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X:\Ledighedsstatistik\AC m. CAs medlemmer\2019\Landsstatistik\"/>
    </mc:Choice>
  </mc:AlternateContent>
  <xr:revisionPtr revIDLastSave="0" documentId="8_{CD6739B9-01D5-4B9B-8A8C-BF2F24DCF0F8}" xr6:coauthVersionLast="45" xr6:coauthVersionMax="45" xr10:uidLastSave="{00000000-0000-0000-0000-000000000000}"/>
  <bookViews>
    <workbookView xWindow="-120" yWindow="-120" windowWidth="29040" windowHeight="15840" tabRatio="930" firstSheet="12" activeTab="27" xr2:uid="{00000000-000D-0000-FFFF-FFFF00000000}"/>
  </bookViews>
  <sheets>
    <sheet name="Nøgletalstabeller" sheetId="1" r:id="rId1"/>
    <sheet name="Efterløn" sheetId="2" state="hidden" r:id="rId2"/>
    <sheet name="Tabel 1" sheetId="3" r:id="rId3"/>
    <sheet name="Tabel 2" sheetId="4" r:id="rId4"/>
    <sheet name="Tabel 3" sheetId="5" r:id="rId5"/>
    <sheet name="Tabel 4 F" sheetId="6" r:id="rId6"/>
    <sheet name="Tabel 4 Be" sheetId="7" r:id="rId7"/>
    <sheet name="Tabel 4 Br" sheetId="8" r:id="rId8"/>
    <sheet name="Tabel 4 p (Be)" sheetId="9" r:id="rId9"/>
    <sheet name="Tabel 4 p (Br)" sheetId="10" r:id="rId10"/>
    <sheet name="Tabel 5 F" sheetId="11" r:id="rId11"/>
    <sheet name="Tabel 5 Be" sheetId="12" r:id="rId12"/>
    <sheet name="Tabel 5 Br" sheetId="13" r:id="rId13"/>
    <sheet name="Tabel 5 p (Be)" sheetId="14" r:id="rId14"/>
    <sheet name="Tabel 5 p (Br)" sheetId="15" r:id="rId15"/>
    <sheet name="Tabel 5 Dim F" sheetId="230" r:id="rId16"/>
    <sheet name="Tabel 5 Dim Br" sheetId="231" r:id="rId17"/>
    <sheet name="Tabel 5 Dim p (Br)" sheetId="232" r:id="rId18"/>
    <sheet name="Tabel 6" sheetId="16" r:id="rId19"/>
    <sheet name="Tabel 7.1" sheetId="17" r:id="rId20"/>
    <sheet name="Tabel 7.2" sheetId="18" r:id="rId21"/>
    <sheet name="Tabel A F" sheetId="19" r:id="rId22"/>
    <sheet name="Tabel A Be" sheetId="20" r:id="rId23"/>
    <sheet name="Tabel A Br" sheetId="21" r:id="rId24"/>
    <sheet name="Tabel A p (Be)" sheetId="22" r:id="rId25"/>
    <sheet name="Tabel A p (Br)" sheetId="23" r:id="rId26"/>
    <sheet name="Tabel B1" sheetId="86" r:id="rId27"/>
    <sheet name="Udd.oversigt" sheetId="24" r:id="rId28"/>
  </sheets>
  <definedNames>
    <definedName name="_Toc364257418" localSheetId="27">Udd.oversigt!$A$3</definedName>
    <definedName name="solver_drv" localSheetId="4" hidden="1">1</definedName>
    <definedName name="solver_est" localSheetId="4" hidden="1">1</definedName>
    <definedName name="solver_itr" localSheetId="4" hidden="1">100</definedName>
    <definedName name="solver_lin" localSheetId="4" hidden="1">0</definedName>
    <definedName name="solver_num" localSheetId="4" hidden="1">0</definedName>
    <definedName name="solver_nwt" localSheetId="4" hidden="1">1</definedName>
    <definedName name="solver_opt" localSheetId="4" hidden="1">'Tabel 3'!#REF!</definedName>
    <definedName name="solver_pre" localSheetId="4" hidden="1">0.000001</definedName>
    <definedName name="solver_scl" localSheetId="4" hidden="1">0</definedName>
    <definedName name="solver_sho" localSheetId="4" hidden="1">0</definedName>
    <definedName name="solver_tim" localSheetId="4" hidden="1">100</definedName>
    <definedName name="solver_tol" localSheetId="4" hidden="1">0.05</definedName>
    <definedName name="solver_typ" localSheetId="4" hidden="1">1</definedName>
    <definedName name="solver_val" localSheetId="4" hidden="1">0</definedName>
    <definedName name="_xlnm.Print_Area" localSheetId="2">'Tabel 1'!$A$1:$K$49</definedName>
    <definedName name="_xlnm.Print_Area" localSheetId="3">'Tabel 2'!$A$1:$I$50</definedName>
    <definedName name="_xlnm.Print_Area" localSheetId="4">'Tabel 3'!$A$1:$J$51</definedName>
    <definedName name="_xlnm.Print_Area" localSheetId="6">'Tabel 4 Be'!$A$1:$I$50</definedName>
    <definedName name="_xlnm.Print_Area" localSheetId="7">'Tabel 4 Br'!$A$1:$I$50</definedName>
    <definedName name="_xlnm.Print_Area" localSheetId="5">'Tabel 4 F'!$A$1:$J$50</definedName>
    <definedName name="_xlnm.Print_Area" localSheetId="8">'Tabel 4 p (Be)'!$A$1:$I$47</definedName>
    <definedName name="_xlnm.Print_Area" localSheetId="9">'Tabel 4 p (Br)'!$A$1:$I$47</definedName>
    <definedName name="_xlnm.Print_Area" localSheetId="11">'Tabel 5 Be'!$A$1:$J$50</definedName>
    <definedName name="_xlnm.Print_Area" localSheetId="12">'Tabel 5 Br'!$A$1:$J$50</definedName>
    <definedName name="_xlnm.Print_Area" localSheetId="10">'Tabel 5 F'!$A$1:$J$50</definedName>
    <definedName name="_xlnm.Print_Area" localSheetId="18">'Tabel 6'!$A$1:$C$48</definedName>
    <definedName name="_xlnm.Print_Area" localSheetId="19">'Tabel 7.1'!$A$1:$D$50</definedName>
    <definedName name="_xlnm.Print_Area" localSheetId="20">'Tabel 7.2'!$A$1:$D$50</definedName>
    <definedName name="_xlnm.Print_Area" localSheetId="22">'Tabel A Be'!$A$2:$I$11</definedName>
    <definedName name="_xlnm.Print_Area" localSheetId="23">'Tabel A Br'!$A$2:$J$47</definedName>
    <definedName name="_xlnm.Print_Area" localSheetId="21">'Tabel A F'!$A$3:$K$11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5" i="2" l="1"/>
  <c r="H15" i="2"/>
  <c r="T15" i="2" l="1"/>
  <c r="J50" i="86" l="1"/>
  <c r="H21" i="86"/>
  <c r="E49" i="232"/>
  <c r="F49" i="232"/>
  <c r="G49" i="232"/>
  <c r="F50" i="232"/>
  <c r="G50" i="232"/>
  <c r="H50" i="232"/>
  <c r="G51" i="232"/>
  <c r="H51" i="232"/>
  <c r="I51" i="232"/>
  <c r="G21" i="86" l="1"/>
  <c r="I50" i="86"/>
  <c r="L49" i="86"/>
  <c r="E51" i="232"/>
  <c r="C49" i="232"/>
  <c r="D50" i="232"/>
  <c r="B51" i="232"/>
  <c r="I50" i="232"/>
  <c r="H49" i="232"/>
  <c r="G50" i="86"/>
  <c r="I49" i="86"/>
  <c r="L51" i="86"/>
  <c r="F50" i="22"/>
  <c r="F50" i="23"/>
  <c r="F51" i="5"/>
  <c r="G51" i="5"/>
  <c r="D51" i="10"/>
  <c r="D51" i="9"/>
  <c r="G49" i="14"/>
  <c r="G49" i="15"/>
  <c r="C51" i="5"/>
  <c r="D51" i="5"/>
  <c r="B51" i="10"/>
  <c r="B51" i="9"/>
  <c r="C50" i="10"/>
  <c r="C50" i="9"/>
  <c r="F51" i="15"/>
  <c r="F51" i="14"/>
  <c r="D50" i="15"/>
  <c r="D50" i="14"/>
  <c r="D21" i="23"/>
  <c r="D21" i="22"/>
  <c r="D49" i="23"/>
  <c r="D49" i="22"/>
  <c r="D50" i="23"/>
  <c r="D50" i="22"/>
  <c r="D51" i="23"/>
  <c r="D51" i="22"/>
  <c r="G49" i="5"/>
  <c r="F49" i="5"/>
  <c r="F51" i="9"/>
  <c r="F51" i="10"/>
  <c r="F49" i="10"/>
  <c r="F49" i="9"/>
  <c r="E51" i="15"/>
  <c r="E51" i="14"/>
  <c r="C50" i="15"/>
  <c r="C50" i="14"/>
  <c r="E21" i="22"/>
  <c r="E21" i="23"/>
  <c r="E49" i="22"/>
  <c r="E49" i="23"/>
  <c r="E50" i="23"/>
  <c r="E50" i="22"/>
  <c r="E51" i="23"/>
  <c r="E51" i="22"/>
  <c r="H50" i="86"/>
  <c r="J49" i="86"/>
  <c r="E51" i="9"/>
  <c r="E51" i="10"/>
  <c r="D51" i="15"/>
  <c r="D51" i="14"/>
  <c r="F51" i="23"/>
  <c r="F51" i="22"/>
  <c r="D49" i="10"/>
  <c r="D49" i="9"/>
  <c r="G50" i="23"/>
  <c r="G50" i="22"/>
  <c r="D49" i="232"/>
  <c r="C51" i="10"/>
  <c r="C51" i="9"/>
  <c r="B50" i="15"/>
  <c r="B50" i="14"/>
  <c r="H49" i="22"/>
  <c r="H49" i="23"/>
  <c r="I21" i="86"/>
  <c r="F50" i="10"/>
  <c r="F50" i="9"/>
  <c r="B51" i="15"/>
  <c r="B51" i="14"/>
  <c r="G50" i="14"/>
  <c r="G50" i="15"/>
  <c r="E49" i="14"/>
  <c r="E49" i="15"/>
  <c r="I21" i="22"/>
  <c r="I21" i="23"/>
  <c r="I49" i="23"/>
  <c r="I49" i="22"/>
  <c r="I50" i="23"/>
  <c r="I50" i="22"/>
  <c r="I51" i="23"/>
  <c r="I51" i="22"/>
  <c r="J21" i="86"/>
  <c r="H51" i="86"/>
  <c r="F50" i="5"/>
  <c r="G50" i="5"/>
  <c r="E49" i="10"/>
  <c r="E49" i="9"/>
  <c r="H49" i="15"/>
  <c r="H49" i="14"/>
  <c r="F49" i="23"/>
  <c r="F49" i="22"/>
  <c r="C51" i="15"/>
  <c r="C51" i="14"/>
  <c r="G49" i="23"/>
  <c r="G49" i="22"/>
  <c r="G51" i="23"/>
  <c r="G51" i="22"/>
  <c r="F51" i="232"/>
  <c r="C49" i="10"/>
  <c r="C49" i="9"/>
  <c r="H50" i="14"/>
  <c r="H50" i="15"/>
  <c r="H21" i="22"/>
  <c r="H21" i="23"/>
  <c r="H50" i="22"/>
  <c r="H50" i="23"/>
  <c r="G51" i="86"/>
  <c r="B49" i="232"/>
  <c r="D51" i="232"/>
  <c r="C50" i="232"/>
  <c r="D49" i="5"/>
  <c r="C49" i="5"/>
  <c r="B49" i="9"/>
  <c r="B49" i="10"/>
  <c r="E50" i="9"/>
  <c r="E50" i="10"/>
  <c r="H51" i="15"/>
  <c r="H51" i="14"/>
  <c r="F50" i="14"/>
  <c r="F50" i="15"/>
  <c r="D49" i="15"/>
  <c r="D49" i="14"/>
  <c r="B21" i="23"/>
  <c r="B21" i="22"/>
  <c r="B49" i="23"/>
  <c r="B49" i="22"/>
  <c r="B50" i="23"/>
  <c r="B50" i="22"/>
  <c r="B51" i="23"/>
  <c r="B51" i="22"/>
  <c r="L21" i="86"/>
  <c r="G49" i="86"/>
  <c r="I51" i="86"/>
  <c r="F21" i="23"/>
  <c r="F21" i="22"/>
  <c r="B49" i="15"/>
  <c r="B49" i="14"/>
  <c r="G21" i="22"/>
  <c r="G21" i="23"/>
  <c r="E50" i="232"/>
  <c r="F49" i="14"/>
  <c r="F49" i="15"/>
  <c r="H51" i="22"/>
  <c r="H51" i="23"/>
  <c r="L50" i="86"/>
  <c r="B50" i="232"/>
  <c r="C51" i="232"/>
  <c r="I49" i="232"/>
  <c r="C50" i="5"/>
  <c r="D50" i="5"/>
  <c r="B50" i="9"/>
  <c r="B50" i="10"/>
  <c r="D50" i="9"/>
  <c r="D50" i="10"/>
  <c r="G51" i="15"/>
  <c r="G51" i="14"/>
  <c r="E50" i="15"/>
  <c r="E50" i="14"/>
  <c r="C49" i="14"/>
  <c r="C49" i="15"/>
  <c r="C21" i="23"/>
  <c r="C21" i="22"/>
  <c r="C49" i="23"/>
  <c r="C49" i="22"/>
  <c r="C50" i="23"/>
  <c r="C50" i="22"/>
  <c r="C51" i="23"/>
  <c r="C51" i="22"/>
  <c r="H49" i="86"/>
  <c r="J51" i="86"/>
  <c r="C21" i="232"/>
  <c r="D21" i="232"/>
  <c r="E21" i="232"/>
  <c r="F21" i="232"/>
  <c r="G21" i="232"/>
  <c r="H21" i="232"/>
  <c r="I21" i="232"/>
  <c r="B21" i="232"/>
  <c r="B21" i="9" l="1"/>
  <c r="B21" i="10"/>
  <c r="G21" i="15"/>
  <c r="G21" i="14"/>
  <c r="C21" i="14"/>
  <c r="C21" i="15"/>
  <c r="C21" i="5"/>
  <c r="D21" i="5"/>
  <c r="H21" i="15"/>
  <c r="H21" i="14"/>
  <c r="C21" i="10"/>
  <c r="C21" i="9"/>
  <c r="D21" i="9"/>
  <c r="D21" i="10"/>
  <c r="B21" i="14"/>
  <c r="B21" i="15"/>
  <c r="F21" i="5"/>
  <c r="G21" i="5"/>
  <c r="E21" i="15"/>
  <c r="E21" i="14"/>
  <c r="F21" i="15"/>
  <c r="F21" i="14"/>
  <c r="E21" i="10"/>
  <c r="E21" i="9"/>
  <c r="F21" i="10"/>
  <c r="F21" i="9"/>
  <c r="D21" i="15"/>
  <c r="D21" i="14"/>
  <c r="G47" i="231"/>
  <c r="E47" i="231"/>
  <c r="C47" i="231"/>
  <c r="F47" i="231" l="1"/>
  <c r="H47" i="231"/>
  <c r="B47" i="231"/>
  <c r="I47" i="231"/>
  <c r="D47" i="231"/>
  <c r="C10" i="232"/>
  <c r="D10" i="232"/>
  <c r="E10" i="232"/>
  <c r="F10" i="232"/>
  <c r="G10" i="232"/>
  <c r="H10" i="232"/>
  <c r="I10" i="232"/>
  <c r="C11" i="232"/>
  <c r="D11" i="232"/>
  <c r="E11" i="232"/>
  <c r="F11" i="232"/>
  <c r="G11" i="232"/>
  <c r="H11" i="232"/>
  <c r="I11" i="232"/>
  <c r="C12" i="232"/>
  <c r="D12" i="232"/>
  <c r="E12" i="232"/>
  <c r="F12" i="232"/>
  <c r="G12" i="232"/>
  <c r="H12" i="232"/>
  <c r="I12" i="232"/>
  <c r="C13" i="232"/>
  <c r="D13" i="232"/>
  <c r="E13" i="232"/>
  <c r="F13" i="232"/>
  <c r="G13" i="232"/>
  <c r="H13" i="232"/>
  <c r="I13" i="232"/>
  <c r="C14" i="232"/>
  <c r="D14" i="232"/>
  <c r="E14" i="232"/>
  <c r="F14" i="232"/>
  <c r="G14" i="232"/>
  <c r="H14" i="232"/>
  <c r="I14" i="232"/>
  <c r="C15" i="232"/>
  <c r="D15" i="232"/>
  <c r="E15" i="232"/>
  <c r="F15" i="232"/>
  <c r="G15" i="232"/>
  <c r="H15" i="232"/>
  <c r="I15" i="232"/>
  <c r="C16" i="232"/>
  <c r="D16" i="232"/>
  <c r="E16" i="232"/>
  <c r="F16" i="232"/>
  <c r="G16" i="232"/>
  <c r="H16" i="232"/>
  <c r="I16" i="232"/>
  <c r="C17" i="232"/>
  <c r="D17" i="232"/>
  <c r="E17" i="232"/>
  <c r="F17" i="232"/>
  <c r="G17" i="232"/>
  <c r="H17" i="232"/>
  <c r="I17" i="232"/>
  <c r="C18" i="232"/>
  <c r="D18" i="232"/>
  <c r="E18" i="232"/>
  <c r="F18" i="232"/>
  <c r="G18" i="232"/>
  <c r="H18" i="232"/>
  <c r="I18" i="232"/>
  <c r="C19" i="232"/>
  <c r="D19" i="232"/>
  <c r="E19" i="232"/>
  <c r="F19" i="232"/>
  <c r="G19" i="232"/>
  <c r="H19" i="232"/>
  <c r="I19" i="232"/>
  <c r="C20" i="232"/>
  <c r="D20" i="232"/>
  <c r="E20" i="232"/>
  <c r="F20" i="232"/>
  <c r="G20" i="232"/>
  <c r="H20" i="232"/>
  <c r="I20" i="232"/>
  <c r="C22" i="232"/>
  <c r="D22" i="232"/>
  <c r="E22" i="232"/>
  <c r="F22" i="232"/>
  <c r="G22" i="232"/>
  <c r="H22" i="232"/>
  <c r="I22" i="232"/>
  <c r="C23" i="232"/>
  <c r="D23" i="232"/>
  <c r="E23" i="232"/>
  <c r="F23" i="232"/>
  <c r="G23" i="232"/>
  <c r="H23" i="232"/>
  <c r="I23" i="232"/>
  <c r="C24" i="232"/>
  <c r="D24" i="232"/>
  <c r="E24" i="232"/>
  <c r="F24" i="232"/>
  <c r="G24" i="232"/>
  <c r="H24" i="232"/>
  <c r="I24" i="232"/>
  <c r="C25" i="232"/>
  <c r="D25" i="232"/>
  <c r="E25" i="232"/>
  <c r="F25" i="232"/>
  <c r="G25" i="232"/>
  <c r="H25" i="232"/>
  <c r="I25" i="232"/>
  <c r="C26" i="232"/>
  <c r="D26" i="232"/>
  <c r="E26" i="232"/>
  <c r="F26" i="232"/>
  <c r="G26" i="232"/>
  <c r="H26" i="232"/>
  <c r="I26" i="232"/>
  <c r="C27" i="232"/>
  <c r="D27" i="232"/>
  <c r="E27" i="232"/>
  <c r="F27" i="232"/>
  <c r="G27" i="232"/>
  <c r="H27" i="232"/>
  <c r="I27" i="232"/>
  <c r="C28" i="232"/>
  <c r="D28" i="232"/>
  <c r="E28" i="232"/>
  <c r="F28" i="232"/>
  <c r="G28" i="232"/>
  <c r="H28" i="232"/>
  <c r="I28" i="232"/>
  <c r="C29" i="232"/>
  <c r="D29" i="232"/>
  <c r="E29" i="232"/>
  <c r="F29" i="232"/>
  <c r="G29" i="232"/>
  <c r="H29" i="232"/>
  <c r="I29" i="232"/>
  <c r="C30" i="232"/>
  <c r="D30" i="232"/>
  <c r="E30" i="232"/>
  <c r="F30" i="232"/>
  <c r="G30" i="232"/>
  <c r="H30" i="232"/>
  <c r="I30" i="232"/>
  <c r="C31" i="232"/>
  <c r="D31" i="232"/>
  <c r="E31" i="232"/>
  <c r="F31" i="232"/>
  <c r="G31" i="232"/>
  <c r="H31" i="232"/>
  <c r="I31" i="232"/>
  <c r="C32" i="232"/>
  <c r="D32" i="232"/>
  <c r="E32" i="232"/>
  <c r="F32" i="232"/>
  <c r="G32" i="232"/>
  <c r="H32" i="232"/>
  <c r="I32" i="232"/>
  <c r="C33" i="232"/>
  <c r="D33" i="232"/>
  <c r="E33" i="232"/>
  <c r="F33" i="232"/>
  <c r="G33" i="232"/>
  <c r="H33" i="232"/>
  <c r="I33" i="232"/>
  <c r="C34" i="232"/>
  <c r="D34" i="232"/>
  <c r="E34" i="232"/>
  <c r="F34" i="232"/>
  <c r="G34" i="232"/>
  <c r="H34" i="232"/>
  <c r="I34" i="232"/>
  <c r="C35" i="232"/>
  <c r="D35" i="232"/>
  <c r="E35" i="232"/>
  <c r="F35" i="232"/>
  <c r="G35" i="232"/>
  <c r="H35" i="232"/>
  <c r="I35" i="232"/>
  <c r="C36" i="232"/>
  <c r="D36" i="232"/>
  <c r="E36" i="232"/>
  <c r="F36" i="232"/>
  <c r="G36" i="232"/>
  <c r="H36" i="232"/>
  <c r="I36" i="232"/>
  <c r="C37" i="232"/>
  <c r="D37" i="232"/>
  <c r="E37" i="232"/>
  <c r="F37" i="232"/>
  <c r="G37" i="232"/>
  <c r="H37" i="232"/>
  <c r="I37" i="232"/>
  <c r="C38" i="232"/>
  <c r="D38" i="232"/>
  <c r="E38" i="232"/>
  <c r="F38" i="232"/>
  <c r="G38" i="232"/>
  <c r="H38" i="232"/>
  <c r="I38" i="232"/>
  <c r="C39" i="232"/>
  <c r="D39" i="232"/>
  <c r="E39" i="232"/>
  <c r="F39" i="232"/>
  <c r="G39" i="232"/>
  <c r="H39" i="232"/>
  <c r="I39" i="232"/>
  <c r="C40" i="232"/>
  <c r="D40" i="232"/>
  <c r="E40" i="232"/>
  <c r="F40" i="232"/>
  <c r="G40" i="232"/>
  <c r="H40" i="232"/>
  <c r="I40" i="232"/>
  <c r="C41" i="232"/>
  <c r="D41" i="232"/>
  <c r="E41" i="232"/>
  <c r="F41" i="232"/>
  <c r="G41" i="232"/>
  <c r="H41" i="232"/>
  <c r="I41" i="232"/>
  <c r="C42" i="232"/>
  <c r="D42" i="232"/>
  <c r="E42" i="232"/>
  <c r="F42" i="232"/>
  <c r="G42" i="232"/>
  <c r="H42" i="232"/>
  <c r="I42" i="232"/>
  <c r="C43" i="232"/>
  <c r="D43" i="232"/>
  <c r="E43" i="232"/>
  <c r="F43" i="232"/>
  <c r="G43" i="232"/>
  <c r="H43" i="232"/>
  <c r="I43" i="232"/>
  <c r="C44" i="232"/>
  <c r="D44" i="232"/>
  <c r="E44" i="232"/>
  <c r="F44" i="232"/>
  <c r="G44" i="232"/>
  <c r="H44" i="232"/>
  <c r="I44" i="232"/>
  <c r="C45" i="232"/>
  <c r="D45" i="232"/>
  <c r="E45" i="232"/>
  <c r="F45" i="232"/>
  <c r="G45" i="232"/>
  <c r="H45" i="232"/>
  <c r="I45" i="232"/>
  <c r="B22" i="232"/>
  <c r="B23" i="232"/>
  <c r="B24" i="232"/>
  <c r="B25" i="232"/>
  <c r="B26" i="232"/>
  <c r="B27" i="232"/>
  <c r="B28" i="232"/>
  <c r="B29" i="232"/>
  <c r="B30" i="232"/>
  <c r="B31" i="232"/>
  <c r="B32" i="232"/>
  <c r="B33" i="232"/>
  <c r="B34" i="232"/>
  <c r="B35" i="232"/>
  <c r="B36" i="232"/>
  <c r="B37" i="232"/>
  <c r="B38" i="232"/>
  <c r="B39" i="232"/>
  <c r="B40" i="232"/>
  <c r="B41" i="232"/>
  <c r="B42" i="232"/>
  <c r="B43" i="232"/>
  <c r="B44" i="232"/>
  <c r="B45" i="232"/>
  <c r="B10" i="232"/>
  <c r="B11" i="232"/>
  <c r="B12" i="232"/>
  <c r="B13" i="232"/>
  <c r="B14" i="232"/>
  <c r="B15" i="232"/>
  <c r="B16" i="232"/>
  <c r="B17" i="232"/>
  <c r="B18" i="232"/>
  <c r="B19" i="232"/>
  <c r="B20" i="232"/>
  <c r="H9" i="232" l="1"/>
  <c r="H47" i="230"/>
  <c r="H47" i="232" s="1"/>
  <c r="G9" i="232"/>
  <c r="G47" i="230"/>
  <c r="G47" i="232" s="1"/>
  <c r="D9" i="232"/>
  <c r="D47" i="230"/>
  <c r="D47" i="232" s="1"/>
  <c r="C9" i="232"/>
  <c r="C47" i="230"/>
  <c r="C47" i="232" s="1"/>
  <c r="B9" i="232"/>
  <c r="B47" i="230"/>
  <c r="B47" i="232" s="1"/>
  <c r="F9" i="232"/>
  <c r="F47" i="230"/>
  <c r="F47" i="232" s="1"/>
  <c r="E9" i="232"/>
  <c r="E47" i="230"/>
  <c r="E47" i="232" s="1"/>
  <c r="I9" i="232"/>
  <c r="I47" i="230"/>
  <c r="I47" i="232" s="1"/>
  <c r="I47" i="11" l="1"/>
  <c r="H47" i="3"/>
  <c r="B47" i="24" l="1"/>
  <c r="F47" i="86"/>
  <c r="J50" i="20"/>
  <c r="J51" i="19"/>
  <c r="D45" i="16"/>
  <c r="B47" i="5"/>
  <c r="B47" i="4"/>
  <c r="J49" i="4"/>
  <c r="I49" i="4"/>
  <c r="I50" i="4"/>
  <c r="J51" i="4"/>
  <c r="B47" i="3"/>
  <c r="B47" i="1"/>
  <c r="F40" i="10" l="1"/>
  <c r="F40" i="9"/>
  <c r="D34" i="10"/>
  <c r="D34" i="9"/>
  <c r="D26" i="10"/>
  <c r="D26" i="9"/>
  <c r="F44" i="15"/>
  <c r="F44" i="14"/>
  <c r="H38" i="15"/>
  <c r="H38" i="14"/>
  <c r="C33" i="15"/>
  <c r="C33" i="14"/>
  <c r="G29" i="15"/>
  <c r="G29" i="14"/>
  <c r="C25" i="15"/>
  <c r="C25" i="14"/>
  <c r="G43" i="23"/>
  <c r="G43" i="22"/>
  <c r="G39" i="23"/>
  <c r="G39" i="22"/>
  <c r="G35" i="23"/>
  <c r="G35" i="22"/>
  <c r="G32" i="22"/>
  <c r="G32" i="23"/>
  <c r="G29" i="23"/>
  <c r="G29" i="22"/>
  <c r="G25" i="22"/>
  <c r="G25" i="23"/>
  <c r="C41" i="5"/>
  <c r="D41" i="5"/>
  <c r="C29" i="5"/>
  <c r="D29" i="5"/>
  <c r="F43" i="9"/>
  <c r="F43" i="10"/>
  <c r="D37" i="9"/>
  <c r="D37" i="10"/>
  <c r="B31" i="9"/>
  <c r="B31" i="10"/>
  <c r="E24" i="9"/>
  <c r="E24" i="10"/>
  <c r="D43" i="14"/>
  <c r="D43" i="15"/>
  <c r="H39" i="15"/>
  <c r="H39" i="14"/>
  <c r="E36" i="14"/>
  <c r="E36" i="15"/>
  <c r="H31" i="15"/>
  <c r="H31" i="14"/>
  <c r="D27" i="14"/>
  <c r="D27" i="15"/>
  <c r="F43" i="23"/>
  <c r="F43" i="22"/>
  <c r="F38" i="23"/>
  <c r="F38" i="22"/>
  <c r="F34" i="22"/>
  <c r="F34" i="23"/>
  <c r="F30" i="22"/>
  <c r="F30" i="23"/>
  <c r="F27" i="23"/>
  <c r="F27" i="22"/>
  <c r="F23" i="23"/>
  <c r="F23" i="22"/>
  <c r="G44" i="5"/>
  <c r="F44" i="5"/>
  <c r="F36" i="5"/>
  <c r="G36" i="5"/>
  <c r="F24" i="5"/>
  <c r="G24" i="5"/>
  <c r="C45" i="10"/>
  <c r="C45" i="9"/>
  <c r="F38" i="9"/>
  <c r="F38" i="10"/>
  <c r="F30" i="10"/>
  <c r="F30" i="9"/>
  <c r="D24" i="9"/>
  <c r="D24" i="10"/>
  <c r="C43" i="14"/>
  <c r="C43" i="15"/>
  <c r="F38" i="15"/>
  <c r="F38" i="14"/>
  <c r="B34" i="15"/>
  <c r="B34" i="14"/>
  <c r="D28" i="15"/>
  <c r="D28" i="14"/>
  <c r="G23" i="15"/>
  <c r="G23" i="14"/>
  <c r="E45" i="23"/>
  <c r="E45" i="22"/>
  <c r="E43" i="23"/>
  <c r="E43" i="22"/>
  <c r="E39" i="22"/>
  <c r="E39" i="23"/>
  <c r="E35" i="23"/>
  <c r="E35" i="22"/>
  <c r="E30" i="22"/>
  <c r="E30" i="23"/>
  <c r="E24" i="23"/>
  <c r="E24" i="22"/>
  <c r="C36" i="5"/>
  <c r="D36" i="5"/>
  <c r="D24" i="5"/>
  <c r="C24" i="5"/>
  <c r="D43" i="10"/>
  <c r="D43" i="9"/>
  <c r="B37" i="9"/>
  <c r="B37" i="10"/>
  <c r="C32" i="10"/>
  <c r="C32" i="9"/>
  <c r="F25" i="10"/>
  <c r="F25" i="9"/>
  <c r="H41" i="14"/>
  <c r="H41" i="15"/>
  <c r="D37" i="15"/>
  <c r="D37" i="14"/>
  <c r="G32" i="14"/>
  <c r="G32" i="15"/>
  <c r="B27" i="15"/>
  <c r="B27" i="14"/>
  <c r="F23" i="15"/>
  <c r="F23" i="14"/>
  <c r="D45" i="23"/>
  <c r="D45" i="22"/>
  <c r="D41" i="23"/>
  <c r="D41" i="22"/>
  <c r="D36" i="23"/>
  <c r="D36" i="22"/>
  <c r="D32" i="23"/>
  <c r="D32" i="22"/>
  <c r="D30" i="23"/>
  <c r="D30" i="22"/>
  <c r="D25" i="23"/>
  <c r="D25" i="22"/>
  <c r="G35" i="5"/>
  <c r="F35" i="5"/>
  <c r="G31" i="5"/>
  <c r="F31" i="5"/>
  <c r="D31" i="5"/>
  <c r="C31" i="5"/>
  <c r="C38" i="10"/>
  <c r="C38" i="9"/>
  <c r="B27" i="10"/>
  <c r="B27" i="9"/>
  <c r="C42" i="5"/>
  <c r="D42" i="5"/>
  <c r="C38" i="5"/>
  <c r="D38" i="5"/>
  <c r="D34" i="5"/>
  <c r="C34" i="5"/>
  <c r="C30" i="5"/>
  <c r="D30" i="5"/>
  <c r="C26" i="5"/>
  <c r="D26" i="5"/>
  <c r="D22" i="5"/>
  <c r="C22" i="5"/>
  <c r="F45" i="9"/>
  <c r="F45" i="10"/>
  <c r="C44" i="9"/>
  <c r="C44" i="10"/>
  <c r="E42" i="9"/>
  <c r="E42" i="10"/>
  <c r="B41" i="9"/>
  <c r="B41" i="10"/>
  <c r="D39" i="9"/>
  <c r="D39" i="10"/>
  <c r="F37" i="10"/>
  <c r="F37" i="9"/>
  <c r="C36" i="10"/>
  <c r="C36" i="9"/>
  <c r="E34" i="10"/>
  <c r="E34" i="9"/>
  <c r="B33" i="9"/>
  <c r="B33" i="10"/>
  <c r="D31" i="9"/>
  <c r="D31" i="10"/>
  <c r="F29" i="9"/>
  <c r="F29" i="10"/>
  <c r="C28" i="9"/>
  <c r="C28" i="10"/>
  <c r="E26" i="9"/>
  <c r="E26" i="10"/>
  <c r="B25" i="10"/>
  <c r="B25" i="9"/>
  <c r="D23" i="10"/>
  <c r="D23" i="9"/>
  <c r="H45" i="15"/>
  <c r="H45" i="14"/>
  <c r="G44" i="14"/>
  <c r="G44" i="15"/>
  <c r="F43" i="15"/>
  <c r="F43" i="14"/>
  <c r="E42" i="15"/>
  <c r="E42" i="14"/>
  <c r="D41" i="15"/>
  <c r="D41" i="14"/>
  <c r="C40" i="15"/>
  <c r="C40" i="14"/>
  <c r="B39" i="15"/>
  <c r="B39" i="14"/>
  <c r="H37" i="15"/>
  <c r="H37" i="14"/>
  <c r="G36" i="15"/>
  <c r="G36" i="14"/>
  <c r="F35" i="15"/>
  <c r="F35" i="14"/>
  <c r="E34" i="15"/>
  <c r="E34" i="14"/>
  <c r="D33" i="15"/>
  <c r="D33" i="14"/>
  <c r="C32" i="15"/>
  <c r="C32" i="14"/>
  <c r="B31" i="15"/>
  <c r="B31" i="14"/>
  <c r="H29" i="14"/>
  <c r="H29" i="15"/>
  <c r="G28" i="15"/>
  <c r="G28" i="14"/>
  <c r="F27" i="15"/>
  <c r="F27" i="14"/>
  <c r="E26" i="15"/>
  <c r="E26" i="14"/>
  <c r="D25" i="15"/>
  <c r="D25" i="14"/>
  <c r="C24" i="15"/>
  <c r="C24" i="14"/>
  <c r="B23" i="15"/>
  <c r="B23" i="14"/>
  <c r="H45" i="22"/>
  <c r="H45" i="23"/>
  <c r="H44" i="22"/>
  <c r="H44" i="23"/>
  <c r="H43" i="22"/>
  <c r="H43" i="23"/>
  <c r="H42" i="22"/>
  <c r="H42" i="23"/>
  <c r="H41" i="23"/>
  <c r="H41" i="22"/>
  <c r="H40" i="23"/>
  <c r="H40" i="22"/>
  <c r="H39" i="23"/>
  <c r="H39" i="22"/>
  <c r="H38" i="23"/>
  <c r="H38" i="22"/>
  <c r="H37" i="23"/>
  <c r="H37" i="22"/>
  <c r="H36" i="23"/>
  <c r="H36" i="22"/>
  <c r="H35" i="22"/>
  <c r="H35" i="23"/>
  <c r="H34" i="22"/>
  <c r="H34" i="23"/>
  <c r="H33" i="23"/>
  <c r="H33" i="22"/>
  <c r="H32" i="23"/>
  <c r="H32" i="22"/>
  <c r="H31" i="23"/>
  <c r="H31" i="22"/>
  <c r="H30" i="23"/>
  <c r="H30" i="22"/>
  <c r="H29" i="23"/>
  <c r="H29" i="22"/>
  <c r="H28" i="22"/>
  <c r="H28" i="23"/>
  <c r="H27" i="22"/>
  <c r="H27" i="23"/>
  <c r="H26" i="22"/>
  <c r="H26" i="23"/>
  <c r="H25" i="22"/>
  <c r="H25" i="23"/>
  <c r="H24" i="22"/>
  <c r="H24" i="23"/>
  <c r="H23" i="22"/>
  <c r="H23" i="23"/>
  <c r="H22" i="22"/>
  <c r="H22" i="23"/>
  <c r="F37" i="5"/>
  <c r="G37" i="5"/>
  <c r="F25" i="5"/>
  <c r="G25" i="5"/>
  <c r="D42" i="10"/>
  <c r="D42" i="9"/>
  <c r="B36" i="10"/>
  <c r="B36" i="9"/>
  <c r="B28" i="10"/>
  <c r="B28" i="9"/>
  <c r="D42" i="15"/>
  <c r="D42" i="14"/>
  <c r="E35" i="15"/>
  <c r="E35" i="14"/>
  <c r="H30" i="15"/>
  <c r="H30" i="14"/>
  <c r="D26" i="15"/>
  <c r="D26" i="14"/>
  <c r="G44" i="22"/>
  <c r="G44" i="23"/>
  <c r="G40" i="22"/>
  <c r="G40" i="23"/>
  <c r="G36" i="22"/>
  <c r="G36" i="23"/>
  <c r="G31" i="23"/>
  <c r="G31" i="22"/>
  <c r="G27" i="22"/>
  <c r="G27" i="23"/>
  <c r="G22" i="22"/>
  <c r="G22" i="23"/>
  <c r="D33" i="5"/>
  <c r="C33" i="5"/>
  <c r="C42" i="9"/>
  <c r="C42" i="10"/>
  <c r="F35" i="9"/>
  <c r="F35" i="10"/>
  <c r="D29" i="9"/>
  <c r="D29" i="10"/>
  <c r="B23" i="9"/>
  <c r="B23" i="10"/>
  <c r="F45" i="15"/>
  <c r="F45" i="14"/>
  <c r="B41" i="15"/>
  <c r="B41" i="14"/>
  <c r="D35" i="15"/>
  <c r="D35" i="14"/>
  <c r="G30" i="15"/>
  <c r="G30" i="14"/>
  <c r="B25" i="15"/>
  <c r="B25" i="14"/>
  <c r="F44" i="22"/>
  <c r="F44" i="23"/>
  <c r="F40" i="22"/>
  <c r="F40" i="23"/>
  <c r="F35" i="23"/>
  <c r="F35" i="22"/>
  <c r="F31" i="23"/>
  <c r="F31" i="22"/>
  <c r="F25" i="23"/>
  <c r="F25" i="22"/>
  <c r="G32" i="5"/>
  <c r="F32" i="5"/>
  <c r="D40" i="9"/>
  <c r="D40" i="10"/>
  <c r="B34" i="10"/>
  <c r="B34" i="9"/>
  <c r="E27" i="9"/>
  <c r="E27" i="10"/>
  <c r="G39" i="15"/>
  <c r="G39" i="14"/>
  <c r="C35" i="15"/>
  <c r="C35" i="14"/>
  <c r="F30" i="15"/>
  <c r="F30" i="14"/>
  <c r="B26" i="14"/>
  <c r="B26" i="15"/>
  <c r="E42" i="23"/>
  <c r="E42" i="22"/>
  <c r="E37" i="23"/>
  <c r="E37" i="22"/>
  <c r="E33" i="23"/>
  <c r="E33" i="22"/>
  <c r="E28" i="22"/>
  <c r="E28" i="23"/>
  <c r="E23" i="22"/>
  <c r="E23" i="23"/>
  <c r="C44" i="5"/>
  <c r="D44" i="5"/>
  <c r="C40" i="10"/>
  <c r="C40" i="9"/>
  <c r="F33" i="10"/>
  <c r="F33" i="9"/>
  <c r="D27" i="10"/>
  <c r="D27" i="9"/>
  <c r="G40" i="15"/>
  <c r="G40" i="14"/>
  <c r="B35" i="14"/>
  <c r="B35" i="15"/>
  <c r="E30" i="15"/>
  <c r="E30" i="14"/>
  <c r="G24" i="14"/>
  <c r="G24" i="15"/>
  <c r="D44" i="23"/>
  <c r="D44" i="22"/>
  <c r="D40" i="23"/>
  <c r="D40" i="22"/>
  <c r="D38" i="23"/>
  <c r="D38" i="22"/>
  <c r="D35" i="23"/>
  <c r="D35" i="22"/>
  <c r="D31" i="23"/>
  <c r="D31" i="22"/>
  <c r="D27" i="23"/>
  <c r="D27" i="22"/>
  <c r="D26" i="23"/>
  <c r="D26" i="22"/>
  <c r="D22" i="23"/>
  <c r="D22" i="22"/>
  <c r="G43" i="5"/>
  <c r="F43" i="5"/>
  <c r="G27" i="5"/>
  <c r="F27" i="5"/>
  <c r="F44" i="10"/>
  <c r="F44" i="9"/>
  <c r="C43" i="10"/>
  <c r="C43" i="9"/>
  <c r="E41" i="10"/>
  <c r="E41" i="9"/>
  <c r="B40" i="10"/>
  <c r="B40" i="9"/>
  <c r="D38" i="10"/>
  <c r="D38" i="9"/>
  <c r="F36" i="10"/>
  <c r="F36" i="9"/>
  <c r="C35" i="9"/>
  <c r="C35" i="10"/>
  <c r="E33" i="10"/>
  <c r="E33" i="9"/>
  <c r="B32" i="10"/>
  <c r="B32" i="9"/>
  <c r="D30" i="10"/>
  <c r="D30" i="9"/>
  <c r="F28" i="10"/>
  <c r="F28" i="9"/>
  <c r="C27" i="10"/>
  <c r="C27" i="9"/>
  <c r="E25" i="10"/>
  <c r="E25" i="9"/>
  <c r="B24" i="9"/>
  <c r="B24" i="10"/>
  <c r="D22" i="9"/>
  <c r="D22" i="10"/>
  <c r="C45" i="15"/>
  <c r="C45" i="14"/>
  <c r="B44" i="14"/>
  <c r="B44" i="15"/>
  <c r="H42" i="14"/>
  <c r="H42" i="15"/>
  <c r="G41" i="14"/>
  <c r="G41" i="15"/>
  <c r="F40" i="15"/>
  <c r="F40" i="14"/>
  <c r="E39" i="14"/>
  <c r="E39" i="15"/>
  <c r="D38" i="14"/>
  <c r="D38" i="15"/>
  <c r="C37" i="15"/>
  <c r="C37" i="14"/>
  <c r="B36" i="14"/>
  <c r="B36" i="15"/>
  <c r="H34" i="15"/>
  <c r="H34" i="14"/>
  <c r="G33" i="15"/>
  <c r="G33" i="14"/>
  <c r="F32" i="15"/>
  <c r="F32" i="14"/>
  <c r="E31" i="14"/>
  <c r="E31" i="15"/>
  <c r="D30" i="15"/>
  <c r="D30" i="14"/>
  <c r="C29" i="14"/>
  <c r="C29" i="15"/>
  <c r="B28" i="15"/>
  <c r="B28" i="14"/>
  <c r="H26" i="15"/>
  <c r="H26" i="14"/>
  <c r="G25" i="15"/>
  <c r="G25" i="14"/>
  <c r="F24" i="14"/>
  <c r="F24" i="15"/>
  <c r="E23" i="15"/>
  <c r="E23" i="14"/>
  <c r="D22" i="14"/>
  <c r="D22" i="15"/>
  <c r="C45" i="23"/>
  <c r="C45" i="22"/>
  <c r="C44" i="23"/>
  <c r="C44" i="22"/>
  <c r="C43" i="23"/>
  <c r="C43" i="22"/>
  <c r="C42" i="23"/>
  <c r="C42" i="22"/>
  <c r="C41" i="23"/>
  <c r="C41" i="22"/>
  <c r="C40" i="23"/>
  <c r="C40" i="22"/>
  <c r="C39" i="23"/>
  <c r="C39" i="22"/>
  <c r="C38" i="23"/>
  <c r="C38" i="22"/>
  <c r="C37" i="23"/>
  <c r="C37" i="22"/>
  <c r="C36" i="23"/>
  <c r="C36" i="22"/>
  <c r="C35" i="23"/>
  <c r="C35" i="22"/>
  <c r="C34" i="23"/>
  <c r="C34" i="22"/>
  <c r="C33" i="23"/>
  <c r="C33" i="22"/>
  <c r="C32" i="23"/>
  <c r="C32" i="22"/>
  <c r="C31" i="23"/>
  <c r="C31" i="22"/>
  <c r="C30" i="23"/>
  <c r="C30" i="22"/>
  <c r="C29" i="23"/>
  <c r="C29" i="22"/>
  <c r="C28" i="23"/>
  <c r="C28" i="22"/>
  <c r="C27" i="23"/>
  <c r="C27" i="22"/>
  <c r="C26" i="23"/>
  <c r="C26" i="22"/>
  <c r="C25" i="23"/>
  <c r="C25" i="22"/>
  <c r="C24" i="23"/>
  <c r="C24" i="22"/>
  <c r="C23" i="23"/>
  <c r="C23" i="22"/>
  <c r="C22" i="23"/>
  <c r="C22" i="22"/>
  <c r="G41" i="5"/>
  <c r="F41" i="5"/>
  <c r="F29" i="5"/>
  <c r="G29" i="5"/>
  <c r="E45" i="10"/>
  <c r="E45" i="9"/>
  <c r="C39" i="10"/>
  <c r="C39" i="9"/>
  <c r="F32" i="10"/>
  <c r="F32" i="9"/>
  <c r="E29" i="10"/>
  <c r="E29" i="9"/>
  <c r="C23" i="10"/>
  <c r="C23" i="9"/>
  <c r="E43" i="15"/>
  <c r="E43" i="14"/>
  <c r="B40" i="15"/>
  <c r="B40" i="14"/>
  <c r="G37" i="15"/>
  <c r="G37" i="14"/>
  <c r="D34" i="15"/>
  <c r="D34" i="14"/>
  <c r="F28" i="15"/>
  <c r="F28" i="14"/>
  <c r="B24" i="15"/>
  <c r="B24" i="14"/>
  <c r="G42" i="22"/>
  <c r="G42" i="23"/>
  <c r="G38" i="22"/>
  <c r="G38" i="23"/>
  <c r="G33" i="23"/>
  <c r="G33" i="22"/>
  <c r="G28" i="23"/>
  <c r="G28" i="22"/>
  <c r="G23" i="22"/>
  <c r="G23" i="23"/>
  <c r="C37" i="5"/>
  <c r="D37" i="5"/>
  <c r="D25" i="5"/>
  <c r="C25" i="5"/>
  <c r="B39" i="9"/>
  <c r="B39" i="10"/>
  <c r="E32" i="10"/>
  <c r="E32" i="9"/>
  <c r="C26" i="9"/>
  <c r="C26" i="10"/>
  <c r="C42" i="15"/>
  <c r="C42" i="14"/>
  <c r="F37" i="15"/>
  <c r="F37" i="14"/>
  <c r="B33" i="15"/>
  <c r="B33" i="14"/>
  <c r="E28" i="15"/>
  <c r="E28" i="14"/>
  <c r="H23" i="15"/>
  <c r="H23" i="14"/>
  <c r="F42" i="22"/>
  <c r="F42" i="23"/>
  <c r="F37" i="23"/>
  <c r="F37" i="22"/>
  <c r="F33" i="23"/>
  <c r="F33" i="22"/>
  <c r="F28" i="22"/>
  <c r="F28" i="23"/>
  <c r="F24" i="22"/>
  <c r="F24" i="23"/>
  <c r="F40" i="5"/>
  <c r="G40" i="5"/>
  <c r="B42" i="10"/>
  <c r="B42" i="9"/>
  <c r="C37" i="9"/>
  <c r="C37" i="10"/>
  <c r="D32" i="10"/>
  <c r="D32" i="9"/>
  <c r="B26" i="9"/>
  <c r="B26" i="10"/>
  <c r="E45" i="15"/>
  <c r="E45" i="14"/>
  <c r="B42" i="15"/>
  <c r="B42" i="14"/>
  <c r="E37" i="15"/>
  <c r="E37" i="14"/>
  <c r="H32" i="15"/>
  <c r="H32" i="14"/>
  <c r="E29" i="15"/>
  <c r="E29" i="14"/>
  <c r="H24" i="15"/>
  <c r="H24" i="14"/>
  <c r="E44" i="22"/>
  <c r="E44" i="23"/>
  <c r="E40" i="22"/>
  <c r="E40" i="23"/>
  <c r="E36" i="22"/>
  <c r="E36" i="23"/>
  <c r="E31" i="22"/>
  <c r="E31" i="23"/>
  <c r="E27" i="22"/>
  <c r="E27" i="23"/>
  <c r="E25" i="22"/>
  <c r="E25" i="23"/>
  <c r="C40" i="5"/>
  <c r="D40" i="5"/>
  <c r="C28" i="5"/>
  <c r="D28" i="5"/>
  <c r="F41" i="10"/>
  <c r="F41" i="9"/>
  <c r="D35" i="10"/>
  <c r="D35" i="9"/>
  <c r="B29" i="10"/>
  <c r="B29" i="9"/>
  <c r="E22" i="10"/>
  <c r="E22" i="9"/>
  <c r="D45" i="15"/>
  <c r="D45" i="14"/>
  <c r="B43" i="15"/>
  <c r="B43" i="14"/>
  <c r="E38" i="15"/>
  <c r="E38" i="14"/>
  <c r="H33" i="15"/>
  <c r="H33" i="14"/>
  <c r="D29" i="14"/>
  <c r="D29" i="15"/>
  <c r="E22" i="14"/>
  <c r="E22" i="15"/>
  <c r="D43" i="23"/>
  <c r="D43" i="22"/>
  <c r="D39" i="23"/>
  <c r="D39" i="22"/>
  <c r="D33" i="23"/>
  <c r="D33" i="22"/>
  <c r="D29" i="23"/>
  <c r="D29" i="22"/>
  <c r="D24" i="23"/>
  <c r="D24" i="22"/>
  <c r="G39" i="5"/>
  <c r="F39" i="5"/>
  <c r="G23" i="5"/>
  <c r="F23" i="5"/>
  <c r="D39" i="5"/>
  <c r="C39" i="5"/>
  <c r="D27" i="5"/>
  <c r="C27" i="5"/>
  <c r="D41" i="10"/>
  <c r="D41" i="9"/>
  <c r="B35" i="9"/>
  <c r="B35" i="10"/>
  <c r="C30" i="10"/>
  <c r="C30" i="9"/>
  <c r="F23" i="10"/>
  <c r="F23" i="9"/>
  <c r="B45" i="15"/>
  <c r="B45" i="14"/>
  <c r="H43" i="15"/>
  <c r="H43" i="14"/>
  <c r="G42" i="15"/>
  <c r="G42" i="14"/>
  <c r="F41" i="15"/>
  <c r="F41" i="14"/>
  <c r="E40" i="15"/>
  <c r="E40" i="14"/>
  <c r="D39" i="14"/>
  <c r="D39" i="15"/>
  <c r="C38" i="14"/>
  <c r="C38" i="15"/>
  <c r="B37" i="15"/>
  <c r="B37" i="14"/>
  <c r="H35" i="14"/>
  <c r="H35" i="15"/>
  <c r="G34" i="14"/>
  <c r="G34" i="15"/>
  <c r="F33" i="15"/>
  <c r="F33" i="14"/>
  <c r="E32" i="14"/>
  <c r="E32" i="15"/>
  <c r="C30" i="14"/>
  <c r="C30" i="15"/>
  <c r="B29" i="14"/>
  <c r="B29" i="15"/>
  <c r="H27" i="14"/>
  <c r="H27" i="15"/>
  <c r="G26" i="14"/>
  <c r="G26" i="15"/>
  <c r="F25" i="14"/>
  <c r="F25" i="15"/>
  <c r="E24" i="15"/>
  <c r="E24" i="14"/>
  <c r="D23" i="14"/>
  <c r="D23" i="15"/>
  <c r="C22" i="14"/>
  <c r="C22" i="15"/>
  <c r="B45" i="23"/>
  <c r="B45" i="22"/>
  <c r="B44" i="23"/>
  <c r="B44" i="22"/>
  <c r="B43" i="23"/>
  <c r="B43" i="22"/>
  <c r="B42" i="23"/>
  <c r="B42" i="22"/>
  <c r="B41" i="23"/>
  <c r="B41" i="22"/>
  <c r="B40" i="23"/>
  <c r="B40" i="22"/>
  <c r="B39" i="23"/>
  <c r="B39" i="22"/>
  <c r="B38" i="23"/>
  <c r="B38" i="22"/>
  <c r="B37" i="23"/>
  <c r="B37" i="22"/>
  <c r="B36" i="23"/>
  <c r="B36" i="22"/>
  <c r="B35" i="23"/>
  <c r="B35" i="22"/>
  <c r="B34" i="23"/>
  <c r="B34" i="22"/>
  <c r="B33" i="23"/>
  <c r="B33" i="22"/>
  <c r="B32" i="23"/>
  <c r="B32" i="22"/>
  <c r="B31" i="23"/>
  <c r="B31" i="22"/>
  <c r="B30" i="23"/>
  <c r="B30" i="22"/>
  <c r="B29" i="23"/>
  <c r="B29" i="22"/>
  <c r="B28" i="23"/>
  <c r="B28" i="22"/>
  <c r="B27" i="23"/>
  <c r="B27" i="22"/>
  <c r="B26" i="23"/>
  <c r="B26" i="22"/>
  <c r="B25" i="23"/>
  <c r="B25" i="22"/>
  <c r="B24" i="23"/>
  <c r="B24" i="22"/>
  <c r="B23" i="23"/>
  <c r="B23" i="22"/>
  <c r="B22" i="23"/>
  <c r="B22" i="22"/>
  <c r="F45" i="5"/>
  <c r="G45" i="5"/>
  <c r="F33" i="5"/>
  <c r="G33" i="5"/>
  <c r="B44" i="10"/>
  <c r="B44" i="9"/>
  <c r="E37" i="10"/>
  <c r="E37" i="9"/>
  <c r="C31" i="10"/>
  <c r="C31" i="9"/>
  <c r="F24" i="10"/>
  <c r="F24" i="9"/>
  <c r="G45" i="14"/>
  <c r="G45" i="15"/>
  <c r="C41" i="15"/>
  <c r="C41" i="14"/>
  <c r="F36" i="15"/>
  <c r="F36" i="14"/>
  <c r="B32" i="15"/>
  <c r="B32" i="14"/>
  <c r="E27" i="15"/>
  <c r="E27" i="14"/>
  <c r="H22" i="15"/>
  <c r="H22" i="14"/>
  <c r="G45" i="23"/>
  <c r="G45" i="22"/>
  <c r="G41" i="23"/>
  <c r="G41" i="22"/>
  <c r="G37" i="23"/>
  <c r="G37" i="22"/>
  <c r="G34" i="22"/>
  <c r="G34" i="23"/>
  <c r="G30" i="22"/>
  <c r="G30" i="23"/>
  <c r="G26" i="22"/>
  <c r="G26" i="23"/>
  <c r="G24" i="22"/>
  <c r="G24" i="23"/>
  <c r="C45" i="5"/>
  <c r="D45" i="5"/>
  <c r="D45" i="10"/>
  <c r="D45" i="9"/>
  <c r="E40" i="9"/>
  <c r="E40" i="10"/>
  <c r="C34" i="9"/>
  <c r="C34" i="10"/>
  <c r="F27" i="9"/>
  <c r="F27" i="10"/>
  <c r="E44" i="15"/>
  <c r="E44" i="14"/>
  <c r="G38" i="15"/>
  <c r="G38" i="14"/>
  <c r="C34" i="15"/>
  <c r="C34" i="14"/>
  <c r="F29" i="15"/>
  <c r="F29" i="14"/>
  <c r="C26" i="14"/>
  <c r="C26" i="15"/>
  <c r="G22" i="15"/>
  <c r="G22" i="14"/>
  <c r="F45" i="23"/>
  <c r="F45" i="22"/>
  <c r="F41" i="23"/>
  <c r="F41" i="22"/>
  <c r="F39" i="23"/>
  <c r="F39" i="22"/>
  <c r="F36" i="22"/>
  <c r="F36" i="23"/>
  <c r="F32" i="22"/>
  <c r="F32" i="23"/>
  <c r="F29" i="23"/>
  <c r="F29" i="22"/>
  <c r="F26" i="22"/>
  <c r="F26" i="23"/>
  <c r="F22" i="22"/>
  <c r="F22" i="23"/>
  <c r="F28" i="5"/>
  <c r="G28" i="5"/>
  <c r="E43" i="10"/>
  <c r="E43" i="9"/>
  <c r="E35" i="9"/>
  <c r="E35" i="10"/>
  <c r="C29" i="10"/>
  <c r="C29" i="9"/>
  <c r="F22" i="9"/>
  <c r="F22" i="10"/>
  <c r="D44" i="15"/>
  <c r="D44" i="14"/>
  <c r="H40" i="15"/>
  <c r="H40" i="14"/>
  <c r="D36" i="14"/>
  <c r="D36" i="15"/>
  <c r="G31" i="15"/>
  <c r="G31" i="14"/>
  <c r="C27" i="14"/>
  <c r="C27" i="15"/>
  <c r="F22" i="15"/>
  <c r="F22" i="14"/>
  <c r="E41" i="23"/>
  <c r="E41" i="22"/>
  <c r="E38" i="22"/>
  <c r="E38" i="23"/>
  <c r="E34" i="22"/>
  <c r="E34" i="23"/>
  <c r="E32" i="22"/>
  <c r="E32" i="23"/>
  <c r="E29" i="23"/>
  <c r="E29" i="22"/>
  <c r="E26" i="23"/>
  <c r="E26" i="22"/>
  <c r="E22" i="23"/>
  <c r="E22" i="22"/>
  <c r="C32" i="5"/>
  <c r="D32" i="5"/>
  <c r="B45" i="10"/>
  <c r="B45" i="9"/>
  <c r="E38" i="10"/>
  <c r="E38" i="9"/>
  <c r="E30" i="10"/>
  <c r="E30" i="9"/>
  <c r="C24" i="9"/>
  <c r="C24" i="10"/>
  <c r="C44" i="14"/>
  <c r="C44" i="15"/>
  <c r="F39" i="14"/>
  <c r="F39" i="15"/>
  <c r="C36" i="15"/>
  <c r="C36" i="14"/>
  <c r="F31" i="15"/>
  <c r="F31" i="14"/>
  <c r="C28" i="15"/>
  <c r="C28" i="14"/>
  <c r="H25" i="14"/>
  <c r="H25" i="15"/>
  <c r="D42" i="23"/>
  <c r="D42" i="22"/>
  <c r="D37" i="23"/>
  <c r="D37" i="22"/>
  <c r="D34" i="23"/>
  <c r="D34" i="22"/>
  <c r="D28" i="23"/>
  <c r="D28" i="22"/>
  <c r="D23" i="23"/>
  <c r="D23" i="22"/>
  <c r="D43" i="5"/>
  <c r="C43" i="5"/>
  <c r="D35" i="5"/>
  <c r="C35" i="5"/>
  <c r="D23" i="5"/>
  <c r="C23" i="5"/>
  <c r="E44" i="10"/>
  <c r="E44" i="9"/>
  <c r="B43" i="9"/>
  <c r="B43" i="10"/>
  <c r="F39" i="10"/>
  <c r="F39" i="9"/>
  <c r="E36" i="10"/>
  <c r="E36" i="9"/>
  <c r="D33" i="9"/>
  <c r="D33" i="10"/>
  <c r="F31" i="9"/>
  <c r="F31" i="10"/>
  <c r="E28" i="10"/>
  <c r="E28" i="9"/>
  <c r="D25" i="10"/>
  <c r="D25" i="9"/>
  <c r="C22" i="10"/>
  <c r="C22" i="9"/>
  <c r="D31" i="14"/>
  <c r="D31" i="15"/>
  <c r="F42" i="5"/>
  <c r="G42" i="5"/>
  <c r="F38" i="5"/>
  <c r="G38" i="5"/>
  <c r="F34" i="5"/>
  <c r="G34" i="5"/>
  <c r="F30" i="5"/>
  <c r="G30" i="5"/>
  <c r="G26" i="5"/>
  <c r="F26" i="5"/>
  <c r="F22" i="5"/>
  <c r="G22" i="5"/>
  <c r="D44" i="10"/>
  <c r="D44" i="9"/>
  <c r="F42" i="9"/>
  <c r="F42" i="10"/>
  <c r="C41" i="10"/>
  <c r="C41" i="9"/>
  <c r="E39" i="10"/>
  <c r="E39" i="9"/>
  <c r="B38" i="10"/>
  <c r="B38" i="9"/>
  <c r="D36" i="10"/>
  <c r="D36" i="9"/>
  <c r="F34" i="10"/>
  <c r="F34" i="9"/>
  <c r="C33" i="9"/>
  <c r="C33" i="10"/>
  <c r="E31" i="9"/>
  <c r="E31" i="10"/>
  <c r="B30" i="9"/>
  <c r="B30" i="10"/>
  <c r="D28" i="10"/>
  <c r="D28" i="9"/>
  <c r="F26" i="10"/>
  <c r="F26" i="9"/>
  <c r="C25" i="10"/>
  <c r="C25" i="9"/>
  <c r="E23" i="10"/>
  <c r="E23" i="9"/>
  <c r="B22" i="10"/>
  <c r="B22" i="9"/>
  <c r="H44" i="15"/>
  <c r="H44" i="14"/>
  <c r="G43" i="15"/>
  <c r="G43" i="14"/>
  <c r="F42" i="14"/>
  <c r="F42" i="15"/>
  <c r="E41" i="15"/>
  <c r="E41" i="14"/>
  <c r="D40" i="15"/>
  <c r="D40" i="14"/>
  <c r="C39" i="15"/>
  <c r="C39" i="14"/>
  <c r="B38" i="14"/>
  <c r="B38" i="15"/>
  <c r="H36" i="15"/>
  <c r="H36" i="14"/>
  <c r="G35" i="15"/>
  <c r="G35" i="14"/>
  <c r="F34" i="14"/>
  <c r="F34" i="15"/>
  <c r="E33" i="15"/>
  <c r="E33" i="14"/>
  <c r="D32" i="15"/>
  <c r="D32" i="14"/>
  <c r="C31" i="15"/>
  <c r="C31" i="14"/>
  <c r="B30" i="14"/>
  <c r="B30" i="15"/>
  <c r="H28" i="15"/>
  <c r="H28" i="14"/>
  <c r="G27" i="15"/>
  <c r="G27" i="14"/>
  <c r="F26" i="15"/>
  <c r="F26" i="14"/>
  <c r="E25" i="15"/>
  <c r="E25" i="14"/>
  <c r="D24" i="14"/>
  <c r="D24" i="15"/>
  <c r="C23" i="15"/>
  <c r="C23" i="14"/>
  <c r="B22" i="14"/>
  <c r="B22" i="15"/>
  <c r="I45" i="23"/>
  <c r="I45" i="22"/>
  <c r="I44" i="23"/>
  <c r="I44" i="22"/>
  <c r="I43" i="23"/>
  <c r="I43" i="22"/>
  <c r="I42" i="23"/>
  <c r="I42" i="22"/>
  <c r="I41" i="23"/>
  <c r="I41" i="22"/>
  <c r="I40" i="23"/>
  <c r="I40" i="22"/>
  <c r="I39" i="23"/>
  <c r="I39" i="22"/>
  <c r="I38" i="23"/>
  <c r="I38" i="22"/>
  <c r="I37" i="23"/>
  <c r="I37" i="22"/>
  <c r="I36" i="23"/>
  <c r="I36" i="22"/>
  <c r="I35" i="23"/>
  <c r="I35" i="22"/>
  <c r="I34" i="23"/>
  <c r="I34" i="22"/>
  <c r="I33" i="23"/>
  <c r="I33" i="22"/>
  <c r="I32" i="23"/>
  <c r="I32" i="22"/>
  <c r="I31" i="23"/>
  <c r="I31" i="22"/>
  <c r="I30" i="23"/>
  <c r="I30" i="22"/>
  <c r="I29" i="23"/>
  <c r="I29" i="22"/>
  <c r="I28" i="22"/>
  <c r="I28" i="23"/>
  <c r="I27" i="22"/>
  <c r="I27" i="23"/>
  <c r="I26" i="22"/>
  <c r="I26" i="23"/>
  <c r="I25" i="22"/>
  <c r="I25" i="23"/>
  <c r="I24" i="22"/>
  <c r="I24" i="23"/>
  <c r="I23" i="22"/>
  <c r="I23" i="23"/>
  <c r="I22" i="22"/>
  <c r="I22" i="23"/>
  <c r="I45" i="4"/>
  <c r="J27" i="3"/>
  <c r="J26" i="4"/>
  <c r="J34" i="3"/>
  <c r="J30" i="3"/>
  <c r="J24" i="3"/>
  <c r="J44" i="4"/>
  <c r="J22" i="3"/>
  <c r="J35" i="3"/>
  <c r="I42" i="4"/>
  <c r="I34" i="4"/>
  <c r="I32" i="4"/>
  <c r="J31" i="4"/>
  <c r="I28" i="4"/>
  <c r="J27" i="4"/>
  <c r="I26" i="4"/>
  <c r="H37" i="6"/>
  <c r="H51" i="7"/>
  <c r="I33" i="4"/>
  <c r="H43" i="6"/>
  <c r="I40" i="4"/>
  <c r="I38" i="4"/>
  <c r="J37" i="4"/>
  <c r="J33" i="4"/>
  <c r="J32" i="4"/>
  <c r="I29" i="4"/>
  <c r="J28" i="4"/>
  <c r="J50" i="12"/>
  <c r="J43" i="12"/>
  <c r="J39" i="12"/>
  <c r="J31" i="12"/>
  <c r="J27" i="12"/>
  <c r="J23" i="12"/>
  <c r="J21" i="12"/>
  <c r="J44" i="13"/>
  <c r="J40" i="13"/>
  <c r="J39" i="3"/>
  <c r="I44" i="4"/>
  <c r="J43" i="4"/>
  <c r="J42" i="4"/>
  <c r="I39" i="4"/>
  <c r="J38" i="4"/>
  <c r="I35" i="4"/>
  <c r="I24" i="4"/>
  <c r="J23" i="4"/>
  <c r="J21" i="4"/>
  <c r="H21" i="7"/>
  <c r="H49" i="8"/>
  <c r="H42" i="8"/>
  <c r="H38" i="8"/>
  <c r="H34" i="8"/>
  <c r="H30" i="8"/>
  <c r="H21" i="8"/>
  <c r="J49" i="11"/>
  <c r="J30" i="11"/>
  <c r="J26" i="11"/>
  <c r="J22" i="11"/>
  <c r="J35" i="12"/>
  <c r="J36" i="13"/>
  <c r="H26" i="8"/>
  <c r="H22" i="8"/>
  <c r="H29" i="6"/>
  <c r="H23" i="7"/>
  <c r="H45" i="8"/>
  <c r="H41" i="8"/>
  <c r="H37" i="8"/>
  <c r="H33" i="8"/>
  <c r="H29" i="8"/>
  <c r="H25" i="8"/>
  <c r="J21" i="11"/>
  <c r="J42" i="11"/>
  <c r="J38" i="11"/>
  <c r="J34" i="11"/>
  <c r="J51" i="13"/>
  <c r="I22" i="4"/>
  <c r="J45" i="11"/>
  <c r="J41" i="11"/>
  <c r="J37" i="11"/>
  <c r="J33" i="11"/>
  <c r="J29" i="11"/>
  <c r="J25" i="11"/>
  <c r="J49" i="12"/>
  <c r="J42" i="12"/>
  <c r="J38" i="12"/>
  <c r="J34" i="12"/>
  <c r="J30" i="12"/>
  <c r="J26" i="12"/>
  <c r="J22" i="12"/>
  <c r="J50" i="13"/>
  <c r="J43" i="13"/>
  <c r="J39" i="13"/>
  <c r="J35" i="13"/>
  <c r="J31" i="13"/>
  <c r="J27" i="13"/>
  <c r="J23" i="13"/>
  <c r="J32" i="13"/>
  <c r="J28" i="13"/>
  <c r="J43" i="3"/>
  <c r="J23" i="3"/>
  <c r="J45" i="4"/>
  <c r="I41" i="4"/>
  <c r="J39" i="4"/>
  <c r="I36" i="4"/>
  <c r="J35" i="4"/>
  <c r="J34" i="4"/>
  <c r="I30" i="4"/>
  <c r="J29" i="4"/>
  <c r="I25" i="4"/>
  <c r="J22" i="4"/>
  <c r="H51" i="8"/>
  <c r="H44" i="8"/>
  <c r="H40" i="8"/>
  <c r="H36" i="8"/>
  <c r="H32" i="8"/>
  <c r="H28" i="8"/>
  <c r="H24" i="8"/>
  <c r="J50" i="11"/>
  <c r="J43" i="11"/>
  <c r="J39" i="11"/>
  <c r="J35" i="11"/>
  <c r="J31" i="11"/>
  <c r="J27" i="11"/>
  <c r="J23" i="11"/>
  <c r="J51" i="12"/>
  <c r="J44" i="12"/>
  <c r="J40" i="12"/>
  <c r="J36" i="12"/>
  <c r="J32" i="12"/>
  <c r="J28" i="12"/>
  <c r="J24" i="12"/>
  <c r="J45" i="13"/>
  <c r="J41" i="13"/>
  <c r="J37" i="13"/>
  <c r="J33" i="13"/>
  <c r="J29" i="13"/>
  <c r="J25" i="13"/>
  <c r="J21" i="13"/>
  <c r="J24" i="13"/>
  <c r="I43" i="4"/>
  <c r="J41" i="4"/>
  <c r="J40" i="4"/>
  <c r="I37" i="4"/>
  <c r="J36" i="4"/>
  <c r="I31" i="4"/>
  <c r="J30" i="4"/>
  <c r="I27" i="4"/>
  <c r="J25" i="4"/>
  <c r="J24" i="4"/>
  <c r="H50" i="8"/>
  <c r="H43" i="8"/>
  <c r="H39" i="8"/>
  <c r="H35" i="8"/>
  <c r="H31" i="8"/>
  <c r="H27" i="8"/>
  <c r="H23" i="8"/>
  <c r="J51" i="11"/>
  <c r="J44" i="11"/>
  <c r="J40" i="11"/>
  <c r="J36" i="11"/>
  <c r="J32" i="11"/>
  <c r="J28" i="11"/>
  <c r="J24" i="11"/>
  <c r="J45" i="12"/>
  <c r="J41" i="12"/>
  <c r="J37" i="12"/>
  <c r="J33" i="12"/>
  <c r="J29" i="12"/>
  <c r="J25" i="12"/>
  <c r="J49" i="13"/>
  <c r="J42" i="13"/>
  <c r="J38" i="13"/>
  <c r="J34" i="13"/>
  <c r="J30" i="13"/>
  <c r="J26" i="13"/>
  <c r="J22" i="13"/>
  <c r="J45" i="3"/>
  <c r="J31" i="3"/>
  <c r="H45" i="6"/>
  <c r="H27" i="6"/>
  <c r="J49" i="3"/>
  <c r="J44" i="3"/>
  <c r="J41" i="3"/>
  <c r="J28" i="3"/>
  <c r="H49" i="7"/>
  <c r="H43" i="7"/>
  <c r="H42" i="7"/>
  <c r="H38" i="7"/>
  <c r="H34" i="7"/>
  <c r="H26" i="7"/>
  <c r="I51" i="4"/>
  <c r="J50" i="4"/>
  <c r="I23" i="4"/>
  <c r="H50" i="7"/>
  <c r="J40" i="3"/>
  <c r="I21" i="4"/>
  <c r="H39" i="7"/>
  <c r="H35" i="7"/>
  <c r="H31" i="7"/>
  <c r="H27" i="7"/>
  <c r="H24" i="6"/>
  <c r="J42" i="3"/>
  <c r="J38" i="3"/>
  <c r="J32" i="3"/>
  <c r="H49" i="6"/>
  <c r="H41" i="6"/>
  <c r="H38" i="6"/>
  <c r="H33" i="6"/>
  <c r="H30" i="6"/>
  <c r="H25" i="6"/>
  <c r="H23" i="6"/>
  <c r="H45" i="7"/>
  <c r="H41" i="7"/>
  <c r="H37" i="7"/>
  <c r="H33" i="7"/>
  <c r="H29" i="7"/>
  <c r="H25" i="7"/>
  <c r="H22" i="7"/>
  <c r="H42" i="6"/>
  <c r="H34" i="6"/>
  <c r="H26" i="6"/>
  <c r="H51" i="6"/>
  <c r="H40" i="6"/>
  <c r="H35" i="6"/>
  <c r="H32" i="6"/>
  <c r="H22" i="6"/>
  <c r="H30" i="7"/>
  <c r="J51" i="3"/>
  <c r="J36" i="3"/>
  <c r="J26" i="3"/>
  <c r="B49" i="5"/>
  <c r="H50" i="6"/>
  <c r="H44" i="6"/>
  <c r="H39" i="6"/>
  <c r="H36" i="6"/>
  <c r="H31" i="6"/>
  <c r="H28" i="6"/>
  <c r="H21" i="6"/>
  <c r="H44" i="7"/>
  <c r="H40" i="7"/>
  <c r="H36" i="7"/>
  <c r="H32" i="7"/>
  <c r="H28" i="7"/>
  <c r="H24" i="7"/>
  <c r="J50" i="3"/>
  <c r="J37" i="3"/>
  <c r="J33" i="3"/>
  <c r="J29" i="3"/>
  <c r="J25" i="3"/>
  <c r="J21" i="3"/>
  <c r="H28" i="10" l="1"/>
  <c r="H28" i="9"/>
  <c r="J31" i="14"/>
  <c r="J31" i="15"/>
  <c r="J22" i="15"/>
  <c r="J22" i="14"/>
  <c r="K27" i="23"/>
  <c r="K27" i="22"/>
  <c r="K21" i="23"/>
  <c r="K21" i="22"/>
  <c r="K33" i="22"/>
  <c r="K33" i="23"/>
  <c r="I21" i="5"/>
  <c r="J21" i="5"/>
  <c r="H40" i="9"/>
  <c r="H40" i="10"/>
  <c r="H38" i="10"/>
  <c r="H38" i="9"/>
  <c r="K34" i="23"/>
  <c r="K34" i="22"/>
  <c r="J28" i="15"/>
  <c r="J28" i="14"/>
  <c r="J23" i="15"/>
  <c r="J23" i="14"/>
  <c r="J23" i="5"/>
  <c r="I23" i="5"/>
  <c r="K44" i="23"/>
  <c r="K44" i="22"/>
  <c r="J29" i="15"/>
  <c r="J29" i="14"/>
  <c r="K51" i="22"/>
  <c r="K51" i="23"/>
  <c r="J39" i="5"/>
  <c r="I39" i="5"/>
  <c r="K35" i="23"/>
  <c r="K35" i="22"/>
  <c r="K25" i="22"/>
  <c r="K25" i="23"/>
  <c r="K40" i="22"/>
  <c r="K40" i="23"/>
  <c r="J25" i="5"/>
  <c r="I25" i="5"/>
  <c r="K22" i="23"/>
  <c r="K22" i="22"/>
  <c r="H21" i="9"/>
  <c r="H21" i="10"/>
  <c r="I26" i="5"/>
  <c r="J26" i="5"/>
  <c r="H51" i="9"/>
  <c r="H51" i="10"/>
  <c r="H41" i="9"/>
  <c r="H41" i="10"/>
  <c r="J32" i="15"/>
  <c r="J32" i="14"/>
  <c r="K24" i="22"/>
  <c r="K24" i="23"/>
  <c r="J27" i="15"/>
  <c r="J27" i="14"/>
  <c r="J43" i="5"/>
  <c r="I43" i="5"/>
  <c r="J33" i="14"/>
  <c r="J33" i="15"/>
  <c r="I22" i="5"/>
  <c r="J22" i="5"/>
  <c r="I36" i="5"/>
  <c r="J36" i="5"/>
  <c r="K49" i="23"/>
  <c r="K49" i="22"/>
  <c r="H34" i="9"/>
  <c r="H34" i="10"/>
  <c r="J41" i="15"/>
  <c r="J41" i="14"/>
  <c r="J26" i="14"/>
  <c r="J26" i="15"/>
  <c r="H42" i="9"/>
  <c r="H42" i="10"/>
  <c r="H43" i="9"/>
  <c r="H43" i="10"/>
  <c r="J30" i="5"/>
  <c r="I30" i="5"/>
  <c r="K37" i="22"/>
  <c r="K37" i="23"/>
  <c r="I50" i="5"/>
  <c r="J50" i="5"/>
  <c r="H39" i="10"/>
  <c r="H39" i="9"/>
  <c r="H22" i="9"/>
  <c r="H22" i="10"/>
  <c r="H25" i="10"/>
  <c r="H25" i="9"/>
  <c r="J42" i="5"/>
  <c r="I42" i="5"/>
  <c r="I44" i="5"/>
  <c r="J44" i="5"/>
  <c r="H45" i="10"/>
  <c r="H45" i="9"/>
  <c r="J51" i="15"/>
  <c r="J51" i="14"/>
  <c r="J43" i="14"/>
  <c r="J43" i="15"/>
  <c r="J21" i="15"/>
  <c r="J21" i="14"/>
  <c r="H29" i="10"/>
  <c r="H29" i="9"/>
  <c r="J49" i="14"/>
  <c r="J49" i="15"/>
  <c r="I34" i="5"/>
  <c r="J34" i="5"/>
  <c r="K38" i="22"/>
  <c r="K38" i="23"/>
  <c r="I29" i="5"/>
  <c r="J29" i="5"/>
  <c r="H26" i="10"/>
  <c r="H26" i="9"/>
  <c r="J37" i="15"/>
  <c r="J37" i="14"/>
  <c r="K31" i="23"/>
  <c r="K31" i="22"/>
  <c r="J33" i="5"/>
  <c r="I33" i="5"/>
  <c r="J51" i="5"/>
  <c r="I51" i="5"/>
  <c r="I32" i="5"/>
  <c r="J32" i="5"/>
  <c r="J40" i="15"/>
  <c r="J40" i="14"/>
  <c r="J38" i="15"/>
  <c r="J38" i="14"/>
  <c r="I24" i="5"/>
  <c r="J24" i="5"/>
  <c r="H36" i="10"/>
  <c r="H36" i="9"/>
  <c r="H23" i="10"/>
  <c r="H23" i="9"/>
  <c r="I40" i="5"/>
  <c r="J40" i="5"/>
  <c r="I41" i="5"/>
  <c r="J41" i="5"/>
  <c r="J42" i="14"/>
  <c r="J42" i="15"/>
  <c r="K28" i="23"/>
  <c r="K28" i="22"/>
  <c r="H44" i="10"/>
  <c r="H44" i="9"/>
  <c r="H32" i="9"/>
  <c r="H32" i="10"/>
  <c r="H30" i="10"/>
  <c r="H30" i="9"/>
  <c r="H24" i="10"/>
  <c r="H24" i="9"/>
  <c r="J49" i="5"/>
  <c r="I49" i="5"/>
  <c r="J31" i="5"/>
  <c r="I31" i="5"/>
  <c r="J50" i="15"/>
  <c r="J50" i="14"/>
  <c r="K36" i="23"/>
  <c r="K36" i="22"/>
  <c r="K45" i="22"/>
  <c r="K45" i="23"/>
  <c r="K41" i="22"/>
  <c r="K41" i="23"/>
  <c r="H49" i="10"/>
  <c r="H49" i="9"/>
  <c r="J36" i="15"/>
  <c r="J36" i="14"/>
  <c r="J34" i="15"/>
  <c r="J34" i="14"/>
  <c r="K43" i="23"/>
  <c r="K43" i="22"/>
  <c r="H31" i="10"/>
  <c r="H31" i="9"/>
  <c r="I28" i="5"/>
  <c r="J28" i="5"/>
  <c r="J35" i="14"/>
  <c r="J35" i="15"/>
  <c r="K39" i="22"/>
  <c r="K39" i="23"/>
  <c r="I37" i="5"/>
  <c r="J37" i="5"/>
  <c r="I38" i="5"/>
  <c r="J38" i="5"/>
  <c r="K26" i="23"/>
  <c r="K26" i="22"/>
  <c r="J44" i="15"/>
  <c r="J44" i="14"/>
  <c r="J39" i="14"/>
  <c r="J39" i="15"/>
  <c r="J45" i="14"/>
  <c r="J45" i="15"/>
  <c r="J30" i="15"/>
  <c r="J30" i="14"/>
  <c r="K23" i="22"/>
  <c r="K29" i="22"/>
  <c r="K29" i="23"/>
  <c r="K32" i="22"/>
  <c r="K32" i="23"/>
  <c r="H50" i="10"/>
  <c r="H50" i="9"/>
  <c r="H35" i="10"/>
  <c r="H35" i="9"/>
  <c r="H33" i="9"/>
  <c r="H33" i="10"/>
  <c r="K30" i="23"/>
  <c r="K30" i="22"/>
  <c r="H27" i="10"/>
  <c r="H27" i="9"/>
  <c r="I45" i="5"/>
  <c r="J45" i="5"/>
  <c r="J24" i="15"/>
  <c r="J24" i="14"/>
  <c r="K42" i="23"/>
  <c r="K42" i="22"/>
  <c r="J25" i="15"/>
  <c r="J25" i="14"/>
  <c r="K50" i="22"/>
  <c r="K50" i="23"/>
  <c r="H37" i="10"/>
  <c r="H37" i="9"/>
  <c r="J35" i="5"/>
  <c r="I35" i="5"/>
  <c r="J27" i="5"/>
  <c r="I27" i="5"/>
  <c r="F18" i="9" l="1"/>
  <c r="D18" i="9"/>
  <c r="B17" i="9"/>
  <c r="E18" i="9"/>
  <c r="F19" i="9"/>
  <c r="E17" i="9"/>
  <c r="F17" i="9"/>
  <c r="B19" i="9"/>
  <c r="C17" i="9"/>
  <c r="D17" i="9"/>
  <c r="B18" i="9"/>
  <c r="C19" i="9"/>
  <c r="E19" i="9"/>
  <c r="C18" i="9"/>
  <c r="D19" i="9"/>
  <c r="F47" i="3"/>
  <c r="P47" i="3"/>
  <c r="I47" i="3"/>
  <c r="C47" i="3"/>
  <c r="V47" i="3"/>
  <c r="S47" i="3"/>
  <c r="L47" i="86" l="1"/>
  <c r="W23" i="3"/>
  <c r="T47" i="3"/>
  <c r="Q47" i="3"/>
  <c r="W49" i="3"/>
  <c r="W11" i="3"/>
  <c r="L10" i="86" l="1"/>
  <c r="L45" i="86"/>
  <c r="L44" i="86"/>
  <c r="L43" i="86"/>
  <c r="L38" i="86"/>
  <c r="L37" i="86"/>
  <c r="L36" i="86"/>
  <c r="L35" i="86"/>
  <c r="L30" i="86"/>
  <c r="L29" i="86"/>
  <c r="L28" i="86"/>
  <c r="L27" i="86"/>
  <c r="L22" i="86"/>
  <c r="L20" i="86"/>
  <c r="L19" i="86"/>
  <c r="L18" i="86"/>
  <c r="L13" i="86"/>
  <c r="L12" i="86"/>
  <c r="L11" i="86"/>
  <c r="L9" i="86"/>
  <c r="L17" i="86" l="1"/>
  <c r="L31" i="86"/>
  <c r="L39" i="86"/>
  <c r="L14" i="86"/>
  <c r="L15" i="86"/>
  <c r="L24" i="86"/>
  <c r="L32" i="86"/>
  <c r="L40" i="86"/>
  <c r="L23" i="86"/>
  <c r="L16" i="86"/>
  <c r="L25" i="86"/>
  <c r="L33" i="86"/>
  <c r="L41" i="86"/>
  <c r="L26" i="86"/>
  <c r="L34" i="86"/>
  <c r="L42" i="86"/>
  <c r="E47" i="86"/>
  <c r="J47" i="86" s="1"/>
  <c r="B47" i="86"/>
  <c r="G47" i="86" s="1"/>
  <c r="C47" i="86"/>
  <c r="H47" i="86" s="1"/>
  <c r="D47" i="86"/>
  <c r="I47" i="86" s="1"/>
  <c r="G23" i="86" l="1"/>
  <c r="H23" i="86"/>
  <c r="I23" i="86"/>
  <c r="J23" i="86"/>
  <c r="G24" i="86"/>
  <c r="H24" i="86"/>
  <c r="I24" i="86"/>
  <c r="J24" i="86"/>
  <c r="G25" i="86"/>
  <c r="H25" i="86"/>
  <c r="I25" i="86"/>
  <c r="J25" i="86"/>
  <c r="G26" i="86"/>
  <c r="H26" i="86"/>
  <c r="I26" i="86"/>
  <c r="J26" i="86"/>
  <c r="G27" i="86"/>
  <c r="H27" i="86"/>
  <c r="I27" i="86"/>
  <c r="J27" i="86"/>
  <c r="G28" i="86"/>
  <c r="H28" i="86"/>
  <c r="I28" i="86"/>
  <c r="J28" i="86"/>
  <c r="G29" i="86"/>
  <c r="H29" i="86"/>
  <c r="I29" i="86"/>
  <c r="J29" i="86"/>
  <c r="G30" i="86"/>
  <c r="H30" i="86"/>
  <c r="I30" i="86"/>
  <c r="J30" i="86"/>
  <c r="G31" i="86"/>
  <c r="H31" i="86"/>
  <c r="I31" i="86"/>
  <c r="J31" i="86"/>
  <c r="G32" i="86"/>
  <c r="H32" i="86"/>
  <c r="I32" i="86"/>
  <c r="J32" i="86"/>
  <c r="G33" i="86"/>
  <c r="H33" i="86"/>
  <c r="I33" i="86"/>
  <c r="J33" i="86"/>
  <c r="G34" i="86"/>
  <c r="H34" i="86"/>
  <c r="I34" i="86"/>
  <c r="J34" i="86"/>
  <c r="G35" i="86"/>
  <c r="H35" i="86"/>
  <c r="I35" i="86"/>
  <c r="J35" i="86"/>
  <c r="G36" i="86"/>
  <c r="H36" i="86"/>
  <c r="I36" i="86"/>
  <c r="J36" i="86"/>
  <c r="G37" i="86"/>
  <c r="H37" i="86"/>
  <c r="I37" i="86"/>
  <c r="J37" i="86"/>
  <c r="G38" i="86"/>
  <c r="H38" i="86"/>
  <c r="I38" i="86"/>
  <c r="J38" i="86"/>
  <c r="G39" i="86"/>
  <c r="H39" i="86"/>
  <c r="I39" i="86"/>
  <c r="J39" i="86"/>
  <c r="G40" i="86"/>
  <c r="H40" i="86"/>
  <c r="I40" i="86"/>
  <c r="J40" i="86"/>
  <c r="G41" i="86"/>
  <c r="H41" i="86"/>
  <c r="I41" i="86"/>
  <c r="J41" i="86"/>
  <c r="G42" i="86"/>
  <c r="H42" i="86"/>
  <c r="I42" i="86"/>
  <c r="J42" i="86"/>
  <c r="G43" i="86"/>
  <c r="H43" i="86"/>
  <c r="I43" i="86"/>
  <c r="J43" i="86"/>
  <c r="G44" i="86"/>
  <c r="H44" i="86"/>
  <c r="I44" i="86"/>
  <c r="J44" i="86"/>
  <c r="G45" i="86"/>
  <c r="H45" i="86"/>
  <c r="I45" i="86"/>
  <c r="J45" i="86"/>
  <c r="H22" i="86"/>
  <c r="I22" i="86"/>
  <c r="J22" i="86"/>
  <c r="G22" i="86"/>
  <c r="H20" i="86"/>
  <c r="I20" i="86"/>
  <c r="J20" i="86"/>
  <c r="G20" i="86"/>
  <c r="G19" i="86"/>
  <c r="G10" i="86"/>
  <c r="G9" i="86"/>
  <c r="H10" i="86"/>
  <c r="I10" i="86"/>
  <c r="J10" i="86"/>
  <c r="G11" i="86"/>
  <c r="H11" i="86"/>
  <c r="I11" i="86"/>
  <c r="J11" i="86"/>
  <c r="G12" i="86"/>
  <c r="H12" i="86"/>
  <c r="I12" i="86"/>
  <c r="J12" i="86"/>
  <c r="G13" i="86"/>
  <c r="H13" i="86"/>
  <c r="I13" i="86"/>
  <c r="J13" i="86"/>
  <c r="G14" i="86"/>
  <c r="H14" i="86"/>
  <c r="I14" i="86"/>
  <c r="J14" i="86"/>
  <c r="G15" i="86"/>
  <c r="H15" i="86"/>
  <c r="I15" i="86"/>
  <c r="J15" i="86"/>
  <c r="G16" i="86"/>
  <c r="H16" i="86"/>
  <c r="I16" i="86"/>
  <c r="J16" i="86"/>
  <c r="G17" i="86"/>
  <c r="H17" i="86"/>
  <c r="I17" i="86"/>
  <c r="J17" i="86"/>
  <c r="G18" i="86"/>
  <c r="H18" i="86"/>
  <c r="I18" i="86"/>
  <c r="J18" i="86"/>
  <c r="H19" i="86"/>
  <c r="I19" i="86"/>
  <c r="J19" i="86"/>
  <c r="H9" i="86"/>
  <c r="I9" i="86"/>
  <c r="J9" i="86"/>
  <c r="E47" i="21"/>
  <c r="H47" i="20"/>
  <c r="E47" i="20" l="1"/>
  <c r="D47" i="20"/>
  <c r="D47" i="21"/>
  <c r="C47" i="21"/>
  <c r="C47" i="20"/>
  <c r="B47" i="21"/>
  <c r="B47" i="20"/>
  <c r="D15" i="23"/>
  <c r="D15" i="22"/>
  <c r="H15" i="22"/>
  <c r="H15" i="23"/>
  <c r="C18" i="23"/>
  <c r="C18" i="22"/>
  <c r="E10" i="23"/>
  <c r="E10" i="22"/>
  <c r="F14" i="22"/>
  <c r="F14" i="23"/>
  <c r="G10" i="22"/>
  <c r="G10" i="23"/>
  <c r="I18" i="22"/>
  <c r="I18" i="23"/>
  <c r="B17" i="23"/>
  <c r="B17" i="22"/>
  <c r="B9" i="23"/>
  <c r="B9" i="22"/>
  <c r="C13" i="23"/>
  <c r="C13" i="22"/>
  <c r="D17" i="23"/>
  <c r="D17" i="22"/>
  <c r="D9" i="23"/>
  <c r="D9" i="22"/>
  <c r="E13" i="22"/>
  <c r="E13" i="23"/>
  <c r="F17" i="23"/>
  <c r="F17" i="22"/>
  <c r="F9" i="23"/>
  <c r="F9" i="22"/>
  <c r="G13" i="22"/>
  <c r="G13" i="23"/>
  <c r="H17" i="22"/>
  <c r="H17" i="23"/>
  <c r="H9" i="22"/>
  <c r="H9" i="23"/>
  <c r="I13" i="22"/>
  <c r="I13" i="23"/>
  <c r="B16" i="23"/>
  <c r="B16" i="22"/>
  <c r="C20" i="23"/>
  <c r="C20" i="22"/>
  <c r="C12" i="23"/>
  <c r="C12" i="22"/>
  <c r="D16" i="23"/>
  <c r="D16" i="22"/>
  <c r="E20" i="23"/>
  <c r="E20" i="22"/>
  <c r="E12" i="22"/>
  <c r="E12" i="23"/>
  <c r="F16" i="22"/>
  <c r="F16" i="23"/>
  <c r="G20" i="22"/>
  <c r="G20" i="23"/>
  <c r="G12" i="22"/>
  <c r="G12" i="23"/>
  <c r="H16" i="22"/>
  <c r="H16" i="23"/>
  <c r="I20" i="22"/>
  <c r="I20" i="23"/>
  <c r="I12" i="22"/>
  <c r="I12" i="23"/>
  <c r="C11" i="23"/>
  <c r="C11" i="22"/>
  <c r="F15" i="23"/>
  <c r="F15" i="22"/>
  <c r="I19" i="22"/>
  <c r="I19" i="23"/>
  <c r="C10" i="23"/>
  <c r="C10" i="22"/>
  <c r="B13" i="23"/>
  <c r="B13" i="22"/>
  <c r="C17" i="23"/>
  <c r="C17" i="22"/>
  <c r="C9" i="23"/>
  <c r="C9" i="22"/>
  <c r="D13" i="23"/>
  <c r="D13" i="22"/>
  <c r="E17" i="22"/>
  <c r="E17" i="23"/>
  <c r="E9" i="23"/>
  <c r="E9" i="22"/>
  <c r="F13" i="23"/>
  <c r="F13" i="22"/>
  <c r="G17" i="22"/>
  <c r="G17" i="23"/>
  <c r="G9" i="23"/>
  <c r="G9" i="22"/>
  <c r="H13" i="22"/>
  <c r="H13" i="23"/>
  <c r="I17" i="22"/>
  <c r="I17" i="23"/>
  <c r="I9" i="22"/>
  <c r="I9" i="23"/>
  <c r="C19" i="23"/>
  <c r="C19" i="22"/>
  <c r="E11" i="22"/>
  <c r="E11" i="23"/>
  <c r="G19" i="22"/>
  <c r="G19" i="23"/>
  <c r="I11" i="22"/>
  <c r="I11" i="23"/>
  <c r="B14" i="23"/>
  <c r="B14" i="22"/>
  <c r="E18" i="23"/>
  <c r="E18" i="22"/>
  <c r="G18" i="22"/>
  <c r="G18" i="23"/>
  <c r="I10" i="22"/>
  <c r="I10" i="23"/>
  <c r="C16" i="23"/>
  <c r="C16" i="22"/>
  <c r="F12" i="22"/>
  <c r="F12" i="23"/>
  <c r="B19" i="23"/>
  <c r="B19" i="22"/>
  <c r="C15" i="23"/>
  <c r="C15" i="22"/>
  <c r="D19" i="23"/>
  <c r="D19" i="22"/>
  <c r="D11" i="23"/>
  <c r="D11" i="22"/>
  <c r="E15" i="22"/>
  <c r="E15" i="23"/>
  <c r="F19" i="23"/>
  <c r="F19" i="22"/>
  <c r="F11" i="23"/>
  <c r="F11" i="22"/>
  <c r="G15" i="22"/>
  <c r="G15" i="23"/>
  <c r="H19" i="22"/>
  <c r="H19" i="23"/>
  <c r="H11" i="22"/>
  <c r="H11" i="23"/>
  <c r="I15" i="22"/>
  <c r="I15" i="23"/>
  <c r="B15" i="23"/>
  <c r="B15" i="22"/>
  <c r="E19" i="22"/>
  <c r="E19" i="23"/>
  <c r="G11" i="22"/>
  <c r="G11" i="23"/>
  <c r="D14" i="23"/>
  <c r="D14" i="22"/>
  <c r="H14" i="22"/>
  <c r="H14" i="23"/>
  <c r="B20" i="23"/>
  <c r="B20" i="22"/>
  <c r="B12" i="23"/>
  <c r="B12" i="22"/>
  <c r="D20" i="23"/>
  <c r="D20" i="22"/>
  <c r="D12" i="23"/>
  <c r="D12" i="22"/>
  <c r="E16" i="23"/>
  <c r="E16" i="22"/>
  <c r="F20" i="22"/>
  <c r="F20" i="23"/>
  <c r="G16" i="22"/>
  <c r="G16" i="23"/>
  <c r="H20" i="22"/>
  <c r="H20" i="23"/>
  <c r="H12" i="22"/>
  <c r="H12" i="23"/>
  <c r="I16" i="22"/>
  <c r="I16" i="23"/>
  <c r="B11" i="23"/>
  <c r="B11" i="22"/>
  <c r="B18" i="23"/>
  <c r="B18" i="22"/>
  <c r="B10" i="23"/>
  <c r="B10" i="22"/>
  <c r="C14" i="23"/>
  <c r="C14" i="22"/>
  <c r="D18" i="23"/>
  <c r="D18" i="22"/>
  <c r="D10" i="23"/>
  <c r="D10" i="22"/>
  <c r="E14" i="23"/>
  <c r="E14" i="22"/>
  <c r="F18" i="22"/>
  <c r="F18" i="23"/>
  <c r="F10" i="22"/>
  <c r="F10" i="23"/>
  <c r="G14" i="22"/>
  <c r="G14" i="23"/>
  <c r="H18" i="22"/>
  <c r="H18" i="23"/>
  <c r="H10" i="22"/>
  <c r="H10" i="23"/>
  <c r="I14" i="22"/>
  <c r="I14" i="23"/>
  <c r="H47" i="21"/>
  <c r="I47" i="20"/>
  <c r="F47" i="20"/>
  <c r="G47" i="20"/>
  <c r="G47" i="21"/>
  <c r="F47" i="21"/>
  <c r="I47" i="21"/>
  <c r="C47" i="19"/>
  <c r="D47" i="19"/>
  <c r="E47" i="19"/>
  <c r="F47" i="19"/>
  <c r="G47" i="19"/>
  <c r="H47" i="19"/>
  <c r="I47" i="19"/>
  <c r="B47" i="19"/>
  <c r="B17" i="10"/>
  <c r="C17" i="10"/>
  <c r="D17" i="10"/>
  <c r="E17" i="10"/>
  <c r="F17" i="10"/>
  <c r="B18" i="10"/>
  <c r="C18" i="10"/>
  <c r="D18" i="10"/>
  <c r="E18" i="10"/>
  <c r="F18" i="10"/>
  <c r="B19" i="10"/>
  <c r="C19" i="10"/>
  <c r="D19" i="10"/>
  <c r="E19" i="10"/>
  <c r="F19" i="10"/>
  <c r="E18" i="15" l="1"/>
  <c r="E18" i="14"/>
  <c r="H13" i="15"/>
  <c r="H13" i="14"/>
  <c r="E10" i="14"/>
  <c r="E10" i="15"/>
  <c r="K20" i="23"/>
  <c r="K20" i="22"/>
  <c r="F20" i="15"/>
  <c r="F20" i="14"/>
  <c r="B16" i="15"/>
  <c r="B16" i="14"/>
  <c r="F12" i="15"/>
  <c r="F12" i="14"/>
  <c r="C18" i="15"/>
  <c r="C18" i="14"/>
  <c r="F13" i="14"/>
  <c r="F13" i="15"/>
  <c r="H18" i="14"/>
  <c r="H18" i="15"/>
  <c r="F16" i="15"/>
  <c r="F16" i="14"/>
  <c r="D14" i="14"/>
  <c r="D14" i="15"/>
  <c r="H10" i="15"/>
  <c r="H10" i="14"/>
  <c r="D47" i="23"/>
  <c r="D47" i="22"/>
  <c r="H19" i="14"/>
  <c r="H19" i="15"/>
  <c r="G18" i="14"/>
  <c r="G18" i="15"/>
  <c r="F17" i="14"/>
  <c r="F17" i="15"/>
  <c r="E16" i="14"/>
  <c r="E16" i="15"/>
  <c r="D15" i="15"/>
  <c r="D15" i="14"/>
  <c r="C14" i="14"/>
  <c r="C14" i="15"/>
  <c r="B13" i="14"/>
  <c r="B13" i="15"/>
  <c r="H11" i="14"/>
  <c r="H11" i="15"/>
  <c r="G10" i="14"/>
  <c r="G10" i="15"/>
  <c r="F9" i="15"/>
  <c r="F9" i="14"/>
  <c r="K12" i="23"/>
  <c r="K12" i="22"/>
  <c r="K19" i="23"/>
  <c r="K19" i="22"/>
  <c r="C47" i="23"/>
  <c r="C47" i="22"/>
  <c r="G20" i="15"/>
  <c r="G20" i="14"/>
  <c r="B15" i="15"/>
  <c r="B15" i="14"/>
  <c r="F11" i="14"/>
  <c r="F11" i="15"/>
  <c r="E19" i="15"/>
  <c r="E19" i="14"/>
  <c r="H14" i="15"/>
  <c r="H14" i="14"/>
  <c r="C9" i="15"/>
  <c r="C9" i="14"/>
  <c r="H47" i="22"/>
  <c r="H47" i="23"/>
  <c r="B17" i="14"/>
  <c r="B17" i="15"/>
  <c r="B20" i="15"/>
  <c r="B20" i="14"/>
  <c r="G17" i="14"/>
  <c r="G17" i="15"/>
  <c r="E15" i="14"/>
  <c r="E15" i="15"/>
  <c r="C13" i="15"/>
  <c r="C13" i="14"/>
  <c r="B12" i="14"/>
  <c r="B12" i="15"/>
  <c r="G9" i="14"/>
  <c r="G9" i="15"/>
  <c r="K17" i="22"/>
  <c r="K17" i="23"/>
  <c r="K15" i="23"/>
  <c r="K15" i="22"/>
  <c r="H20" i="14"/>
  <c r="H20" i="15"/>
  <c r="G19" i="15"/>
  <c r="G19" i="14"/>
  <c r="F18" i="15"/>
  <c r="F18" i="14"/>
  <c r="E17" i="14"/>
  <c r="E17" i="15"/>
  <c r="D16" i="14"/>
  <c r="D16" i="15"/>
  <c r="C15" i="15"/>
  <c r="C15" i="14"/>
  <c r="B14" i="15"/>
  <c r="B14" i="14"/>
  <c r="H12" i="15"/>
  <c r="H12" i="14"/>
  <c r="G11" i="15"/>
  <c r="G11" i="14"/>
  <c r="F10" i="14"/>
  <c r="F10" i="15"/>
  <c r="E9" i="15"/>
  <c r="E9" i="14"/>
  <c r="K16" i="22"/>
  <c r="K16" i="23"/>
  <c r="B47" i="23"/>
  <c r="B47" i="22"/>
  <c r="D17" i="15"/>
  <c r="D17" i="14"/>
  <c r="G12" i="15"/>
  <c r="G12" i="14"/>
  <c r="I47" i="23"/>
  <c r="I47" i="22"/>
  <c r="D18" i="15"/>
  <c r="D18" i="14"/>
  <c r="G13" i="15"/>
  <c r="G13" i="14"/>
  <c r="D10" i="15"/>
  <c r="D10" i="14"/>
  <c r="D19" i="14"/>
  <c r="D19" i="15"/>
  <c r="H15" i="15"/>
  <c r="H15" i="14"/>
  <c r="E12" i="14"/>
  <c r="E12" i="15"/>
  <c r="C10" i="15"/>
  <c r="C10" i="14"/>
  <c r="K18" i="23"/>
  <c r="K18" i="22"/>
  <c r="D20" i="15"/>
  <c r="D20" i="14"/>
  <c r="C19" i="15"/>
  <c r="C19" i="14"/>
  <c r="B18" i="14"/>
  <c r="B18" i="15"/>
  <c r="H16" i="15"/>
  <c r="H16" i="14"/>
  <c r="G15" i="14"/>
  <c r="G15" i="15"/>
  <c r="F14" i="15"/>
  <c r="F14" i="14"/>
  <c r="E13" i="14"/>
  <c r="E13" i="15"/>
  <c r="D12" i="14"/>
  <c r="D12" i="15"/>
  <c r="C11" i="15"/>
  <c r="C11" i="14"/>
  <c r="B10" i="15"/>
  <c r="B10" i="14"/>
  <c r="K9" i="22"/>
  <c r="K9" i="23"/>
  <c r="K14" i="23"/>
  <c r="K14" i="22"/>
  <c r="F47" i="23"/>
  <c r="F47" i="22"/>
  <c r="F19" i="14"/>
  <c r="F19" i="15"/>
  <c r="C16" i="15"/>
  <c r="C16" i="14"/>
  <c r="D9" i="15"/>
  <c r="D9" i="14"/>
  <c r="C17" i="15"/>
  <c r="C17" i="14"/>
  <c r="E11" i="15"/>
  <c r="E11" i="14"/>
  <c r="K10" i="23"/>
  <c r="K10" i="22"/>
  <c r="E20" i="15"/>
  <c r="E20" i="14"/>
  <c r="G14" i="15"/>
  <c r="G14" i="14"/>
  <c r="D11" i="15"/>
  <c r="D11" i="14"/>
  <c r="B9" i="14"/>
  <c r="B9" i="15"/>
  <c r="G47" i="22"/>
  <c r="G47" i="23"/>
  <c r="C20" i="15"/>
  <c r="C20" i="14"/>
  <c r="B19" i="15"/>
  <c r="B19" i="14"/>
  <c r="H17" i="15"/>
  <c r="H17" i="14"/>
  <c r="G16" i="15"/>
  <c r="G16" i="14"/>
  <c r="F15" i="14"/>
  <c r="F15" i="15"/>
  <c r="E14" i="14"/>
  <c r="E14" i="15"/>
  <c r="D13" i="14"/>
  <c r="D13" i="15"/>
  <c r="C12" i="14"/>
  <c r="C12" i="15"/>
  <c r="B11" i="15"/>
  <c r="B11" i="14"/>
  <c r="H9" i="15"/>
  <c r="H9" i="14"/>
  <c r="K13" i="22"/>
  <c r="K13" i="23"/>
  <c r="K11" i="23"/>
  <c r="K11" i="22"/>
  <c r="E47" i="23"/>
  <c r="E47" i="22"/>
  <c r="H20" i="8"/>
  <c r="H16" i="8"/>
  <c r="H12" i="8"/>
  <c r="J18" i="11"/>
  <c r="J14" i="11"/>
  <c r="J10" i="11"/>
  <c r="J18" i="12"/>
  <c r="J14" i="12"/>
  <c r="J10" i="12"/>
  <c r="J18" i="13"/>
  <c r="J14" i="13"/>
  <c r="J10" i="13"/>
  <c r="I47" i="17"/>
  <c r="E47" i="17"/>
  <c r="I47" i="18"/>
  <c r="E47" i="18"/>
  <c r="K47" i="20"/>
  <c r="H19" i="8"/>
  <c r="H15" i="8"/>
  <c r="H11" i="8"/>
  <c r="J19" i="11"/>
  <c r="J15" i="11"/>
  <c r="J11" i="11"/>
  <c r="H47" i="11"/>
  <c r="J19" i="12"/>
  <c r="J15" i="12"/>
  <c r="J11" i="12"/>
  <c r="H47" i="12"/>
  <c r="J19" i="13"/>
  <c r="J15" i="13"/>
  <c r="J11" i="13"/>
  <c r="H47" i="13"/>
  <c r="H47" i="17"/>
  <c r="D47" i="17"/>
  <c r="H47" i="18"/>
  <c r="D47" i="18"/>
  <c r="K47" i="19"/>
  <c r="H18" i="8"/>
  <c r="H14" i="8"/>
  <c r="H10" i="8"/>
  <c r="J20" i="11"/>
  <c r="J16" i="11"/>
  <c r="J12" i="11"/>
  <c r="J20" i="12"/>
  <c r="J16" i="12"/>
  <c r="J12" i="12"/>
  <c r="J20" i="13"/>
  <c r="J16" i="13"/>
  <c r="J12" i="13"/>
  <c r="B45" i="16"/>
  <c r="G47" i="17"/>
  <c r="C47" i="17"/>
  <c r="G47" i="18"/>
  <c r="C47" i="18"/>
  <c r="H17" i="8"/>
  <c r="H13" i="8"/>
  <c r="H9" i="8"/>
  <c r="J17" i="11"/>
  <c r="J13" i="11"/>
  <c r="J9" i="11"/>
  <c r="J17" i="12"/>
  <c r="J13" i="12"/>
  <c r="J9" i="12"/>
  <c r="J17" i="13"/>
  <c r="J13" i="13"/>
  <c r="J9" i="13"/>
  <c r="J47" i="17"/>
  <c r="F47" i="17"/>
  <c r="J47" i="18"/>
  <c r="F47" i="18"/>
  <c r="C47" i="11"/>
  <c r="G47" i="12"/>
  <c r="F47" i="8"/>
  <c r="B47" i="11"/>
  <c r="B47" i="12"/>
  <c r="B47" i="13"/>
  <c r="B47" i="17"/>
  <c r="B47" i="18"/>
  <c r="E47" i="8"/>
  <c r="E47" i="11"/>
  <c r="E47" i="12"/>
  <c r="E47" i="13"/>
  <c r="C47" i="8"/>
  <c r="G47" i="11"/>
  <c r="C47" i="12"/>
  <c r="G47" i="13"/>
  <c r="C47" i="13"/>
  <c r="B47" i="8"/>
  <c r="F47" i="11"/>
  <c r="F47" i="12"/>
  <c r="F47" i="13"/>
  <c r="D47" i="8"/>
  <c r="D47" i="11"/>
  <c r="D47" i="12"/>
  <c r="D47" i="13"/>
  <c r="C45" i="16"/>
  <c r="F20" i="5"/>
  <c r="G20" i="5"/>
  <c r="F16" i="5"/>
  <c r="G16" i="5"/>
  <c r="F17" i="5"/>
  <c r="G17" i="5"/>
  <c r="F18" i="5"/>
  <c r="G18" i="5"/>
  <c r="F19" i="5"/>
  <c r="G19" i="5"/>
  <c r="S51" i="1"/>
  <c r="S52" i="1"/>
  <c r="S53" i="1"/>
  <c r="O51" i="1"/>
  <c r="O52" i="1"/>
  <c r="O53" i="1"/>
  <c r="S47" i="1"/>
  <c r="S48" i="1"/>
  <c r="S49" i="1"/>
  <c r="O47" i="1"/>
  <c r="O48" i="1"/>
  <c r="O49" i="1"/>
  <c r="S43" i="1"/>
  <c r="S44" i="1"/>
  <c r="S45" i="1"/>
  <c r="O43" i="1"/>
  <c r="O44" i="1"/>
  <c r="O45" i="1"/>
  <c r="S38" i="1"/>
  <c r="S39" i="1"/>
  <c r="S40" i="1"/>
  <c r="O38" i="1"/>
  <c r="O39" i="1"/>
  <c r="O40" i="1"/>
  <c r="S35" i="1"/>
  <c r="O35" i="1"/>
  <c r="S24" i="1"/>
  <c r="S25" i="1"/>
  <c r="S26" i="1"/>
  <c r="O24" i="1"/>
  <c r="O25" i="1"/>
  <c r="O26" i="1"/>
  <c r="S20" i="1"/>
  <c r="S21" i="1"/>
  <c r="S22" i="1"/>
  <c r="O20" i="1"/>
  <c r="O21" i="1"/>
  <c r="O22" i="1"/>
  <c r="S16" i="1"/>
  <c r="S17" i="1"/>
  <c r="S18" i="1"/>
  <c r="O16" i="1"/>
  <c r="O17" i="1"/>
  <c r="O18" i="1"/>
  <c r="S11" i="1"/>
  <c r="S12" i="1"/>
  <c r="S13" i="1"/>
  <c r="O11" i="1"/>
  <c r="O12" i="1"/>
  <c r="O13" i="1"/>
  <c r="S8" i="1"/>
  <c r="O8" i="1"/>
  <c r="I17" i="4" l="1"/>
  <c r="F9" i="5"/>
  <c r="G9" i="5"/>
  <c r="E15" i="10"/>
  <c r="E15" i="9"/>
  <c r="C9" i="10"/>
  <c r="C9" i="9"/>
  <c r="C47" i="15"/>
  <c r="C47" i="14"/>
  <c r="C14" i="5"/>
  <c r="D14" i="5"/>
  <c r="G11" i="5"/>
  <c r="F11" i="5"/>
  <c r="B16" i="10"/>
  <c r="B16" i="9"/>
  <c r="D14" i="10"/>
  <c r="D14" i="9"/>
  <c r="F12" i="10"/>
  <c r="F12" i="9"/>
  <c r="C11" i="10"/>
  <c r="C11" i="9"/>
  <c r="E9" i="9"/>
  <c r="E9" i="10"/>
  <c r="B20" i="10"/>
  <c r="B20" i="9"/>
  <c r="F47" i="15"/>
  <c r="F47" i="14"/>
  <c r="J20" i="15"/>
  <c r="J20" i="14"/>
  <c r="C13" i="5"/>
  <c r="D13" i="5"/>
  <c r="F10" i="5"/>
  <c r="G10" i="5"/>
  <c r="F15" i="10"/>
  <c r="F15" i="9"/>
  <c r="C14" i="10"/>
  <c r="C14" i="9"/>
  <c r="E12" i="10"/>
  <c r="E12" i="9"/>
  <c r="B11" i="9"/>
  <c r="B11" i="10"/>
  <c r="D9" i="9"/>
  <c r="D9" i="10"/>
  <c r="E47" i="14"/>
  <c r="E47" i="15"/>
  <c r="H47" i="15"/>
  <c r="H47" i="14"/>
  <c r="D12" i="10"/>
  <c r="D12" i="9"/>
  <c r="D19" i="5"/>
  <c r="C19" i="5"/>
  <c r="D11" i="5"/>
  <c r="C11" i="5"/>
  <c r="D10" i="5"/>
  <c r="C10" i="5"/>
  <c r="C20" i="5"/>
  <c r="D20" i="5"/>
  <c r="D15" i="9"/>
  <c r="D15" i="10"/>
  <c r="F13" i="9"/>
  <c r="F13" i="10"/>
  <c r="C12" i="9"/>
  <c r="C12" i="10"/>
  <c r="E10" i="9"/>
  <c r="E10" i="10"/>
  <c r="B9" i="10"/>
  <c r="B9" i="9"/>
  <c r="J15" i="14"/>
  <c r="J15" i="15"/>
  <c r="J10" i="15"/>
  <c r="J10" i="14"/>
  <c r="C18" i="5"/>
  <c r="D18" i="5"/>
  <c r="G15" i="5"/>
  <c r="F15" i="5"/>
  <c r="F16" i="9"/>
  <c r="F16" i="10"/>
  <c r="C15" i="9"/>
  <c r="C15" i="10"/>
  <c r="E13" i="9"/>
  <c r="E13" i="10"/>
  <c r="B12" i="9"/>
  <c r="B12" i="10"/>
  <c r="D10" i="9"/>
  <c r="D10" i="10"/>
  <c r="F20" i="10"/>
  <c r="F20" i="9"/>
  <c r="D47" i="14"/>
  <c r="D47" i="15"/>
  <c r="K47" i="22"/>
  <c r="J19" i="15"/>
  <c r="J19" i="14"/>
  <c r="J14" i="15"/>
  <c r="J14" i="14"/>
  <c r="C12" i="5"/>
  <c r="D12" i="5"/>
  <c r="F10" i="9"/>
  <c r="F10" i="10"/>
  <c r="J11" i="15"/>
  <c r="J11" i="14"/>
  <c r="F14" i="5"/>
  <c r="G14" i="5"/>
  <c r="B15" i="9"/>
  <c r="B15" i="10"/>
  <c r="F11" i="9"/>
  <c r="F11" i="10"/>
  <c r="E20" i="9"/>
  <c r="E20" i="10"/>
  <c r="G47" i="15"/>
  <c r="G47" i="14"/>
  <c r="J9" i="15"/>
  <c r="J9" i="14"/>
  <c r="C16" i="5"/>
  <c r="D16" i="5"/>
  <c r="F13" i="5"/>
  <c r="G13" i="5"/>
  <c r="D16" i="10"/>
  <c r="D16" i="9"/>
  <c r="F14" i="10"/>
  <c r="F14" i="9"/>
  <c r="C13" i="10"/>
  <c r="C13" i="9"/>
  <c r="E11" i="10"/>
  <c r="E11" i="9"/>
  <c r="B10" i="10"/>
  <c r="B10" i="9"/>
  <c r="D20" i="9"/>
  <c r="D20" i="10"/>
  <c r="J13" i="15"/>
  <c r="J13" i="14"/>
  <c r="J12" i="15"/>
  <c r="J12" i="14"/>
  <c r="D9" i="5"/>
  <c r="C9" i="5"/>
  <c r="B14" i="9"/>
  <c r="B14" i="10"/>
  <c r="C17" i="5"/>
  <c r="D17" i="5"/>
  <c r="E16" i="9"/>
  <c r="E16" i="10"/>
  <c r="D13" i="9"/>
  <c r="D13" i="10"/>
  <c r="C10" i="9"/>
  <c r="C10" i="10"/>
  <c r="J18" i="15"/>
  <c r="J18" i="14"/>
  <c r="D15" i="5"/>
  <c r="C15" i="5"/>
  <c r="F12" i="5"/>
  <c r="G12" i="5"/>
  <c r="C16" i="10"/>
  <c r="C16" i="9"/>
  <c r="E14" i="10"/>
  <c r="E14" i="9"/>
  <c r="B13" i="10"/>
  <c r="B13" i="9"/>
  <c r="D11" i="10"/>
  <c r="D11" i="9"/>
  <c r="F9" i="9"/>
  <c r="F9" i="10"/>
  <c r="C20" i="9"/>
  <c r="C20" i="10"/>
  <c r="B47" i="14"/>
  <c r="B47" i="15"/>
  <c r="J17" i="14"/>
  <c r="J17" i="15"/>
  <c r="J16" i="15"/>
  <c r="J16" i="14"/>
  <c r="H47" i="8"/>
  <c r="H9" i="2"/>
  <c r="D47" i="4"/>
  <c r="G47" i="4"/>
  <c r="F47" i="4"/>
  <c r="J47" i="11"/>
  <c r="J47" i="12"/>
  <c r="J11" i="3"/>
  <c r="J47" i="13"/>
  <c r="E47" i="7"/>
  <c r="D47" i="3"/>
  <c r="D47" i="7"/>
  <c r="F47" i="6"/>
  <c r="B47" i="6"/>
  <c r="C47" i="7"/>
  <c r="C47" i="4"/>
  <c r="D47" i="6"/>
  <c r="G47" i="3"/>
  <c r="C47" i="6"/>
  <c r="E47" i="6"/>
  <c r="F47" i="7"/>
  <c r="B47" i="7"/>
  <c r="H17" i="2"/>
  <c r="J10" i="3"/>
  <c r="J9" i="3"/>
  <c r="N9" i="2"/>
  <c r="T10" i="2"/>
  <c r="H10" i="7"/>
  <c r="H9" i="7"/>
  <c r="H11" i="7"/>
  <c r="E47" i="4"/>
  <c r="H47" i="4"/>
  <c r="B47" i="9" l="1"/>
  <c r="B47" i="10"/>
  <c r="F47" i="5"/>
  <c r="G47" i="5"/>
  <c r="D47" i="9"/>
  <c r="D47" i="10"/>
  <c r="J47" i="15"/>
  <c r="J47" i="14"/>
  <c r="C47" i="5"/>
  <c r="D47" i="5"/>
  <c r="F47" i="10"/>
  <c r="F47" i="9"/>
  <c r="E47" i="9"/>
  <c r="E47" i="10"/>
  <c r="C47" i="9"/>
  <c r="C47" i="10"/>
  <c r="H47" i="5"/>
  <c r="E47" i="5"/>
  <c r="W7" i="3" l="1"/>
  <c r="V7" i="3"/>
  <c r="H14" i="7" l="1"/>
  <c r="H18" i="7"/>
  <c r="W9" i="3"/>
  <c r="W10" i="3"/>
  <c r="W14" i="3"/>
  <c r="W15" i="3"/>
  <c r="W17" i="3"/>
  <c r="W18" i="3"/>
  <c r="W19" i="3"/>
  <c r="W20" i="3"/>
  <c r="W21" i="3"/>
  <c r="W22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J10" i="4"/>
  <c r="J10" i="5" s="1"/>
  <c r="I11" i="4"/>
  <c r="I11" i="5" s="1"/>
  <c r="J14" i="4"/>
  <c r="I15" i="4"/>
  <c r="J18" i="4"/>
  <c r="I19" i="4"/>
  <c r="J11" i="4"/>
  <c r="J11" i="5" s="1"/>
  <c r="I12" i="4"/>
  <c r="J15" i="4"/>
  <c r="I16" i="4"/>
  <c r="J19" i="4"/>
  <c r="I9" i="4"/>
  <c r="I9" i="5" s="1"/>
  <c r="J12" i="4"/>
  <c r="I13" i="4"/>
  <c r="J16" i="4"/>
  <c r="J20" i="4"/>
  <c r="H12" i="7"/>
  <c r="H16" i="7"/>
  <c r="H20" i="7"/>
  <c r="J9" i="4"/>
  <c r="J9" i="5" s="1"/>
  <c r="I10" i="4"/>
  <c r="I10" i="5" s="1"/>
  <c r="J13" i="4"/>
  <c r="I14" i="4"/>
  <c r="J17" i="4"/>
  <c r="I18" i="4"/>
  <c r="W42" i="3"/>
  <c r="W43" i="3"/>
  <c r="W44" i="3"/>
  <c r="W45" i="3"/>
  <c r="W51" i="3"/>
  <c r="I20" i="4"/>
  <c r="H9" i="6"/>
  <c r="W12" i="3"/>
  <c r="W13" i="3"/>
  <c r="H11" i="6"/>
  <c r="H13" i="6"/>
  <c r="H15" i="6"/>
  <c r="H17" i="6"/>
  <c r="H10" i="2"/>
  <c r="N10" i="2"/>
  <c r="H12" i="2"/>
  <c r="N12" i="2"/>
  <c r="T12" i="2"/>
  <c r="H14" i="2"/>
  <c r="N14" i="2"/>
  <c r="T14" i="2"/>
  <c r="H19" i="6"/>
  <c r="T9" i="2"/>
  <c r="H11" i="2"/>
  <c r="N11" i="2"/>
  <c r="T11" i="2"/>
  <c r="H13" i="2"/>
  <c r="N13" i="2"/>
  <c r="T13" i="2"/>
  <c r="W16" i="3"/>
  <c r="W50" i="3"/>
  <c r="H13" i="7"/>
  <c r="H15" i="7"/>
  <c r="H17" i="7"/>
  <c r="H19" i="7"/>
  <c r="T17" i="2"/>
  <c r="D7" i="3"/>
  <c r="G7" i="3"/>
  <c r="J7" i="3"/>
  <c r="Q7" i="3"/>
  <c r="T7" i="3"/>
  <c r="J12" i="3"/>
  <c r="J13" i="3"/>
  <c r="J14" i="3"/>
  <c r="J15" i="3"/>
  <c r="J17" i="3"/>
  <c r="J18" i="3"/>
  <c r="J19" i="3"/>
  <c r="J20" i="3"/>
  <c r="C7" i="3"/>
  <c r="F7" i="3"/>
  <c r="I7" i="3"/>
  <c r="P7" i="3"/>
  <c r="S7" i="3"/>
  <c r="J16" i="3"/>
  <c r="H10" i="6"/>
  <c r="H12" i="6"/>
  <c r="H14" i="6"/>
  <c r="H16" i="6"/>
  <c r="H18" i="6"/>
  <c r="H20" i="6"/>
  <c r="J19" i="5" l="1"/>
  <c r="I19" i="5"/>
  <c r="H14" i="10"/>
  <c r="H14" i="9"/>
  <c r="I12" i="5"/>
  <c r="J12" i="5"/>
  <c r="H11" i="9"/>
  <c r="H11" i="10"/>
  <c r="H12" i="9"/>
  <c r="H12" i="10"/>
  <c r="I20" i="5"/>
  <c r="J20" i="5"/>
  <c r="I16" i="5"/>
  <c r="J16" i="5"/>
  <c r="H9" i="9"/>
  <c r="H9" i="10"/>
  <c r="H20" i="9"/>
  <c r="H20" i="10"/>
  <c r="J15" i="5"/>
  <c r="I15" i="5"/>
  <c r="H17" i="10"/>
  <c r="H17" i="9"/>
  <c r="I18" i="5"/>
  <c r="J18" i="5"/>
  <c r="I17" i="5"/>
  <c r="J17" i="5"/>
  <c r="H19" i="9"/>
  <c r="H19" i="10"/>
  <c r="H18" i="9"/>
  <c r="H18" i="10"/>
  <c r="I14" i="5"/>
  <c r="J14" i="5"/>
  <c r="H15" i="10"/>
  <c r="H15" i="9"/>
  <c r="H10" i="9"/>
  <c r="H10" i="10"/>
  <c r="H16" i="10"/>
  <c r="H16" i="9"/>
  <c r="I13" i="5"/>
  <c r="J13" i="5"/>
  <c r="H13" i="10"/>
  <c r="H13" i="9"/>
  <c r="J47" i="4"/>
  <c r="J47" i="3"/>
  <c r="I47" i="4"/>
  <c r="H47" i="7"/>
  <c r="H47" i="6"/>
  <c r="H47" i="10" s="1"/>
  <c r="W47" i="3"/>
  <c r="N17" i="2"/>
  <c r="I47" i="5" l="1"/>
  <c r="J47" i="5"/>
  <c r="H47" i="9"/>
  <c r="B51" i="16"/>
  <c r="C51" i="16"/>
  <c r="K47" i="21"/>
  <c r="K47" i="23" l="1"/>
  <c r="K23" i="23"/>
</calcChain>
</file>

<file path=xl/sharedStrings.xml><?xml version="1.0" encoding="utf-8"?>
<sst xmlns="http://schemas.openxmlformats.org/spreadsheetml/2006/main" count="1584" uniqueCount="237">
  <si>
    <t>Nøgletal 1: Ledighed (sæsonkorrigeret)</t>
  </si>
  <si>
    <t>Seneste udvikling</t>
  </si>
  <si>
    <t>Årlig udvikling</t>
  </si>
  <si>
    <t>Fordelt på kandidatalder</t>
  </si>
  <si>
    <t>Kandidatalder</t>
  </si>
  <si>
    <t>- mellem 1 - 2 år</t>
  </si>
  <si>
    <t>- øvrige</t>
  </si>
  <si>
    <t>Fordelt på akademiske hovedgrupper</t>
  </si>
  <si>
    <t>DJØF'ere</t>
  </si>
  <si>
    <t>Magistre</t>
  </si>
  <si>
    <t>Ingeniører</t>
  </si>
  <si>
    <t>Nøgletal 2: Ledighed (ikke sæsonkorrigeret)</t>
  </si>
  <si>
    <t>Efterlønsmodtagere i forhold til samlet antal medlemmer</t>
  </si>
  <si>
    <t>I alt</t>
  </si>
  <si>
    <t>Mænd</t>
  </si>
  <si>
    <t>Kvinder</t>
  </si>
  <si>
    <t>Alder</t>
  </si>
  <si>
    <t>Antal Medlemmer i a-kasse</t>
  </si>
  <si>
    <t>Antal på efterløn</t>
  </si>
  <si>
    <t>Pct. på efterløn</t>
  </si>
  <si>
    <t>Total</t>
  </si>
  <si>
    <t>Landstatistik</t>
  </si>
  <si>
    <t>Tabel 1. Forsikrede medlemmer</t>
  </si>
  <si>
    <t>Tabel 1. Forsikrede medlemmer inkl. efterlønnere</t>
  </si>
  <si>
    <t>Civ. ing.</t>
  </si>
  <si>
    <t>Diplom ing.</t>
  </si>
  <si>
    <t>MA. Hum.</t>
  </si>
  <si>
    <t>MA. Nat.</t>
  </si>
  <si>
    <t>MA. Ph.d.</t>
  </si>
  <si>
    <t>MA. Samf.</t>
  </si>
  <si>
    <t>Øvrige Mag.</t>
  </si>
  <si>
    <t>Agronom</t>
  </si>
  <si>
    <t>Landsk. Arkt.</t>
  </si>
  <si>
    <t>Hortonom</t>
  </si>
  <si>
    <t>Forstkand.</t>
  </si>
  <si>
    <t>Jordbrugsakad.</t>
  </si>
  <si>
    <t>Mejeriing.</t>
  </si>
  <si>
    <t>Levn.m.kand.</t>
  </si>
  <si>
    <t>Dyrlæge</t>
  </si>
  <si>
    <t>Farmaceut</t>
  </si>
  <si>
    <t>Læge</t>
  </si>
  <si>
    <t>Tandlæge</t>
  </si>
  <si>
    <t>Arkitekt</t>
  </si>
  <si>
    <t>Landinspek.</t>
  </si>
  <si>
    <t>Bibliotekar</t>
  </si>
  <si>
    <t>Musikudd.</t>
  </si>
  <si>
    <t>Teolog</t>
  </si>
  <si>
    <t>Psykolog</t>
  </si>
  <si>
    <t>Jurist</t>
  </si>
  <si>
    <t>Økonom</t>
  </si>
  <si>
    <t>Samf. Adm.</t>
  </si>
  <si>
    <t>Cand. Merc.</t>
  </si>
  <si>
    <t>HA</t>
  </si>
  <si>
    <t>HD</t>
  </si>
  <si>
    <t>Komm. og Sprog</t>
  </si>
  <si>
    <t>Cand. IT.</t>
  </si>
  <si>
    <t>Bac. Samf.</t>
  </si>
  <si>
    <t>Bac. Hum.</t>
  </si>
  <si>
    <t>Bac. Nat.</t>
  </si>
  <si>
    <t>Andre</t>
  </si>
  <si>
    <t>Ingeniører i alt</t>
  </si>
  <si>
    <t>Magistre i alt</t>
  </si>
  <si>
    <t>DJØF'ere i alt</t>
  </si>
  <si>
    <t>Se sidste del af statistikken for en oversigt over uddannelsesgrupperingernes indhold</t>
  </si>
  <si>
    <t>Under 30 år</t>
  </si>
  <si>
    <t>30 - 39 år</t>
  </si>
  <si>
    <t>40 - 49 år</t>
  </si>
  <si>
    <t>50 - 59 år</t>
  </si>
  <si>
    <t>Over 60 år</t>
  </si>
  <si>
    <t>Ledighedsprocenten er ikke angivet, når antallet af observationer er mindre end 10</t>
  </si>
  <si>
    <t>Under 1 år</t>
  </si>
  <si>
    <t>Ml. 1 - 2 år</t>
  </si>
  <si>
    <t>2 - 4 år</t>
  </si>
  <si>
    <t>5 - 9 år</t>
  </si>
  <si>
    <t>10 - 14 år</t>
  </si>
  <si>
    <t>Over 15 år</t>
  </si>
  <si>
    <t>Uoplyst</t>
  </si>
  <si>
    <t>Tabel 6. Antal deltagere</t>
  </si>
  <si>
    <t>i arbejdspolitiske ordninger</t>
  </si>
  <si>
    <t>Efterløn</t>
  </si>
  <si>
    <t>Løntilskud</t>
  </si>
  <si>
    <t>Andel af forsikrede 
medlemmer</t>
  </si>
  <si>
    <t>Se sidste del af statistikken for en oversigt</t>
  </si>
  <si>
    <t>over uddannelsesgrupperingernes indhold</t>
  </si>
  <si>
    <t>Under 3 mdr.</t>
  </si>
  <si>
    <t>3-5 mdr.</t>
  </si>
  <si>
    <t>6-8 mdr.</t>
  </si>
  <si>
    <t>9-11 mdr.</t>
  </si>
  <si>
    <t>12-14 mdr.</t>
  </si>
  <si>
    <t>15-17 mdr.</t>
  </si>
  <si>
    <t>18-20 mdr.</t>
  </si>
  <si>
    <t>21-23 mdr.</t>
  </si>
  <si>
    <t>24 mdr. og over</t>
  </si>
  <si>
    <t>Sjælland</t>
  </si>
  <si>
    <t>Syd-</t>
  </si>
  <si>
    <t>Nord-</t>
  </si>
  <si>
    <t>København</t>
  </si>
  <si>
    <t>Århus</t>
  </si>
  <si>
    <t>Aalborg</t>
  </si>
  <si>
    <t>Odense</t>
  </si>
  <si>
    <t>Hele</t>
  </si>
  <si>
    <t>Landet</t>
  </si>
  <si>
    <t>staden</t>
  </si>
  <si>
    <t>Oversigt over uddannelsesgrupperingernes indhold</t>
  </si>
  <si>
    <t>Indhold</t>
  </si>
  <si>
    <t>Civilingeniører og levnedsmiddelingeniører</t>
  </si>
  <si>
    <t xml:space="preserve">Diplomingeniører, akademiingeniører og teknikumingeniører </t>
  </si>
  <si>
    <r>
      <t>MA.Hum.</t>
    </r>
    <r>
      <rPr>
        <b/>
        <sz val="8"/>
        <color rgb="FF000000"/>
        <rFont val="Calibri"/>
        <family val="2"/>
      </rPr>
      <t xml:space="preserve"> </t>
    </r>
  </si>
  <si>
    <r>
      <t>MA.Nat</t>
    </r>
    <r>
      <rPr>
        <b/>
        <sz val="8"/>
        <color rgb="FF000000"/>
        <rFont val="Calibri"/>
        <family val="2"/>
      </rPr>
      <t xml:space="preserve"> </t>
    </r>
  </si>
  <si>
    <t>Kandidatretninger indenfor biologi, geologi, geografi og legemsøvelser, matematik, datalogi, fysik, kemi og biokemi</t>
  </si>
  <si>
    <t>MA.Ph.d.</t>
  </si>
  <si>
    <t>Medlemmer af Magistrenes A-kasse med en Ph.d.-grad</t>
  </si>
  <si>
    <r>
      <t>Mag.Samf.</t>
    </r>
    <r>
      <rPr>
        <b/>
        <sz val="8"/>
        <color rgb="FF000000"/>
        <rFont val="Calibri"/>
        <family val="2"/>
      </rPr>
      <t xml:space="preserve"> </t>
    </r>
  </si>
  <si>
    <t xml:space="preserve">Kandidatretninger indenfor kultursociologi, antropologi, samfundsfag og aktuarer </t>
  </si>
  <si>
    <r>
      <t>Øvrige Mag.</t>
    </r>
    <r>
      <rPr>
        <b/>
        <sz val="8"/>
        <color rgb="FF000000"/>
        <rFont val="Calibri"/>
        <family val="2"/>
      </rPr>
      <t xml:space="preserve"> </t>
    </r>
  </si>
  <si>
    <t xml:space="preserve">Medlemmer af Magistrenes Arbejdsløshedskasse, som ikke kan placeres under de andre magisterkategorier </t>
  </si>
  <si>
    <t xml:space="preserve">Bachelorer og kandidater uddannet fra KULIFE (tidligere KVL) - Cand.agro., cand.silv., cand.hort., cand.hort.arch., cand.oecon.agro., cand.scient., cand.scient.oecon. med mange forskellige tillægstitler inden for de nævnte kandidattitler. </t>
  </si>
  <si>
    <r>
      <t>Mejeriing.</t>
    </r>
    <r>
      <rPr>
        <b/>
        <sz val="8"/>
        <color rgb="FF000000"/>
        <rFont val="Calibri"/>
        <family val="2"/>
      </rPr>
      <t xml:space="preserve"> </t>
    </r>
  </si>
  <si>
    <t xml:space="preserve">Cand.lact. </t>
  </si>
  <si>
    <t xml:space="preserve">Levnedsmiddelkandidater (tidligere bromatologer) </t>
  </si>
  <si>
    <r>
      <t>Dyrlæge</t>
    </r>
    <r>
      <rPr>
        <b/>
        <sz val="8"/>
        <color rgb="FF000000"/>
        <rFont val="Calibri"/>
        <family val="2"/>
      </rPr>
      <t xml:space="preserve"> </t>
    </r>
  </si>
  <si>
    <t xml:space="preserve">Cand.med.vet. </t>
  </si>
  <si>
    <r>
      <t>Farmaceut</t>
    </r>
    <r>
      <rPr>
        <b/>
        <sz val="8"/>
        <color rgb="FF000000"/>
        <rFont val="Calibri"/>
        <family val="2"/>
      </rPr>
      <t xml:space="preserve"> </t>
    </r>
  </si>
  <si>
    <r>
      <t>Læge</t>
    </r>
    <r>
      <rPr>
        <b/>
        <sz val="8"/>
        <color rgb="FF000000"/>
        <rFont val="Calibri"/>
        <family val="2"/>
      </rPr>
      <t xml:space="preserve"> </t>
    </r>
  </si>
  <si>
    <t xml:space="preserve">Cand.med. </t>
  </si>
  <si>
    <r>
      <t>Tandlæge</t>
    </r>
    <r>
      <rPr>
        <b/>
        <sz val="8"/>
        <color rgb="FF000000"/>
        <rFont val="Calibri"/>
        <family val="2"/>
      </rPr>
      <t xml:space="preserve"> </t>
    </r>
  </si>
  <si>
    <t xml:space="preserve">Cand.odont. </t>
  </si>
  <si>
    <r>
      <t>Landinspek.</t>
    </r>
    <r>
      <rPr>
        <b/>
        <sz val="8"/>
        <color rgb="FF000000"/>
        <rFont val="Calibri"/>
        <family val="2"/>
      </rPr>
      <t xml:space="preserve"> </t>
    </r>
  </si>
  <si>
    <t xml:space="preserve">Cand.geom. </t>
  </si>
  <si>
    <r>
      <t>Bibliotekar</t>
    </r>
    <r>
      <rPr>
        <b/>
        <sz val="8"/>
        <color rgb="FF000000"/>
        <rFont val="Calibri"/>
        <family val="2"/>
      </rPr>
      <t xml:space="preserve"> </t>
    </r>
  </si>
  <si>
    <t xml:space="preserve">Bibliotekar D.B. og cand.scient.bibl. </t>
  </si>
  <si>
    <r>
      <t>Musikudd.</t>
    </r>
    <r>
      <rPr>
        <b/>
        <sz val="8"/>
        <color rgb="FF000000"/>
        <rFont val="Calibri"/>
        <family val="2"/>
      </rPr>
      <t xml:space="preserve"> </t>
    </r>
  </si>
  <si>
    <r>
      <t>Teolog</t>
    </r>
    <r>
      <rPr>
        <b/>
        <sz val="8"/>
        <color rgb="FF000000"/>
        <rFont val="Calibri"/>
        <family val="2"/>
      </rPr>
      <t xml:space="preserve"> </t>
    </r>
  </si>
  <si>
    <t xml:space="preserve">Cand.teol. </t>
  </si>
  <si>
    <r>
      <t>Psykolog</t>
    </r>
    <r>
      <rPr>
        <b/>
        <sz val="8"/>
        <color rgb="FF000000"/>
        <rFont val="Calibri"/>
        <family val="2"/>
      </rPr>
      <t xml:space="preserve"> </t>
    </r>
  </si>
  <si>
    <t xml:space="preserve">Cand.psych. </t>
  </si>
  <si>
    <r>
      <t>Jurist</t>
    </r>
    <r>
      <rPr>
        <b/>
        <sz val="8"/>
        <color rgb="FF000000"/>
        <rFont val="Calibri"/>
        <family val="2"/>
      </rPr>
      <t xml:space="preserve"> </t>
    </r>
  </si>
  <si>
    <t xml:space="preserve">Cand.jur. </t>
  </si>
  <si>
    <r>
      <t>Økonom</t>
    </r>
    <r>
      <rPr>
        <b/>
        <sz val="8"/>
        <color rgb="FF000000"/>
        <rFont val="Calibri"/>
        <family val="2"/>
      </rPr>
      <t xml:space="preserve"> </t>
    </r>
  </si>
  <si>
    <t xml:space="preserve">Cand.oecon., cand.polit. og cand.scient.oecon. </t>
  </si>
  <si>
    <r>
      <t>Samf.Adm.</t>
    </r>
    <r>
      <rPr>
        <b/>
        <sz val="8"/>
        <color rgb="FF000000"/>
        <rFont val="Calibri"/>
        <family val="2"/>
      </rPr>
      <t xml:space="preserve"> </t>
    </r>
  </si>
  <si>
    <t xml:space="preserve">Cand.scient.pol., cand.rer.soc., cand.tech.soc., cand. scient.adm., cand.adm.pol., cand.negot., cand.comm., kand.-samf. og cand.-scient.soc. </t>
  </si>
  <si>
    <r>
      <t>Cand.Merc.</t>
    </r>
    <r>
      <rPr>
        <b/>
        <sz val="8"/>
        <color rgb="FF000000"/>
        <rFont val="Calibri"/>
        <family val="2"/>
      </rPr>
      <t xml:space="preserve"> </t>
    </r>
  </si>
  <si>
    <t xml:space="preserve">Alle retninger indenfor cand.merc-uddannelserne. </t>
  </si>
  <si>
    <r>
      <t>HA</t>
    </r>
    <r>
      <rPr>
        <b/>
        <sz val="8"/>
        <color rgb="FF000000"/>
        <rFont val="Calibri"/>
        <family val="2"/>
      </rPr>
      <t xml:space="preserve"> </t>
    </r>
  </si>
  <si>
    <t>Alle retninger indenfor HA-uddannelserne</t>
  </si>
  <si>
    <t xml:space="preserve">Alle retninger indenfor HD-uddannelserne </t>
  </si>
  <si>
    <r>
      <t>Komm. og sprog</t>
    </r>
    <r>
      <rPr>
        <b/>
        <sz val="8"/>
        <color rgb="FF000000"/>
        <rFont val="Calibri"/>
        <family val="2"/>
      </rPr>
      <t xml:space="preserve"> </t>
    </r>
  </si>
  <si>
    <t xml:space="preserve">Alle medlemmer af arbejdsløshedskassen for Journalistisk, Kommunikation og Sprog bortset fra journalisterne.  </t>
  </si>
  <si>
    <t xml:space="preserve">Cand.IT </t>
  </si>
  <si>
    <r>
      <t>Bac.Samf.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</si>
  <si>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samfundsvidenskabelige område </t>
  </si>
  <si>
    <r>
      <t>Bac.Hum.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</si>
  <si>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humanistiske område </t>
  </si>
  <si>
    <r>
      <t>Bac.Nat.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</si>
  <si>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naturvidenskabelige område </t>
  </si>
  <si>
    <r>
      <t>Andre</t>
    </r>
    <r>
      <rPr>
        <b/>
        <sz val="8"/>
        <color rgb="FF000000"/>
        <rFont val="Calibri"/>
        <family val="2"/>
      </rPr>
      <t xml:space="preserve"> </t>
    </r>
  </si>
  <si>
    <t>Bornholm</t>
  </si>
  <si>
    <t>Cand.scient.tek.</t>
  </si>
  <si>
    <t>Jylland</t>
  </si>
  <si>
    <t>Vest-</t>
  </si>
  <si>
    <t>Øst-</t>
  </si>
  <si>
    <t>Fyn</t>
  </si>
  <si>
    <t>Hoved-</t>
  </si>
  <si>
    <t xml:space="preserve">Hele </t>
  </si>
  <si>
    <t>Lande</t>
  </si>
  <si>
    <t>Ing</t>
  </si>
  <si>
    <t>Mag</t>
  </si>
  <si>
    <t>Djøf</t>
  </si>
  <si>
    <t>Jord.</t>
  </si>
  <si>
    <t>&lt;</t>
  </si>
  <si>
    <t>Bruttoledighed</t>
  </si>
  <si>
    <t>Gennemsnitlig bruttoledighed</t>
  </si>
  <si>
    <t xml:space="preserve"> </t>
  </si>
  <si>
    <t>Hele landet</t>
  </si>
  <si>
    <t>0 -  3 mdr.</t>
  </si>
  <si>
    <t>3 - 6 mdr.</t>
  </si>
  <si>
    <t>6 - 9 mdr.</t>
  </si>
  <si>
    <t>9 - 12 mdr.</t>
  </si>
  <si>
    <t>12 - 15 mdr.</t>
  </si>
  <si>
    <t>15 - 18 mdr.</t>
  </si>
  <si>
    <t>18 - 21 mdr.</t>
  </si>
  <si>
    <t>21 - 24 mdr.</t>
  </si>
  <si>
    <t>60 år</t>
  </si>
  <si>
    <t>61 år</t>
  </si>
  <si>
    <t>62 år</t>
  </si>
  <si>
    <t>63 år</t>
  </si>
  <si>
    <t>64 år</t>
  </si>
  <si>
    <t>65 år</t>
  </si>
  <si>
    <t>66 år +</t>
  </si>
  <si>
    <t>Fuldtidspersoner</t>
  </si>
  <si>
    <t>Ledighedspct.</t>
  </si>
  <si>
    <t>Fuldtids-personer</t>
  </si>
  <si>
    <t>Ledigheds-berørte</t>
  </si>
  <si>
    <t>Tabel 2. Antal bruttoledige målt i berørte og opregnet til fuldtidspersoner</t>
  </si>
  <si>
    <t>Tabel 3. Antal bruttoledige i procent af antal forsikrede</t>
  </si>
  <si>
    <t>Tabel 4. Antal bruttoledige målt i berørte medlemmer - aldersfordelt</t>
  </si>
  <si>
    <t>Tabel 4. Antal bruttoledige målt i fuldtidspersoner - aldersfordelt</t>
  </si>
  <si>
    <t>Tabel 5. Antal bruttoledige målt i fuldtidspersoner - fordelt på kandidatalder (år siden dimission)</t>
  </si>
  <si>
    <t>Tabel 5. Antal bruttoledige målt i berørte medlemmer - fordelt på kandidatalder (år siden dimission)</t>
  </si>
  <si>
    <t>Tabel 4.2 Bruttoledighedsprocenten målt i fuldtidspersoner - aldersfordelt</t>
  </si>
  <si>
    <t>Tabel 4.2 Bruttoledighedsprocenten målt i ledighedsberørte - aldersfordelt</t>
  </si>
  <si>
    <t>Tabel 5.2 Bruttoledighedsprocenten målt i ledighedsberørte - fordelt efter kandidatalder (år siden dimission)</t>
  </si>
  <si>
    <t>Tabel 5.3 Bruttoledighedsprocenten målt i fuldtidspersoner - fordelt efter kandidatalder (år siden dimission)</t>
  </si>
  <si>
    <t>Tabel 4. Antal forsikrede medlemmer - aldersfordelt</t>
  </si>
  <si>
    <t>Tabel 5. Antal forsikrede medlemmer - fordelt på kandidatalder (år siden dimission)</t>
  </si>
  <si>
    <t>Tabel 5. Antal forsikrede medlemmer med dimission indenfor de seneste 2 år</t>
  </si>
  <si>
    <t>Tabel 5. Antal bruttoledige målt i fuldtidspersoner - akademikere med dimission indenfor de seneste 2 år</t>
  </si>
  <si>
    <t>Tabel 5.4 Bruttoledighedsprocenten målt i fuldtidspersoner - akademikere med dimission indenfor de seneste 2 år</t>
  </si>
  <si>
    <t>Tabel 7.1: Antal bruttoledige målt i berørte medlemmer - fordelt efter ledighedsanciennitet</t>
  </si>
  <si>
    <t>Tabel 7.2: Antal bruttoledige dimittender målt i berørte medlemmer efter ledighedsanciennitet</t>
  </si>
  <si>
    <t>Tabel A1: Forsikrede medlemmer fordelt på regioner</t>
  </si>
  <si>
    <t>Tabel A2: Antal bruttoledige målt i fuldtidspersoner fordelt på regioner</t>
  </si>
  <si>
    <t>Tabel A1: Antal bruttoledige målt i berørte medlemmer fordelt på regioner</t>
  </si>
  <si>
    <t xml:space="preserve">Tabel A3 - Bruttoledigheden målt i fuldtidspersoner i de store kommuner </t>
  </si>
  <si>
    <t>Antal fuldtidspersoner</t>
  </si>
  <si>
    <t>Tabel B1: Bruttoledighedsprocenten målt i ledighedsberørte fordelt på regioner</t>
  </si>
  <si>
    <t>Tabel B2: Bruttoledighedsprocenten målt i fuldtidspersoner fordelt på regioner</t>
  </si>
  <si>
    <t>Kandidater indenfor det tekniske naturvidenskabelige område (Ny katagori oprettet i januar 2015)</t>
  </si>
  <si>
    <t>Kandidatretninger indenfor det humanistiske område</t>
  </si>
  <si>
    <t>Musikuddannede kandidater</t>
  </si>
  <si>
    <t>- op til 1 år</t>
  </si>
  <si>
    <t>- kandidatalder op til 1 år</t>
  </si>
  <si>
    <t>1 - 2 år</t>
  </si>
  <si>
    <t>0 - 1 år</t>
  </si>
  <si>
    <t>Civ. Ing.</t>
  </si>
  <si>
    <t>Diplom Ing.</t>
  </si>
  <si>
    <t>Cand.Scient.Tech.</t>
  </si>
  <si>
    <r>
      <t>Civ. Ing.</t>
    </r>
    <r>
      <rPr>
        <b/>
        <sz val="8"/>
        <color rgb="FF000000"/>
        <rFont val="Calibri"/>
        <family val="2"/>
      </rPr>
      <t xml:space="preserve"> </t>
    </r>
  </si>
  <si>
    <r>
      <t>Diplom Ing.</t>
    </r>
    <r>
      <rPr>
        <b/>
        <sz val="8"/>
        <color rgb="FF000000"/>
        <rFont val="Calibri"/>
        <family val="2"/>
      </rPr>
      <t xml:space="preserve"> </t>
    </r>
  </si>
  <si>
    <t>Cand. pharm., cand.psych.,  cand. scient lægemiddelvidenskab, cand. scient medicinalkemi, cand. scient medicinalbiologi, cand. scient molekylær medicin, humanbiologer, Ph.d. farmaceuter</t>
  </si>
  <si>
    <t>Cand.arch.</t>
  </si>
  <si>
    <t>Kiropraktorer og medlemmer af AAK, CA og IAK som ikke kan placeres indenfor en af de øvrige uddannelseskategorier. Fra oktober 2019 og frem indgår Cand.design, ph.d. i arkitektur og design samt master of architecture and design i denne gruppe</t>
  </si>
  <si>
    <t>Juli</t>
  </si>
  <si>
    <t>Aug</t>
  </si>
  <si>
    <t>Sep</t>
  </si>
  <si>
    <t>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</si>
</sst>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0.0"/>
    <numFmt numFmtId="168" formatCode="0;0;"/>
    <numFmt numFmtId="169" formatCode="0.0%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b/>
      <sz val="8"/>
      <color rgb="FF000000"/>
      <name val="Calibri"/>
      <family val="2"/>
    </font>
    <font>
      <sz val="10"/>
      <color theme="1"/>
      <name val="Verdan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0" fillId="2" borderId="0" xfId="0" applyFill="1"/>
    <xf numFmtId="3" fontId="4" fillId="2" borderId="0" xfId="0" applyNumberFormat="1" applyFont="1" applyFill="1"/>
    <xf numFmtId="3" fontId="5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/>
    <xf numFmtId="3" fontId="9" fillId="3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165" fontId="8" fillId="3" borderId="0" xfId="0" applyNumberFormat="1" applyFont="1" applyFill="1" applyAlignment="1">
      <alignment horizontal="right" vertical="center"/>
    </xf>
    <xf numFmtId="0" fontId="8" fillId="2" borderId="0" xfId="0" quotePrefix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3" fontId="8" fillId="3" borderId="0" xfId="0" quotePrefix="1" applyNumberFormat="1" applyFont="1" applyFill="1" applyAlignment="1">
      <alignment vertical="center"/>
    </xf>
    <xf numFmtId="3" fontId="0" fillId="2" borderId="0" xfId="0" applyNumberFormat="1" applyFill="1"/>
    <xf numFmtId="3" fontId="8" fillId="3" borderId="0" xfId="0" applyNumberFormat="1" applyFont="1" applyFill="1" applyAlignment="1">
      <alignment vertical="center"/>
    </xf>
    <xf numFmtId="165" fontId="8" fillId="3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1" applyFont="1" applyFill="1" applyAlignment="1">
      <alignment horizontal="right" vertical="center"/>
    </xf>
    <xf numFmtId="164" fontId="8" fillId="2" borderId="0" xfId="1" applyFont="1" applyFill="1" applyAlignment="1">
      <alignment horizontal="center" vertical="center"/>
    </xf>
    <xf numFmtId="166" fontId="0" fillId="2" borderId="0" xfId="1" applyNumberFormat="1" applyFont="1" applyFill="1"/>
    <xf numFmtId="3" fontId="8" fillId="2" borderId="0" xfId="0" applyNumberFormat="1" applyFont="1" applyFill="1" applyAlignment="1">
      <alignment vertical="center"/>
    </xf>
    <xf numFmtId="164" fontId="8" fillId="2" borderId="0" xfId="1" applyFont="1" applyFill="1" applyAlignment="1">
      <alignment vertical="center"/>
    </xf>
    <xf numFmtId="164" fontId="9" fillId="2" borderId="0" xfId="1" applyFont="1" applyFill="1" applyAlignment="1">
      <alignment horizontal="center" vertical="center"/>
    </xf>
    <xf numFmtId="0" fontId="3" fillId="0" borderId="0" xfId="0" applyFont="1"/>
    <xf numFmtId="49" fontId="0" fillId="0" borderId="0" xfId="0" applyNumberFormat="1" applyAlignment="1">
      <alignment wrapText="1"/>
    </xf>
    <xf numFmtId="0" fontId="9" fillId="3" borderId="0" xfId="0" applyFont="1" applyFill="1"/>
    <xf numFmtId="3" fontId="2" fillId="3" borderId="0" xfId="0" applyNumberFormat="1" applyFont="1" applyFill="1"/>
    <xf numFmtId="3" fontId="2" fillId="2" borderId="0" xfId="0" applyNumberFormat="1" applyFont="1" applyFill="1"/>
    <xf numFmtId="0" fontId="9" fillId="0" borderId="0" xfId="0" applyFont="1"/>
    <xf numFmtId="3" fontId="2" fillId="0" borderId="0" xfId="0" applyNumberFormat="1" applyFont="1"/>
    <xf numFmtId="3" fontId="4" fillId="0" borderId="0" xfId="0" applyNumberFormat="1" applyFont="1"/>
    <xf numFmtId="0" fontId="10" fillId="0" borderId="0" xfId="0" applyFont="1"/>
    <xf numFmtId="0" fontId="10" fillId="4" borderId="0" xfId="0" applyFont="1" applyFill="1"/>
    <xf numFmtId="0" fontId="0" fillId="4" borderId="0" xfId="0" applyFill="1"/>
    <xf numFmtId="0" fontId="8" fillId="0" borderId="0" xfId="0" applyFont="1"/>
    <xf numFmtId="0" fontId="8" fillId="4" borderId="0" xfId="0" applyFont="1" applyFill="1"/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/>
    <xf numFmtId="3" fontId="9" fillId="3" borderId="0" xfId="0" applyNumberFormat="1" applyFont="1" applyFill="1"/>
    <xf numFmtId="3" fontId="0" fillId="0" borderId="0" xfId="0" applyNumberFormat="1"/>
    <xf numFmtId="3" fontId="9" fillId="0" borderId="0" xfId="0" applyNumberFormat="1" applyFont="1"/>
    <xf numFmtId="0" fontId="9" fillId="4" borderId="0" xfId="0" applyFont="1" applyFill="1"/>
    <xf numFmtId="3" fontId="4" fillId="4" borderId="0" xfId="0" applyNumberFormat="1" applyFont="1" applyFill="1"/>
    <xf numFmtId="0" fontId="4" fillId="0" borderId="0" xfId="0" applyFont="1"/>
    <xf numFmtId="0" fontId="4" fillId="4" borderId="0" xfId="0" applyFont="1" applyFill="1"/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 indent="1"/>
    </xf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21" fontId="1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7" fontId="2" fillId="3" borderId="0" xfId="0" applyNumberFormat="1" applyFont="1" applyFill="1" applyAlignment="1">
      <alignment horizontal="right"/>
    </xf>
    <xf numFmtId="167" fontId="2" fillId="0" borderId="0" xfId="0" applyNumberFormat="1" applyFont="1" applyAlignment="1">
      <alignment horizontal="right"/>
    </xf>
    <xf numFmtId="167" fontId="4" fillId="4" borderId="0" xfId="0" applyNumberFormat="1" applyFont="1" applyFill="1" applyAlignment="1">
      <alignment horizontal="right"/>
    </xf>
    <xf numFmtId="167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0" fontId="12" fillId="0" borderId="0" xfId="0" applyFont="1"/>
    <xf numFmtId="168" fontId="0" fillId="0" borderId="0" xfId="0" applyNumberFormat="1"/>
    <xf numFmtId="168" fontId="4" fillId="0" borderId="0" xfId="0" applyNumberFormat="1" applyFont="1"/>
    <xf numFmtId="0" fontId="9" fillId="4" borderId="0" xfId="0" applyFont="1" applyFill="1" applyAlignment="1">
      <alignment wrapText="1"/>
    </xf>
    <xf numFmtId="169" fontId="4" fillId="4" borderId="0" xfId="2" applyNumberFormat="1" applyFont="1" applyFill="1" applyAlignment="1">
      <alignment vertical="center"/>
    </xf>
    <xf numFmtId="0" fontId="10" fillId="5" borderId="0" xfId="0" applyFont="1" applyFill="1"/>
    <xf numFmtId="0" fontId="9" fillId="5" borderId="0" xfId="0" applyFont="1" applyFill="1" applyAlignment="1">
      <alignment horizontal="center"/>
    </xf>
    <xf numFmtId="0" fontId="0" fillId="5" borderId="0" xfId="0" applyFill="1"/>
    <xf numFmtId="0" fontId="4" fillId="5" borderId="0" xfId="0" applyFont="1" applyFill="1"/>
    <xf numFmtId="0" fontId="2" fillId="5" borderId="0" xfId="0" applyFont="1" applyFill="1"/>
    <xf numFmtId="0" fontId="8" fillId="5" borderId="0" xfId="0" applyFont="1" applyFill="1"/>
    <xf numFmtId="167" fontId="0" fillId="0" borderId="0" xfId="0" applyNumberFormat="1"/>
    <xf numFmtId="167" fontId="4" fillId="0" borderId="0" xfId="0" applyNumberFormat="1" applyFont="1" applyAlignment="1">
      <alignment horizontal="right"/>
    </xf>
    <xf numFmtId="167" fontId="8" fillId="0" borderId="0" xfId="0" applyNumberFormat="1" applyFont="1"/>
    <xf numFmtId="0" fontId="2" fillId="2" borderId="0" xfId="3" applyFill="1"/>
    <xf numFmtId="0" fontId="9" fillId="2" borderId="0" xfId="3" applyFont="1" applyFill="1" applyAlignment="1">
      <alignment horizontal="left"/>
    </xf>
    <xf numFmtId="0" fontId="9" fillId="2" borderId="0" xfId="3" applyFont="1" applyFill="1"/>
    <xf numFmtId="0" fontId="2" fillId="0" borderId="0" xfId="3"/>
    <xf numFmtId="0" fontId="8" fillId="2" borderId="0" xfId="0" applyFont="1" applyFill="1"/>
    <xf numFmtId="0" fontId="3" fillId="0" borderId="0" xfId="0" applyFont="1" applyAlignment="1">
      <alignment horizontal="left"/>
    </xf>
    <xf numFmtId="0" fontId="10" fillId="2" borderId="0" xfId="0" applyFont="1" applyFill="1"/>
    <xf numFmtId="0" fontId="2" fillId="2" borderId="0" xfId="0" applyFont="1" applyFill="1"/>
    <xf numFmtId="3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9" fillId="3" borderId="0" xfId="0" applyNumberFormat="1" applyFont="1" applyFill="1"/>
    <xf numFmtId="165" fontId="2" fillId="0" borderId="0" xfId="0" applyNumberFormat="1" applyFont="1"/>
    <xf numFmtId="165" fontId="9" fillId="0" borderId="0" xfId="0" applyNumberFormat="1" applyFont="1"/>
    <xf numFmtId="168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5" borderId="0" xfId="0" applyFont="1" applyFill="1" applyAlignment="1">
      <alignment horizontal="right"/>
    </xf>
    <xf numFmtId="167" fontId="4" fillId="0" borderId="0" xfId="0" applyNumberFormat="1" applyFont="1"/>
    <xf numFmtId="165" fontId="0" fillId="3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" fontId="4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0" fillId="3" borderId="0" xfId="0" applyNumberFormat="1" applyFill="1" applyAlignment="1">
      <alignment horizontal="right"/>
    </xf>
    <xf numFmtId="165" fontId="4" fillId="0" borderId="0" xfId="0" applyNumberFormat="1" applyFont="1"/>
    <xf numFmtId="165" fontId="8" fillId="3" borderId="0" xfId="0" applyNumberFormat="1" applyFont="1" applyFill="1"/>
    <xf numFmtId="165" fontId="8" fillId="0" borderId="0" xfId="0" applyNumberFormat="1" applyFont="1"/>
    <xf numFmtId="165" fontId="2" fillId="2" borderId="0" xfId="3" applyNumberFormat="1" applyFill="1"/>
    <xf numFmtId="3" fontId="0" fillId="0" borderId="0" xfId="0" applyNumberFormat="1" applyAlignment="1">
      <alignment horizontal="right"/>
    </xf>
    <xf numFmtId="165" fontId="4" fillId="4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7" fontId="2" fillId="2" borderId="0" xfId="0" applyNumberFormat="1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0" fillId="2" borderId="0" xfId="3" applyFont="1" applyFill="1"/>
    <xf numFmtId="0" fontId="3" fillId="2" borderId="0" xfId="0" applyFont="1" applyFill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3" fillId="2" borderId="0" xfId="3" applyFont="1" applyFill="1" applyAlignment="1">
      <alignment horizontal="left"/>
    </xf>
  </cellXfs>
  <cellStyles count="8">
    <cellStyle name="Komma" xfId="1" builtinId="3"/>
    <cellStyle name="Normal" xfId="0" builtinId="0"/>
    <cellStyle name="Normal 2" xfId="4" xr:uid="{00000000-0005-0000-0000-000002000000}"/>
    <cellStyle name="Normal 3" xfId="3" xr:uid="{00000000-0005-0000-0000-000003000000}"/>
    <cellStyle name="Normal 4" xfId="5" xr:uid="{00000000-0005-0000-0000-000004000000}"/>
    <cellStyle name="Normal 4 2" xfId="6" xr:uid="{00000000-0005-0000-0000-000005000000}"/>
    <cellStyle name="Normal 5" xfId="7" xr:uid="{00000000-0005-0000-0000-000006000000}"/>
    <cellStyle name="Pro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Z54"/>
  <sheetViews>
    <sheetView zoomScaleNormal="100" zoomScaleSheetLayoutView="100" workbookViewId="0">
      <selection sqref="A1:S1"/>
    </sheetView>
  </sheetViews>
  <sheetFormatPr defaultRowHeight="12.75" x14ac:dyDescent="0.2"/>
  <cols>
    <col min="1" max="1" width="19.140625" style="1" bestFit="1" customWidth="1"/>
    <col min="2" max="2" width="0.7109375" style="2" customWidth="1"/>
    <col min="3" max="3" width="5.7109375" style="1" customWidth="1"/>
    <col min="4" max="6" width="5.7109375" style="1" bestFit="1" customWidth="1"/>
    <col min="7" max="7" width="0.7109375" style="2" customWidth="1"/>
    <col min="8" max="8" width="5.28515625" style="1" customWidth="1"/>
    <col min="9" max="11" width="5" style="1" bestFit="1" customWidth="1"/>
    <col min="12" max="12" width="1.140625" style="2" customWidth="1"/>
    <col min="13" max="13" width="6.7109375" style="1" customWidth="1"/>
    <col min="14" max="14" width="0.7109375" style="2" customWidth="1"/>
    <col min="15" max="15" width="6.7109375" style="1" customWidth="1"/>
    <col min="16" max="16" width="1.140625" style="2" customWidth="1"/>
    <col min="17" max="17" width="6.7109375" style="1" customWidth="1"/>
    <col min="18" max="18" width="0.7109375" style="2" customWidth="1"/>
    <col min="19" max="19" width="6.7109375" style="1" customWidth="1"/>
    <col min="20" max="16384" width="9.140625" style="1"/>
  </cols>
  <sheetData>
    <row r="1" spans="1:22" ht="15.75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2" ht="6" customHeight="1" x14ac:dyDescent="0.2"/>
    <row r="3" spans="1:22" ht="15" x14ac:dyDescent="0.2">
      <c r="C3" s="124" t="s">
        <v>1</v>
      </c>
      <c r="D3" s="124"/>
      <c r="E3" s="124"/>
      <c r="F3" s="124"/>
      <c r="G3" s="124"/>
      <c r="H3" s="124"/>
      <c r="I3" s="124"/>
      <c r="J3" s="124"/>
      <c r="K3" s="124"/>
      <c r="L3" s="3"/>
      <c r="M3" s="125" t="s">
        <v>2</v>
      </c>
      <c r="N3" s="125"/>
      <c r="O3" s="125"/>
      <c r="P3" s="125"/>
      <c r="Q3" s="125"/>
      <c r="R3" s="125"/>
      <c r="S3" s="125"/>
    </row>
    <row r="4" spans="1:22" x14ac:dyDescent="0.2">
      <c r="C4" s="126" t="s">
        <v>190</v>
      </c>
      <c r="D4" s="126"/>
      <c r="E4" s="126"/>
      <c r="F4" s="126"/>
      <c r="G4" s="4"/>
      <c r="H4" s="126" t="s">
        <v>191</v>
      </c>
      <c r="I4" s="126"/>
      <c r="J4" s="126"/>
      <c r="K4" s="126"/>
      <c r="L4" s="5"/>
      <c r="M4" s="126" t="s">
        <v>190</v>
      </c>
      <c r="N4" s="126"/>
      <c r="O4" s="126"/>
      <c r="P4" s="6"/>
      <c r="Q4" s="126" t="s">
        <v>191</v>
      </c>
      <c r="R4" s="126"/>
      <c r="S4" s="126"/>
    </row>
    <row r="5" spans="1:22" x14ac:dyDescent="0.2">
      <c r="C5" s="7">
        <v>2019</v>
      </c>
      <c r="D5" s="7">
        <v>2019</v>
      </c>
      <c r="E5" s="7">
        <v>2019</v>
      </c>
      <c r="F5" s="7">
        <v>2019</v>
      </c>
      <c r="G5" s="8"/>
      <c r="H5" s="7">
        <v>2019</v>
      </c>
      <c r="I5" s="7">
        <v>2019</v>
      </c>
      <c r="J5" s="7">
        <v>2019</v>
      </c>
      <c r="K5" s="7">
        <v>2019</v>
      </c>
      <c r="L5" s="9"/>
      <c r="M5" s="10">
        <v>2018</v>
      </c>
      <c r="N5" s="8"/>
      <c r="O5" s="10">
        <v>2019</v>
      </c>
      <c r="P5" s="8"/>
      <c r="Q5" s="10">
        <v>2018</v>
      </c>
      <c r="R5" s="8"/>
      <c r="S5" s="10">
        <v>2019</v>
      </c>
    </row>
    <row r="6" spans="1:22" x14ac:dyDescent="0.2">
      <c r="C6" s="6" t="s">
        <v>233</v>
      </c>
      <c r="D6" s="6" t="s">
        <v>234</v>
      </c>
      <c r="E6" s="6" t="s">
        <v>235</v>
      </c>
      <c r="F6" s="6" t="s">
        <v>236</v>
      </c>
      <c r="G6" s="8"/>
      <c r="H6" s="6" t="s">
        <v>233</v>
      </c>
      <c r="I6" s="6" t="s">
        <v>234</v>
      </c>
      <c r="J6" s="6" t="s">
        <v>235</v>
      </c>
      <c r="K6" s="6" t="s">
        <v>236</v>
      </c>
      <c r="L6" s="9"/>
      <c r="M6" s="6" t="s">
        <v>236</v>
      </c>
      <c r="N6" s="8"/>
      <c r="O6" s="6" t="s">
        <v>236</v>
      </c>
      <c r="P6" s="8"/>
      <c r="Q6" s="6" t="s">
        <v>236</v>
      </c>
      <c r="R6" s="8"/>
      <c r="S6" s="6" t="s">
        <v>236</v>
      </c>
    </row>
    <row r="7" spans="1:22" ht="5.25" customHeight="1" x14ac:dyDescent="0.2">
      <c r="C7" s="11"/>
      <c r="D7" s="11"/>
      <c r="E7" s="11"/>
      <c r="F7" s="11"/>
      <c r="G7" s="12"/>
      <c r="H7" s="11"/>
      <c r="I7" s="11"/>
      <c r="J7" s="11"/>
      <c r="K7" s="11"/>
      <c r="L7" s="13"/>
      <c r="M7" s="11"/>
      <c r="N7" s="12"/>
      <c r="O7" s="11"/>
      <c r="P7" s="12"/>
      <c r="Q7" s="11"/>
      <c r="R7" s="12"/>
      <c r="S7" s="11"/>
    </row>
    <row r="8" spans="1:22" x14ac:dyDescent="0.2">
      <c r="A8" s="14" t="s">
        <v>171</v>
      </c>
      <c r="B8" s="15"/>
      <c r="C8" s="16">
        <v>17202.920699999999</v>
      </c>
      <c r="D8" s="16">
        <v>16876.861199999999</v>
      </c>
      <c r="E8" s="16">
        <v>16644.2032</v>
      </c>
      <c r="F8" s="16">
        <v>16685.945800000001</v>
      </c>
      <c r="G8" s="17"/>
      <c r="H8" s="18">
        <v>5.1775935999999998</v>
      </c>
      <c r="I8" s="18">
        <v>5.1187968100000001</v>
      </c>
      <c r="J8" s="18">
        <v>5.0348008699999998</v>
      </c>
      <c r="K8" s="18">
        <v>5.0358509800000002</v>
      </c>
      <c r="L8" s="17"/>
      <c r="M8" s="16">
        <v>16012.326499999999</v>
      </c>
      <c r="N8" s="16"/>
      <c r="O8" s="16">
        <f>F8</f>
        <v>16685.945800000001</v>
      </c>
      <c r="P8" s="17"/>
      <c r="Q8" s="18">
        <v>4.9939796599999999</v>
      </c>
      <c r="R8" s="18"/>
      <c r="S8" s="18">
        <f>K8</f>
        <v>5.0358509800000002</v>
      </c>
    </row>
    <row r="9" spans="1:22" x14ac:dyDescent="0.2">
      <c r="A9" s="127" t="s">
        <v>3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</row>
    <row r="10" spans="1:22" x14ac:dyDescent="0.2">
      <c r="A10" s="14" t="s">
        <v>4</v>
      </c>
      <c r="B10" s="15"/>
      <c r="C10" s="16"/>
      <c r="D10" s="16"/>
      <c r="E10" s="16"/>
      <c r="F10" s="16"/>
      <c r="G10" s="17"/>
      <c r="H10" s="18"/>
      <c r="I10" s="18"/>
      <c r="J10" s="18"/>
      <c r="K10" s="18"/>
      <c r="L10" s="17"/>
      <c r="M10" s="16"/>
      <c r="N10" s="16"/>
      <c r="O10" s="16"/>
      <c r="P10" s="17"/>
      <c r="Q10" s="18"/>
      <c r="R10" s="18"/>
      <c r="S10" s="18"/>
    </row>
    <row r="11" spans="1:22" x14ac:dyDescent="0.2">
      <c r="A11" s="19" t="s">
        <v>221</v>
      </c>
      <c r="B11" s="15"/>
      <c r="C11" s="20">
        <v>7096.4602800000002</v>
      </c>
      <c r="D11" s="20">
        <v>6395.9751200000001</v>
      </c>
      <c r="E11" s="20">
        <v>6069.7683200000001</v>
      </c>
      <c r="F11" s="20">
        <v>6005.5551800000003</v>
      </c>
      <c r="G11" s="17"/>
      <c r="H11" s="21">
        <v>32.409827399999998</v>
      </c>
      <c r="I11" s="21">
        <v>32.811459599999999</v>
      </c>
      <c r="J11" s="21">
        <v>30.783831500000002</v>
      </c>
      <c r="K11" s="21">
        <v>30.923017900000001</v>
      </c>
      <c r="L11" s="17"/>
      <c r="M11" s="20">
        <v>5800.0824499999999</v>
      </c>
      <c r="N11" s="20"/>
      <c r="O11" s="20">
        <f>F11</f>
        <v>6005.5551800000003</v>
      </c>
      <c r="P11" s="17"/>
      <c r="Q11" s="21">
        <v>30.410610399999999</v>
      </c>
      <c r="R11" s="21"/>
      <c r="S11" s="21">
        <f>K11</f>
        <v>30.923017900000001</v>
      </c>
    </row>
    <row r="12" spans="1:22" x14ac:dyDescent="0.2">
      <c r="A12" s="22" t="s">
        <v>5</v>
      </c>
      <c r="B12" s="15"/>
      <c r="C12" s="16">
        <v>2403.2549899999999</v>
      </c>
      <c r="D12" s="16">
        <v>2368.5077500000002</v>
      </c>
      <c r="E12" s="16">
        <v>2358.3219399999998</v>
      </c>
      <c r="F12" s="16">
        <v>2352.02214</v>
      </c>
      <c r="G12" s="17"/>
      <c r="H12" s="18">
        <v>13.324555</v>
      </c>
      <c r="I12" s="18">
        <v>13.4177728</v>
      </c>
      <c r="J12" s="18">
        <v>13.371894599999999</v>
      </c>
      <c r="K12" s="18">
        <v>13.372715899999999</v>
      </c>
      <c r="L12" s="17"/>
      <c r="M12" s="16">
        <v>2547.3927899999999</v>
      </c>
      <c r="N12" s="16"/>
      <c r="O12" s="16">
        <f t="shared" ref="O12:O13" si="0">F12</f>
        <v>2352.02214</v>
      </c>
      <c r="P12" s="17"/>
      <c r="Q12" s="18">
        <v>14.012357099999999</v>
      </c>
      <c r="R12" s="18"/>
      <c r="S12" s="18">
        <f t="shared" ref="S12:S13" si="1">K12</f>
        <v>13.372715899999999</v>
      </c>
      <c r="V12" s="23"/>
    </row>
    <row r="13" spans="1:22" x14ac:dyDescent="0.2">
      <c r="A13" s="19" t="s">
        <v>6</v>
      </c>
      <c r="B13" s="15"/>
      <c r="C13" s="20">
        <v>6888.5060199999998</v>
      </c>
      <c r="D13" s="20">
        <v>7161.5207099999998</v>
      </c>
      <c r="E13" s="20">
        <v>7213.7186899999997</v>
      </c>
      <c r="F13" s="20">
        <v>7315.8434399999996</v>
      </c>
      <c r="G13" s="17"/>
      <c r="H13" s="21">
        <v>2.6576429400000001</v>
      </c>
      <c r="I13" s="21">
        <v>2.7535492800000001</v>
      </c>
      <c r="J13" s="21">
        <v>2.7724100800000002</v>
      </c>
      <c r="K13" s="21">
        <v>2.80820128</v>
      </c>
      <c r="L13" s="17"/>
      <c r="M13" s="20">
        <v>6721.4197700000004</v>
      </c>
      <c r="N13" s="20"/>
      <c r="O13" s="20">
        <f t="shared" si="0"/>
        <v>7315.8434399999996</v>
      </c>
      <c r="P13" s="17"/>
      <c r="Q13" s="21">
        <v>2.6850702200000001</v>
      </c>
      <c r="R13" s="21"/>
      <c r="S13" s="21">
        <f t="shared" si="1"/>
        <v>2.80820128</v>
      </c>
    </row>
    <row r="14" spans="1:22" x14ac:dyDescent="0.2">
      <c r="A14" s="24"/>
      <c r="B14" s="15"/>
      <c r="C14" s="16"/>
      <c r="D14" s="16"/>
      <c r="E14" s="16"/>
      <c r="F14" s="16"/>
      <c r="G14" s="17"/>
      <c r="H14" s="18"/>
      <c r="I14" s="18"/>
      <c r="J14" s="18"/>
      <c r="K14" s="18"/>
      <c r="L14" s="17"/>
      <c r="M14" s="16"/>
      <c r="N14" s="16"/>
      <c r="O14" s="16"/>
      <c r="P14" s="17"/>
      <c r="Q14" s="18"/>
      <c r="R14" s="18"/>
      <c r="S14" s="18"/>
    </row>
    <row r="15" spans="1:22" x14ac:dyDescent="0.2">
      <c r="A15" s="127" t="s">
        <v>7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22" x14ac:dyDescent="0.2">
      <c r="A16" s="14" t="s">
        <v>8</v>
      </c>
      <c r="B16" s="15"/>
      <c r="C16" s="16">
        <v>4109.9476199999999</v>
      </c>
      <c r="D16" s="16">
        <v>3976.0057400000001</v>
      </c>
      <c r="E16" s="16">
        <v>3869.7321900000002</v>
      </c>
      <c r="F16" s="16">
        <v>3883.6925000000001</v>
      </c>
      <c r="G16" s="17"/>
      <c r="H16" s="18">
        <v>4.5333548099999996</v>
      </c>
      <c r="I16" s="25">
        <v>4.3807972199999998</v>
      </c>
      <c r="J16" s="25">
        <v>4.2649362100000001</v>
      </c>
      <c r="K16" s="25">
        <v>4.2787493300000001</v>
      </c>
      <c r="L16" s="15"/>
      <c r="M16" s="24">
        <v>3729.9137999999998</v>
      </c>
      <c r="N16" s="24"/>
      <c r="O16" s="24">
        <f>F16</f>
        <v>3883.6925000000001</v>
      </c>
      <c r="P16" s="15"/>
      <c r="Q16" s="25">
        <v>4.2610271900000001</v>
      </c>
      <c r="R16" s="25"/>
      <c r="S16" s="25">
        <f>K16</f>
        <v>4.2787493300000001</v>
      </c>
    </row>
    <row r="17" spans="1:26" x14ac:dyDescent="0.2">
      <c r="A17" s="19" t="s">
        <v>222</v>
      </c>
      <c r="B17" s="15"/>
      <c r="C17" s="20">
        <v>1850.16966</v>
      </c>
      <c r="D17" s="20">
        <v>1585.09951</v>
      </c>
      <c r="E17" s="20">
        <v>1472.88121</v>
      </c>
      <c r="F17" s="20">
        <v>1446.6693700000001</v>
      </c>
      <c r="G17" s="17"/>
      <c r="H17" s="21">
        <v>31.2457083</v>
      </c>
      <c r="I17" s="21">
        <v>27.935098100000001</v>
      </c>
      <c r="J17" s="21">
        <v>26.064796600000001</v>
      </c>
      <c r="K17" s="21">
        <v>26.325228800000001</v>
      </c>
      <c r="L17" s="15"/>
      <c r="M17" s="20">
        <v>1429.35384</v>
      </c>
      <c r="N17" s="20"/>
      <c r="O17" s="20">
        <f t="shared" ref="O17:O18" si="2">F17</f>
        <v>1446.6693700000001</v>
      </c>
      <c r="P17" s="15"/>
      <c r="Q17" s="21">
        <v>26.413685600000001</v>
      </c>
      <c r="R17" s="21"/>
      <c r="S17" s="21">
        <f t="shared" ref="S17:S18" si="3">K17</f>
        <v>26.325228800000001</v>
      </c>
    </row>
    <row r="18" spans="1:26" x14ac:dyDescent="0.2">
      <c r="A18" s="22" t="s">
        <v>6</v>
      </c>
      <c r="B18" s="15"/>
      <c r="C18" s="16">
        <v>2054.1488300000001</v>
      </c>
      <c r="D18" s="16">
        <v>2074.3143100000002</v>
      </c>
      <c r="E18" s="16">
        <v>2130.83311</v>
      </c>
      <c r="F18" s="16">
        <v>2182.02007</v>
      </c>
      <c r="G18" s="17"/>
      <c r="H18" s="18">
        <v>2.8140658900000002</v>
      </c>
      <c r="I18" s="18">
        <v>2.8356141199999998</v>
      </c>
      <c r="J18" s="18">
        <v>2.9046755900000001</v>
      </c>
      <c r="K18" s="18">
        <v>2.9652132099999999</v>
      </c>
      <c r="L18" s="15"/>
      <c r="M18" s="16">
        <v>2045.2795000000001</v>
      </c>
      <c r="N18" s="16"/>
      <c r="O18" s="24">
        <f t="shared" si="2"/>
        <v>2182.02007</v>
      </c>
      <c r="P18" s="15"/>
      <c r="Q18" s="18">
        <v>2.9014573499999998</v>
      </c>
      <c r="R18" s="18"/>
      <c r="S18" s="25">
        <f t="shared" si="3"/>
        <v>2.9652132099999999</v>
      </c>
    </row>
    <row r="19" spans="1:26" x14ac:dyDescent="0.2">
      <c r="A19" s="26"/>
      <c r="B19" s="15"/>
      <c r="C19" s="20"/>
      <c r="D19" s="20"/>
      <c r="E19" s="20"/>
      <c r="F19" s="20"/>
      <c r="G19" s="15"/>
      <c r="H19" s="27"/>
      <c r="I19" s="27"/>
      <c r="J19" s="27"/>
      <c r="K19" s="27"/>
      <c r="L19" s="15"/>
      <c r="M19" s="20"/>
      <c r="N19" s="20"/>
      <c r="O19" s="20"/>
      <c r="P19" s="15"/>
      <c r="Q19" s="28"/>
      <c r="R19" s="28"/>
      <c r="S19" s="28"/>
      <c r="Z19" s="29"/>
    </row>
    <row r="20" spans="1:26" x14ac:dyDescent="0.2">
      <c r="A20" s="14" t="s">
        <v>9</v>
      </c>
      <c r="B20" s="15"/>
      <c r="C20" s="24">
        <v>4761.8639199999998</v>
      </c>
      <c r="D20" s="24">
        <v>5021.1052900000004</v>
      </c>
      <c r="E20" s="24">
        <v>4834.06394</v>
      </c>
      <c r="F20" s="24">
        <v>4827.3834299999999</v>
      </c>
      <c r="G20" s="15"/>
      <c r="H20" s="18">
        <v>7.2613438800000001</v>
      </c>
      <c r="I20" s="25">
        <v>7.6820272899999997</v>
      </c>
      <c r="J20" s="25">
        <v>7.3722985799999998</v>
      </c>
      <c r="K20" s="25">
        <v>7.3363571199999997</v>
      </c>
      <c r="L20" s="15"/>
      <c r="M20" s="24">
        <v>4775.49658</v>
      </c>
      <c r="N20" s="24"/>
      <c r="O20" s="24">
        <f>F20</f>
        <v>4827.3834299999999</v>
      </c>
      <c r="P20" s="15"/>
      <c r="Q20" s="25">
        <v>7.5079902799999996</v>
      </c>
      <c r="R20" s="25"/>
      <c r="S20" s="25">
        <f>K20</f>
        <v>7.3363571199999997</v>
      </c>
    </row>
    <row r="21" spans="1:26" x14ac:dyDescent="0.2">
      <c r="A21" s="19" t="s">
        <v>222</v>
      </c>
      <c r="B21" s="20">
        <v>0</v>
      </c>
      <c r="C21" s="20">
        <v>1703.4541899999999</v>
      </c>
      <c r="D21" s="20">
        <v>1762.33574</v>
      </c>
      <c r="E21" s="20">
        <v>1597.21712</v>
      </c>
      <c r="F21" s="20">
        <v>1572.99243</v>
      </c>
      <c r="G21" s="17"/>
      <c r="H21" s="21">
        <v>41.904286300000003</v>
      </c>
      <c r="I21" s="21">
        <v>47.049906</v>
      </c>
      <c r="J21" s="21">
        <v>42.561441700000003</v>
      </c>
      <c r="K21" s="21">
        <v>42.786632500000003</v>
      </c>
      <c r="L21" s="15"/>
      <c r="M21" s="20">
        <v>1551.7891299999999</v>
      </c>
      <c r="N21" s="20"/>
      <c r="O21" s="20">
        <f t="shared" ref="O21:O22" si="4">F21</f>
        <v>1572.99243</v>
      </c>
      <c r="P21" s="15"/>
      <c r="Q21" s="21">
        <v>42.320389300000002</v>
      </c>
      <c r="R21" s="21"/>
      <c r="S21" s="21">
        <f t="shared" ref="S21:S22" si="5">K21</f>
        <v>42.786632500000003</v>
      </c>
    </row>
    <row r="22" spans="1:26" x14ac:dyDescent="0.2">
      <c r="A22" s="22" t="s">
        <v>6</v>
      </c>
      <c r="B22" s="15"/>
      <c r="C22" s="16">
        <v>2883.1655900000001</v>
      </c>
      <c r="D22" s="16">
        <v>3060.4585099999999</v>
      </c>
      <c r="E22" s="16">
        <v>3056.0565299999998</v>
      </c>
      <c r="F22" s="16">
        <v>3080.0594599999999</v>
      </c>
      <c r="G22" s="17"/>
      <c r="H22" s="18">
        <v>5.0174264600000003</v>
      </c>
      <c r="I22" s="18">
        <v>5.3424427899999998</v>
      </c>
      <c r="J22" s="18">
        <v>5.3022857600000002</v>
      </c>
      <c r="K22" s="18">
        <v>5.3223253599999998</v>
      </c>
      <c r="L22" s="15"/>
      <c r="M22" s="16">
        <v>3081.2640999999999</v>
      </c>
      <c r="N22" s="16"/>
      <c r="O22" s="24">
        <f t="shared" si="4"/>
        <v>3080.0594599999999</v>
      </c>
      <c r="P22" s="15"/>
      <c r="Q22" s="18">
        <v>5.5054140199999999</v>
      </c>
      <c r="R22" s="18"/>
      <c r="S22" s="25">
        <f t="shared" si="5"/>
        <v>5.3223253599999998</v>
      </c>
    </row>
    <row r="23" spans="1:26" x14ac:dyDescent="0.2">
      <c r="A23" s="26"/>
      <c r="B23" s="15"/>
      <c r="C23" s="30"/>
      <c r="D23" s="30"/>
      <c r="E23" s="30"/>
      <c r="F23" s="30"/>
      <c r="G23" s="15"/>
      <c r="H23" s="31"/>
      <c r="I23" s="31"/>
      <c r="J23" s="31"/>
      <c r="K23" s="31"/>
      <c r="L23" s="15"/>
      <c r="M23" s="30"/>
      <c r="N23" s="15"/>
      <c r="O23" s="30"/>
      <c r="P23" s="15"/>
      <c r="Q23" s="28"/>
      <c r="R23" s="32"/>
      <c r="S23" s="28"/>
    </row>
    <row r="24" spans="1:26" x14ac:dyDescent="0.2">
      <c r="A24" s="14" t="s">
        <v>10</v>
      </c>
      <c r="B24" s="15"/>
      <c r="C24" s="24">
        <v>1729.2435499999999</v>
      </c>
      <c r="D24" s="24">
        <v>1733.5188800000001</v>
      </c>
      <c r="E24" s="24">
        <v>1700.6493</v>
      </c>
      <c r="F24" s="24">
        <v>1691.7543800000001</v>
      </c>
      <c r="G24" s="15"/>
      <c r="H24" s="18">
        <v>2.6737150999999999</v>
      </c>
      <c r="I24" s="25">
        <v>2.6766848099999998</v>
      </c>
      <c r="J24" s="25">
        <v>2.6254799100000001</v>
      </c>
      <c r="K24" s="25">
        <v>2.61617465</v>
      </c>
      <c r="L24" s="15"/>
      <c r="M24" s="24">
        <v>1535.63996</v>
      </c>
      <c r="N24" s="24"/>
      <c r="O24" s="24">
        <f>F24</f>
        <v>1691.7543800000001</v>
      </c>
      <c r="P24" s="15"/>
      <c r="Q24" s="25">
        <v>2.4211127100000001</v>
      </c>
      <c r="R24" s="25"/>
      <c r="S24" s="25">
        <f>K24</f>
        <v>2.61617465</v>
      </c>
    </row>
    <row r="25" spans="1:26" x14ac:dyDescent="0.2">
      <c r="A25" s="19" t="s">
        <v>222</v>
      </c>
      <c r="B25" s="15"/>
      <c r="C25" s="20">
        <v>702.75020800000004</v>
      </c>
      <c r="D25" s="20">
        <v>664.82394199999999</v>
      </c>
      <c r="E25" s="20">
        <v>654.84402499999999</v>
      </c>
      <c r="F25" s="20">
        <v>646.98575000000005</v>
      </c>
      <c r="G25" s="17"/>
      <c r="H25" s="21">
        <v>28.0697388</v>
      </c>
      <c r="I25" s="21">
        <v>27.1736754</v>
      </c>
      <c r="J25" s="21">
        <v>26.884265500000001</v>
      </c>
      <c r="K25" s="21">
        <v>26.989253300000001</v>
      </c>
      <c r="L25" s="15"/>
      <c r="M25" s="20">
        <v>593.20845599999996</v>
      </c>
      <c r="N25" s="20"/>
      <c r="O25" s="20">
        <f t="shared" ref="O25:O26" si="6">F25</f>
        <v>646.98575000000005</v>
      </c>
      <c r="P25" s="15"/>
      <c r="Q25" s="21">
        <v>26.1458811</v>
      </c>
      <c r="R25" s="21"/>
      <c r="S25" s="21">
        <f t="shared" ref="S25:S26" si="7">K25</f>
        <v>26.989253300000001</v>
      </c>
    </row>
    <row r="26" spans="1:26" x14ac:dyDescent="0.2">
      <c r="A26" s="22" t="s">
        <v>6</v>
      </c>
      <c r="B26" s="15"/>
      <c r="C26" s="16">
        <v>986.56126400000005</v>
      </c>
      <c r="D26" s="16">
        <v>1017.40838</v>
      </c>
      <c r="E26" s="16">
        <v>1017.02766</v>
      </c>
      <c r="F26" s="16">
        <v>1009.34623</v>
      </c>
      <c r="G26" s="17"/>
      <c r="H26" s="18">
        <v>1.6300839899999999</v>
      </c>
      <c r="I26" s="18">
        <v>1.6791599800000001</v>
      </c>
      <c r="J26" s="18">
        <v>1.6770099199999999</v>
      </c>
      <c r="K26" s="18">
        <v>1.66309091</v>
      </c>
      <c r="L26" s="15"/>
      <c r="M26" s="16">
        <v>917.97173499999997</v>
      </c>
      <c r="N26" s="16"/>
      <c r="O26" s="24">
        <f t="shared" si="6"/>
        <v>1009.34623</v>
      </c>
      <c r="P26" s="15"/>
      <c r="Q26" s="18">
        <v>1.5357359900000001</v>
      </c>
      <c r="R26" s="18"/>
      <c r="S26" s="25">
        <f t="shared" si="7"/>
        <v>1.66309091</v>
      </c>
    </row>
    <row r="28" spans="1:26" ht="15.75" x14ac:dyDescent="0.25">
      <c r="A28" s="123" t="s">
        <v>11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</row>
    <row r="29" spans="1:26" ht="5.25" customHeight="1" x14ac:dyDescent="0.2"/>
    <row r="30" spans="1:26" ht="15" x14ac:dyDescent="0.2">
      <c r="C30" s="124" t="s">
        <v>1</v>
      </c>
      <c r="D30" s="124"/>
      <c r="E30" s="124"/>
      <c r="F30" s="124"/>
      <c r="G30" s="124"/>
      <c r="H30" s="124"/>
      <c r="I30" s="124"/>
      <c r="J30" s="124"/>
      <c r="K30" s="124"/>
      <c r="L30" s="3"/>
      <c r="M30" s="125" t="s">
        <v>2</v>
      </c>
      <c r="N30" s="125"/>
      <c r="O30" s="125"/>
      <c r="P30" s="125"/>
      <c r="Q30" s="125"/>
      <c r="R30" s="125"/>
      <c r="S30" s="125"/>
    </row>
    <row r="31" spans="1:26" x14ac:dyDescent="0.2">
      <c r="C31" s="126" t="s">
        <v>190</v>
      </c>
      <c r="D31" s="126"/>
      <c r="E31" s="126"/>
      <c r="F31" s="126"/>
      <c r="G31" s="4"/>
      <c r="H31" s="126" t="s">
        <v>191</v>
      </c>
      <c r="I31" s="126"/>
      <c r="J31" s="126"/>
      <c r="K31" s="126"/>
      <c r="L31" s="5"/>
      <c r="M31" s="126" t="s">
        <v>190</v>
      </c>
      <c r="N31" s="126"/>
      <c r="O31" s="126"/>
      <c r="P31" s="6"/>
      <c r="Q31" s="126" t="s">
        <v>191</v>
      </c>
      <c r="R31" s="126"/>
      <c r="S31" s="126"/>
    </row>
    <row r="32" spans="1:26" x14ac:dyDescent="0.2">
      <c r="C32" s="7">
        <v>2019</v>
      </c>
      <c r="D32" s="7">
        <v>2019</v>
      </c>
      <c r="E32" s="7">
        <v>2019</v>
      </c>
      <c r="F32" s="7">
        <v>2019</v>
      </c>
      <c r="G32" s="8"/>
      <c r="H32" s="7">
        <v>2019</v>
      </c>
      <c r="I32" s="7">
        <v>2019</v>
      </c>
      <c r="J32" s="7">
        <v>2019</v>
      </c>
      <c r="K32" s="7">
        <v>2019</v>
      </c>
      <c r="L32" s="9"/>
      <c r="M32" s="10">
        <v>2018</v>
      </c>
      <c r="N32" s="8"/>
      <c r="O32" s="7">
        <v>2019</v>
      </c>
      <c r="P32" s="8"/>
      <c r="Q32" s="10">
        <v>2018</v>
      </c>
      <c r="R32" s="8"/>
      <c r="S32" s="10">
        <v>2019</v>
      </c>
    </row>
    <row r="33" spans="1:19" x14ac:dyDescent="0.2">
      <c r="C33" s="6" t="s">
        <v>233</v>
      </c>
      <c r="D33" s="6" t="s">
        <v>234</v>
      </c>
      <c r="E33" s="6" t="s">
        <v>235</v>
      </c>
      <c r="F33" s="6" t="s">
        <v>236</v>
      </c>
      <c r="G33" s="8"/>
      <c r="H33" s="6" t="s">
        <v>233</v>
      </c>
      <c r="I33" s="6" t="s">
        <v>234</v>
      </c>
      <c r="J33" s="6" t="s">
        <v>235</v>
      </c>
      <c r="K33" s="6" t="s">
        <v>236</v>
      </c>
      <c r="L33" s="9"/>
      <c r="M33" s="6" t="s">
        <v>236</v>
      </c>
      <c r="N33" s="8"/>
      <c r="O33" s="6" t="s">
        <v>236</v>
      </c>
      <c r="P33" s="8"/>
      <c r="Q33" s="6" t="s">
        <v>236</v>
      </c>
      <c r="R33" s="8"/>
      <c r="S33" s="6" t="s">
        <v>236</v>
      </c>
    </row>
    <row r="34" spans="1:19" ht="5.25" customHeight="1" x14ac:dyDescent="0.2">
      <c r="C34" s="11"/>
      <c r="D34" s="11"/>
      <c r="E34" s="11"/>
      <c r="F34" s="11"/>
      <c r="G34" s="12"/>
      <c r="H34" s="11"/>
      <c r="I34" s="11"/>
      <c r="J34" s="11"/>
      <c r="K34" s="11"/>
      <c r="L34" s="13"/>
      <c r="M34" s="11"/>
      <c r="N34" s="12"/>
      <c r="O34" s="11"/>
      <c r="P34" s="12"/>
      <c r="Q34" s="11"/>
      <c r="R34" s="12"/>
      <c r="S34" s="11"/>
    </row>
    <row r="35" spans="1:19" x14ac:dyDescent="0.2">
      <c r="A35" s="14" t="s">
        <v>171</v>
      </c>
      <c r="B35" s="15"/>
      <c r="C35" s="16">
        <v>17895.317800000001</v>
      </c>
      <c r="D35" s="16">
        <v>18886.303899999999</v>
      </c>
      <c r="E35" s="16">
        <v>17963.019400000001</v>
      </c>
      <c r="F35" s="16">
        <v>17589.1443</v>
      </c>
      <c r="G35" s="17"/>
      <c r="H35" s="18">
        <v>5.3594360600000002</v>
      </c>
      <c r="I35" s="18">
        <v>5.6829114799999996</v>
      </c>
      <c r="J35" s="18">
        <v>5.4058097900000002</v>
      </c>
      <c r="K35" s="18">
        <v>5.2902227699999997</v>
      </c>
      <c r="L35" s="17"/>
      <c r="M35" s="16">
        <v>16863.0088</v>
      </c>
      <c r="N35" s="16"/>
      <c r="O35" s="16">
        <f>F35</f>
        <v>17589.1443</v>
      </c>
      <c r="P35" s="17"/>
      <c r="Q35" s="18">
        <v>5.24083291</v>
      </c>
      <c r="R35" s="18"/>
      <c r="S35" s="18">
        <f>K35</f>
        <v>5.2902227699999997</v>
      </c>
    </row>
    <row r="36" spans="1:19" x14ac:dyDescent="0.2">
      <c r="A36" s="127" t="s">
        <v>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</row>
    <row r="37" spans="1:19" x14ac:dyDescent="0.2">
      <c r="A37" s="14" t="s">
        <v>4</v>
      </c>
      <c r="B37" s="15"/>
      <c r="C37" s="16"/>
      <c r="D37" s="16"/>
      <c r="E37" s="16"/>
      <c r="F37" s="16"/>
      <c r="G37" s="17"/>
      <c r="H37" s="18"/>
      <c r="I37" s="18"/>
      <c r="J37" s="18"/>
      <c r="K37" s="18"/>
      <c r="L37" s="17"/>
      <c r="M37" s="16"/>
      <c r="N37" s="16"/>
      <c r="O37" s="16"/>
      <c r="P37" s="17"/>
      <c r="Q37" s="18"/>
      <c r="R37" s="18"/>
      <c r="S37" s="18"/>
    </row>
    <row r="38" spans="1:19" x14ac:dyDescent="0.2">
      <c r="A38" s="19" t="s">
        <v>221</v>
      </c>
      <c r="B38" s="15"/>
      <c r="C38" s="20">
        <v>8118.8910400000004</v>
      </c>
      <c r="D38" s="20">
        <v>7739.8814899999998</v>
      </c>
      <c r="E38" s="20">
        <v>6836.3381799999997</v>
      </c>
      <c r="F38" s="20">
        <v>6704.8705799999998</v>
      </c>
      <c r="G38" s="17"/>
      <c r="H38" s="21">
        <v>36.164325300000002</v>
      </c>
      <c r="I38" s="21">
        <v>37.652663400000002</v>
      </c>
      <c r="J38" s="21">
        <v>33.645052300000003</v>
      </c>
      <c r="K38" s="21">
        <v>33.051713399999997</v>
      </c>
      <c r="L38" s="17"/>
      <c r="M38" s="20">
        <v>6480.2993800000004</v>
      </c>
      <c r="N38" s="20"/>
      <c r="O38" s="20">
        <f>F38</f>
        <v>6704.8705799999998</v>
      </c>
      <c r="P38" s="17"/>
      <c r="Q38" s="21">
        <v>32.414462700000001</v>
      </c>
      <c r="R38" s="21"/>
      <c r="S38" s="21">
        <f>K38</f>
        <v>33.051713399999997</v>
      </c>
    </row>
    <row r="39" spans="1:19" x14ac:dyDescent="0.2">
      <c r="A39" s="22" t="s">
        <v>5</v>
      </c>
      <c r="B39" s="15"/>
      <c r="C39" s="16">
        <v>2504.6728600000001</v>
      </c>
      <c r="D39" s="16">
        <v>2592.4461999999999</v>
      </c>
      <c r="E39" s="16">
        <v>2531.79817</v>
      </c>
      <c r="F39" s="16">
        <v>2449.5895999999998</v>
      </c>
      <c r="G39" s="17"/>
      <c r="H39" s="18">
        <v>13.5343827</v>
      </c>
      <c r="I39" s="18">
        <v>14.3490685</v>
      </c>
      <c r="J39" s="18">
        <v>14.162321199999999</v>
      </c>
      <c r="K39" s="18">
        <v>13.8082841</v>
      </c>
      <c r="L39" s="17"/>
      <c r="M39" s="16">
        <v>2641.2449299999998</v>
      </c>
      <c r="N39" s="16"/>
      <c r="O39" s="16">
        <f t="shared" ref="O39:O40" si="8">F39</f>
        <v>2449.5895999999998</v>
      </c>
      <c r="P39" s="17"/>
      <c r="Q39" s="18">
        <v>14.4007684</v>
      </c>
      <c r="R39" s="18"/>
      <c r="S39" s="18">
        <f>K39</f>
        <v>13.8082841</v>
      </c>
    </row>
    <row r="40" spans="1:19" x14ac:dyDescent="0.2">
      <c r="A40" s="19" t="s">
        <v>6</v>
      </c>
      <c r="B40" s="15"/>
      <c r="C40" s="20">
        <v>6306.5284099999999</v>
      </c>
      <c r="D40" s="20">
        <v>7481.9204099999997</v>
      </c>
      <c r="E40" s="20">
        <v>7592.7187700000004</v>
      </c>
      <c r="F40" s="20">
        <v>7449.4648500000003</v>
      </c>
      <c r="G40" s="17"/>
      <c r="H40" s="21">
        <v>2.4308047300000002</v>
      </c>
      <c r="I40" s="21">
        <v>2.87275591</v>
      </c>
      <c r="J40" s="21">
        <v>2.9071161600000002</v>
      </c>
      <c r="K40" s="21">
        <v>2.8502369700000001</v>
      </c>
      <c r="L40" s="17"/>
      <c r="M40" s="20">
        <v>6840.5613400000002</v>
      </c>
      <c r="N40" s="20"/>
      <c r="O40" s="20">
        <f t="shared" si="8"/>
        <v>7449.4648500000003</v>
      </c>
      <c r="P40" s="17"/>
      <c r="Q40" s="21">
        <v>2.7239124499999998</v>
      </c>
      <c r="R40" s="21"/>
      <c r="S40" s="21">
        <f t="shared" ref="S40" si="9">K40</f>
        <v>2.8502369700000001</v>
      </c>
    </row>
    <row r="41" spans="1:19" x14ac:dyDescent="0.2">
      <c r="A41" s="24"/>
      <c r="B41" s="15"/>
      <c r="C41" s="16"/>
      <c r="D41" s="16"/>
      <c r="E41" s="16"/>
      <c r="F41" s="16"/>
      <c r="G41" s="17"/>
      <c r="H41" s="18"/>
      <c r="I41" s="18"/>
      <c r="J41" s="18"/>
      <c r="K41" s="18"/>
      <c r="L41" s="17"/>
      <c r="M41" s="16"/>
      <c r="N41" s="16"/>
      <c r="O41" s="16"/>
      <c r="P41" s="17"/>
      <c r="Q41" s="18"/>
      <c r="R41" s="18"/>
      <c r="S41" s="18"/>
    </row>
    <row r="42" spans="1:19" x14ac:dyDescent="0.2">
      <c r="A42" s="127" t="s">
        <v>7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</row>
    <row r="43" spans="1:19" x14ac:dyDescent="0.2">
      <c r="A43" s="14" t="s">
        <v>8</v>
      </c>
      <c r="B43" s="15"/>
      <c r="C43" s="24">
        <v>4453.1541200000001</v>
      </c>
      <c r="D43" s="24">
        <v>4592.3713600000001</v>
      </c>
      <c r="E43" s="24">
        <v>4221.4071000000004</v>
      </c>
      <c r="F43" s="24">
        <v>4165.91842</v>
      </c>
      <c r="G43" s="15"/>
      <c r="H43" s="18">
        <v>4.8575977000000004</v>
      </c>
      <c r="I43" s="25">
        <v>5.0251360800000002</v>
      </c>
      <c r="J43" s="25">
        <v>4.6220966600000004</v>
      </c>
      <c r="K43" s="25">
        <v>4.5523690200000004</v>
      </c>
      <c r="L43" s="15"/>
      <c r="M43" s="24">
        <v>3996.6032599999999</v>
      </c>
      <c r="N43" s="24"/>
      <c r="O43" s="24">
        <f>F43</f>
        <v>4165.91842</v>
      </c>
      <c r="P43" s="15"/>
      <c r="Q43" s="25">
        <v>4.5291394800000004</v>
      </c>
      <c r="R43" s="25"/>
      <c r="S43" s="25">
        <f>K43</f>
        <v>4.5523690200000004</v>
      </c>
    </row>
    <row r="44" spans="1:19" x14ac:dyDescent="0.2">
      <c r="A44" s="19" t="s">
        <v>222</v>
      </c>
      <c r="B44" s="15"/>
      <c r="C44" s="20">
        <v>2195.5023999999999</v>
      </c>
      <c r="D44" s="20">
        <v>2101.1663400000002</v>
      </c>
      <c r="E44" s="20">
        <v>1694.2624599999999</v>
      </c>
      <c r="F44" s="20">
        <v>1639.5833600000001</v>
      </c>
      <c r="G44" s="17"/>
      <c r="H44" s="21">
        <v>34.208513600000003</v>
      </c>
      <c r="I44" s="21">
        <v>35.637149700000002</v>
      </c>
      <c r="J44" s="21">
        <v>29.246719500000001</v>
      </c>
      <c r="K44" s="21">
        <v>28.3175019</v>
      </c>
      <c r="L44" s="15"/>
      <c r="M44" s="20">
        <v>1620.9231</v>
      </c>
      <c r="N44" s="20"/>
      <c r="O44" s="95">
        <f t="shared" ref="O44:O53" si="10">F44</f>
        <v>1639.5833600000001</v>
      </c>
      <c r="P44" s="15"/>
      <c r="Q44" s="21">
        <v>28.427272800000001</v>
      </c>
      <c r="R44" s="21"/>
      <c r="S44" s="96">
        <f t="shared" ref="S44:S53" si="11">K44</f>
        <v>28.3175019</v>
      </c>
    </row>
    <row r="45" spans="1:19" x14ac:dyDescent="0.2">
      <c r="A45" s="22" t="s">
        <v>6</v>
      </c>
      <c r="B45" s="15"/>
      <c r="C45" s="16">
        <v>1986.7485799999999</v>
      </c>
      <c r="D45" s="16">
        <v>2181.2842300000002</v>
      </c>
      <c r="E45" s="16">
        <v>2261.0409800000002</v>
      </c>
      <c r="F45" s="16">
        <v>2274.8668400000001</v>
      </c>
      <c r="G45" s="17"/>
      <c r="H45" s="18">
        <v>2.70158904</v>
      </c>
      <c r="I45" s="18">
        <v>2.95454872</v>
      </c>
      <c r="J45" s="18">
        <v>3.0562868000000001</v>
      </c>
      <c r="K45" s="18">
        <v>3.06796698</v>
      </c>
      <c r="L45" s="15"/>
      <c r="M45" s="16">
        <v>2128.1219999999998</v>
      </c>
      <c r="N45" s="16"/>
      <c r="O45" s="24">
        <f t="shared" si="10"/>
        <v>2274.8668400000001</v>
      </c>
      <c r="P45" s="15"/>
      <c r="Q45" s="18">
        <v>2.9955828900000001</v>
      </c>
      <c r="R45" s="18"/>
      <c r="S45" s="25">
        <f t="shared" si="11"/>
        <v>3.06796698</v>
      </c>
    </row>
    <row r="46" spans="1:19" x14ac:dyDescent="0.2">
      <c r="A46" s="26"/>
      <c r="B46" s="15"/>
      <c r="C46" s="20"/>
      <c r="D46" s="20"/>
      <c r="E46" s="20"/>
      <c r="F46" s="20"/>
      <c r="G46" s="15"/>
      <c r="H46" s="27"/>
      <c r="I46" s="27"/>
      <c r="J46" s="27"/>
      <c r="K46" s="27"/>
      <c r="L46" s="15"/>
      <c r="M46" s="20"/>
      <c r="N46" s="20"/>
      <c r="O46" s="28"/>
      <c r="P46" s="15"/>
      <c r="Q46" s="28"/>
      <c r="R46" s="28"/>
      <c r="S46" s="96"/>
    </row>
    <row r="47" spans="1:19" x14ac:dyDescent="0.2">
      <c r="A47" s="14" t="s">
        <v>9</v>
      </c>
      <c r="B47" s="15">
        <f>SUM(B9:B45)-SUM(B17:B20)</f>
        <v>0</v>
      </c>
      <c r="C47" s="24">
        <v>4765.2691299999997</v>
      </c>
      <c r="D47" s="24">
        <v>5280.2625799999996</v>
      </c>
      <c r="E47" s="24">
        <v>5150.6318199999996</v>
      </c>
      <c r="F47" s="24">
        <v>5067.6716800000004</v>
      </c>
      <c r="G47" s="24">
        <v>0</v>
      </c>
      <c r="H47" s="25">
        <v>7.21988596</v>
      </c>
      <c r="I47" s="25">
        <v>8.0403559900000001</v>
      </c>
      <c r="J47" s="25">
        <v>7.8312784300000002</v>
      </c>
      <c r="K47" s="25">
        <v>7.7045559499999996</v>
      </c>
      <c r="L47" s="15"/>
      <c r="M47" s="24">
        <v>5007.6641900000004</v>
      </c>
      <c r="N47" s="24"/>
      <c r="O47" s="24">
        <f t="shared" si="10"/>
        <v>5067.6716800000004</v>
      </c>
      <c r="P47" s="15"/>
      <c r="Q47" s="25">
        <v>7.8738096400000002</v>
      </c>
      <c r="R47" s="25"/>
      <c r="S47" s="25">
        <f t="shared" si="11"/>
        <v>7.7045559499999996</v>
      </c>
    </row>
    <row r="48" spans="1:19" x14ac:dyDescent="0.2">
      <c r="A48" s="19" t="s">
        <v>222</v>
      </c>
      <c r="B48" s="15"/>
      <c r="C48" s="20">
        <v>1851.12456</v>
      </c>
      <c r="D48" s="20">
        <v>1768.6509100000001</v>
      </c>
      <c r="E48" s="20">
        <v>1669.50415</v>
      </c>
      <c r="F48" s="20">
        <v>1750.3586399999999</v>
      </c>
      <c r="G48" s="17"/>
      <c r="H48" s="21">
        <v>44.169042099999999</v>
      </c>
      <c r="I48" s="21">
        <v>45.962861400000001</v>
      </c>
      <c r="J48" s="21">
        <v>43.899661999999999</v>
      </c>
      <c r="K48" s="21">
        <v>46.220191100000001</v>
      </c>
      <c r="L48" s="15"/>
      <c r="M48" s="20">
        <v>1724.19884</v>
      </c>
      <c r="N48" s="20"/>
      <c r="O48" s="95">
        <f t="shared" si="10"/>
        <v>1750.3586399999999</v>
      </c>
      <c r="P48" s="15"/>
      <c r="Q48" s="21">
        <v>45.5655085</v>
      </c>
      <c r="R48" s="21"/>
      <c r="S48" s="96">
        <f t="shared" si="11"/>
        <v>46.220191100000001</v>
      </c>
    </row>
    <row r="49" spans="1:19" x14ac:dyDescent="0.2">
      <c r="A49" s="22" t="s">
        <v>6</v>
      </c>
      <c r="B49" s="16">
        <v>3112.9183600000001</v>
      </c>
      <c r="C49" s="16">
        <v>2735.4762099999998</v>
      </c>
      <c r="D49" s="16">
        <v>3305.4899300000002</v>
      </c>
      <c r="E49" s="16">
        <v>3277.4303</v>
      </c>
      <c r="F49" s="16">
        <v>3113.8913499999999</v>
      </c>
      <c r="G49" s="17"/>
      <c r="H49" s="18">
        <v>4.7633973699999999</v>
      </c>
      <c r="I49" s="18">
        <v>5.74118963</v>
      </c>
      <c r="J49" s="18">
        <v>5.6640230499999999</v>
      </c>
      <c r="K49" s="18">
        <v>5.3842812000000002</v>
      </c>
      <c r="L49" s="15"/>
      <c r="M49" s="16">
        <v>3112.9183600000001</v>
      </c>
      <c r="N49" s="16"/>
      <c r="O49" s="24">
        <f t="shared" si="10"/>
        <v>3113.8913499999999</v>
      </c>
      <c r="P49" s="15"/>
      <c r="Q49" s="18">
        <v>5.5663370900000002</v>
      </c>
      <c r="R49" s="18"/>
      <c r="S49" s="25">
        <f t="shared" si="11"/>
        <v>5.3842812000000002</v>
      </c>
    </row>
    <row r="50" spans="1:19" x14ac:dyDescent="0.2">
      <c r="A50" s="26"/>
      <c r="B50" s="15"/>
      <c r="C50" s="30"/>
      <c r="D50" s="30"/>
      <c r="E50" s="30"/>
      <c r="F50" s="30"/>
      <c r="G50" s="15"/>
      <c r="H50" s="31"/>
      <c r="I50" s="31"/>
      <c r="J50" s="31"/>
      <c r="K50" s="31"/>
      <c r="L50" s="15"/>
      <c r="M50" s="30"/>
      <c r="N50" s="15"/>
      <c r="O50" s="95"/>
      <c r="P50" s="15"/>
      <c r="Q50" s="28"/>
      <c r="R50" s="32"/>
      <c r="S50" s="96"/>
    </row>
    <row r="51" spans="1:19" x14ac:dyDescent="0.2">
      <c r="A51" s="14" t="s">
        <v>10</v>
      </c>
      <c r="B51" s="15"/>
      <c r="C51" s="24">
        <v>1849.8447000000001</v>
      </c>
      <c r="D51" s="24">
        <v>1986.8951500000001</v>
      </c>
      <c r="E51" s="24">
        <v>1873.2270900000001</v>
      </c>
      <c r="F51" s="24">
        <v>1764.2593400000001</v>
      </c>
      <c r="G51" s="15"/>
      <c r="H51" s="18">
        <v>2.8436400000000002</v>
      </c>
      <c r="I51" s="25">
        <v>3.0570909999999998</v>
      </c>
      <c r="J51" s="25">
        <v>2.8872625900000002</v>
      </c>
      <c r="K51" s="25">
        <v>2.71771545</v>
      </c>
      <c r="L51" s="15"/>
      <c r="M51" s="24">
        <v>1603.8495600000001</v>
      </c>
      <c r="N51" s="24"/>
      <c r="O51" s="24">
        <f>F51</f>
        <v>1764.2593400000001</v>
      </c>
      <c r="P51" s="15"/>
      <c r="Q51" s="25">
        <v>2.5195971400000001</v>
      </c>
      <c r="R51" s="25"/>
      <c r="S51" s="25">
        <f t="shared" si="11"/>
        <v>2.71771545</v>
      </c>
    </row>
    <row r="52" spans="1:19" x14ac:dyDescent="0.2">
      <c r="A52" s="19" t="s">
        <v>222</v>
      </c>
      <c r="B52" s="15"/>
      <c r="C52" s="20">
        <v>905.97517600000003</v>
      </c>
      <c r="D52" s="20">
        <v>896.179754</v>
      </c>
      <c r="E52" s="20">
        <v>772.76616999999999</v>
      </c>
      <c r="F52" s="20">
        <v>699.86028799999997</v>
      </c>
      <c r="G52" s="17"/>
      <c r="H52" s="21">
        <v>34.213564099999999</v>
      </c>
      <c r="I52" s="21">
        <v>35.296563800000001</v>
      </c>
      <c r="J52" s="21">
        <v>30.799767599999999</v>
      </c>
      <c r="K52" s="21">
        <v>27.0948621</v>
      </c>
      <c r="L52" s="15"/>
      <c r="M52" s="20">
        <v>642.54849400000001</v>
      </c>
      <c r="N52" s="20"/>
      <c r="O52" s="95">
        <f>F52</f>
        <v>699.86028799999997</v>
      </c>
      <c r="P52" s="15"/>
      <c r="Q52" s="21">
        <v>26.247896000000001</v>
      </c>
      <c r="R52" s="21"/>
      <c r="S52" s="96">
        <f t="shared" si="11"/>
        <v>27.0948621</v>
      </c>
    </row>
    <row r="53" spans="1:19" x14ac:dyDescent="0.2">
      <c r="A53" s="22" t="s">
        <v>6</v>
      </c>
      <c r="B53" s="15"/>
      <c r="C53" s="16">
        <v>918.96151699999996</v>
      </c>
      <c r="D53" s="16">
        <v>1045.14626</v>
      </c>
      <c r="E53" s="16">
        <v>1076.41489</v>
      </c>
      <c r="F53" s="16">
        <v>1034.44022</v>
      </c>
      <c r="G53" s="17"/>
      <c r="H53" s="18">
        <v>1.51244489</v>
      </c>
      <c r="I53" s="18">
        <v>1.7193864699999999</v>
      </c>
      <c r="J53" s="18">
        <v>1.77272261</v>
      </c>
      <c r="K53" s="18">
        <v>1.70550544</v>
      </c>
      <c r="L53" s="15"/>
      <c r="M53" s="16">
        <v>941.58360900000002</v>
      </c>
      <c r="N53" s="16"/>
      <c r="O53" s="24">
        <f t="shared" si="10"/>
        <v>1034.44022</v>
      </c>
      <c r="P53" s="15"/>
      <c r="Q53" s="18">
        <v>1.5763998100000001</v>
      </c>
      <c r="R53" s="18"/>
      <c r="S53" s="25">
        <f t="shared" si="11"/>
        <v>1.70550544</v>
      </c>
    </row>
    <row r="54" spans="1:19" x14ac:dyDescent="0.2">
      <c r="A54" s="44"/>
    </row>
  </sheetData>
  <mergeCells count="18">
    <mergeCell ref="A36:S36"/>
    <mergeCell ref="A42:S42"/>
    <mergeCell ref="A9:S9"/>
    <mergeCell ref="A15:S15"/>
    <mergeCell ref="A28:S28"/>
    <mergeCell ref="C30:K30"/>
    <mergeCell ref="M30:S30"/>
    <mergeCell ref="C31:F31"/>
    <mergeCell ref="H31:K31"/>
    <mergeCell ref="M31:O31"/>
    <mergeCell ref="Q31:S31"/>
    <mergeCell ref="A1:S1"/>
    <mergeCell ref="C3:K3"/>
    <mergeCell ref="M3:S3"/>
    <mergeCell ref="C4:F4"/>
    <mergeCell ref="H4:K4"/>
    <mergeCell ref="M4:O4"/>
    <mergeCell ref="Q4:S4"/>
  </mergeCell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U53"/>
  <sheetViews>
    <sheetView showGridLines="0" zoomScaleNormal="100" zoomScaleSheetLayoutView="5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200</v>
      </c>
    </row>
    <row r="4" spans="1:8" ht="15.75" customHeight="1" x14ac:dyDescent="0.25">
      <c r="A4" s="33"/>
    </row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62">
        <f>IF(OR('Tabel 4 F'!B9&lt;5,'Tabel 4 Br'!B9&lt;0.5),"-",IFERROR('Tabel 4 Br'!B9/'Tabel 4 F'!B9*100,"-"))</f>
        <v>11.154763750761111</v>
      </c>
      <c r="C9" s="62">
        <f>IF(OR('Tabel 4 F'!C9&lt;5,'Tabel 4 Br'!C9&lt;0.5),"-",IFERROR('Tabel 4 Br'!C9/'Tabel 4 F'!C9*100,"-"))</f>
        <v>1.9529211713874217</v>
      </c>
      <c r="D9" s="62">
        <f>IF(OR('Tabel 4 F'!D9&lt;5,'Tabel 4 Br'!D9&lt;0.5),"-",IFERROR('Tabel 4 Br'!D9/'Tabel 4 F'!D9*100,"-"))</f>
        <v>1.1222180247550284</v>
      </c>
      <c r="E9" s="62">
        <f>IF(OR('Tabel 4 F'!E9&lt;5,'Tabel 4 Br'!E9&lt;0.5),"-",IFERROR('Tabel 4 Br'!E9/'Tabel 4 F'!E9*100,"-"))</f>
        <v>1.4700773446062314</v>
      </c>
      <c r="F9" s="62">
        <f>IF(OR('Tabel 4 F'!F9&lt;5,'Tabel 4 Br'!F9&lt;0.5),"-",IFERROR('Tabel 4 Br'!F9/'Tabel 4 F'!F9*100,"-"))</f>
        <v>2.6326303841676366</v>
      </c>
      <c r="G9" s="63"/>
      <c r="H9" s="62">
        <f>IF(OR('Tabel 4 F'!H9&lt;5,'Tabel 4 Br'!H9&lt;0.5),"-",IFERROR('Tabel 4 Br'!H9/'Tabel 4 F'!H9*100,"-"))</f>
        <v>3.138011120725571</v>
      </c>
    </row>
    <row r="10" spans="1:8" ht="15.75" customHeight="1" x14ac:dyDescent="0.2">
      <c r="A10" s="52" t="s">
        <v>226</v>
      </c>
      <c r="B10" s="63">
        <f>IF(OR('Tabel 4 F'!B10&lt;5,'Tabel 4 Br'!B10&lt;0.5),"-",IFERROR('Tabel 4 Br'!B10/'Tabel 4 F'!B10*100,"-"))</f>
        <v>8.5081296489398675</v>
      </c>
      <c r="C10" s="63">
        <f>IF(OR('Tabel 4 F'!C10&lt;5,'Tabel 4 Br'!C10&lt;0.5),"-",IFERROR('Tabel 4 Br'!C10/'Tabel 4 F'!C10*100,"-"))</f>
        <v>2.1586744960852906</v>
      </c>
      <c r="D10" s="63">
        <f>IF(OR('Tabel 4 F'!D10&lt;5,'Tabel 4 Br'!D10&lt;0.5),"-",IFERROR('Tabel 4 Br'!D10/'Tabel 4 F'!D10*100,"-"))</f>
        <v>1.2752582335329343</v>
      </c>
      <c r="E10" s="63">
        <f>IF(OR('Tabel 4 F'!E10&lt;5,'Tabel 4 Br'!E10&lt;0.5),"-",IFERROR('Tabel 4 Br'!E10/'Tabel 4 F'!E10*100,"-"))</f>
        <v>1.6115897987910903</v>
      </c>
      <c r="F10" s="63">
        <f>IF(OR('Tabel 4 F'!F10&lt;5,'Tabel 4 Br'!F10&lt;0.5),"-",IFERROR('Tabel 4 Br'!F10/'Tabel 4 F'!F10*100,"-"))</f>
        <v>2.84428046989721</v>
      </c>
      <c r="G10" s="63"/>
      <c r="H10" s="63">
        <f>IF(OR('Tabel 4 F'!H10&lt;5,'Tabel 4 Br'!H10&lt;0.5),"-",IFERROR('Tabel 4 Br'!H10/'Tabel 4 F'!H10*100,"-"))</f>
        <v>2.3287231417215399</v>
      </c>
    </row>
    <row r="11" spans="1:8" ht="15.75" customHeight="1" x14ac:dyDescent="0.2">
      <c r="A11" s="50" t="s">
        <v>227</v>
      </c>
      <c r="B11" s="62">
        <f>IF(OR('Tabel 4 F'!B11&lt;5,'Tabel 4 Br'!B11&lt;0.5),"-",IFERROR('Tabel 4 Br'!B11/'Tabel 4 F'!B11*100,"-"))</f>
        <v>18.486164452988469</v>
      </c>
      <c r="C11" s="62">
        <f>IF(OR('Tabel 4 F'!C11&lt;5,'Tabel 4 Br'!C11&lt;0.5),"-",IFERROR('Tabel 4 Br'!C11/'Tabel 4 F'!C11*100,"-"))</f>
        <v>6.148077011056043</v>
      </c>
      <c r="D11" s="62">
        <f>IF(OR('Tabel 4 F'!D11&lt;5,'Tabel 4 Br'!D11&lt;0.5),"-",IFERROR('Tabel 4 Br'!D11/'Tabel 4 F'!D11*100,"-"))</f>
        <v>2.7101360279828994</v>
      </c>
      <c r="E11" s="62">
        <f>IF(OR('Tabel 4 F'!E11&lt;5,'Tabel 4 Br'!E11&lt;0.5),"-",IFERROR('Tabel 4 Br'!E11/'Tabel 4 F'!E11*100,"-"))</f>
        <v>2.8686021978021978</v>
      </c>
      <c r="F11" s="62">
        <f>IF(OR('Tabel 4 F'!F11&lt;5,'Tabel 4 Br'!F11&lt;0.5),"-",IFERROR('Tabel 4 Br'!F11/'Tabel 4 F'!F11*100,"-"))</f>
        <v>5.3188191489361705</v>
      </c>
      <c r="G11" s="63"/>
      <c r="H11" s="62">
        <f>IF(OR('Tabel 4 F'!H11&lt;5,'Tabel 4 Br'!H11&lt;0.5),"-",IFERROR('Tabel 4 Br'!H11/'Tabel 4 F'!H11*100,"-"))</f>
        <v>9.5435405515004046</v>
      </c>
    </row>
    <row r="12" spans="1:8" ht="15.75" customHeight="1" x14ac:dyDescent="0.2">
      <c r="A12" s="52" t="s">
        <v>26</v>
      </c>
      <c r="B12" s="63">
        <f>IF(OR('Tabel 4 F'!B12&lt;5,'Tabel 4 Br'!B12&lt;0.5),"-",IFERROR('Tabel 4 Br'!B12/'Tabel 4 F'!B12*100,"-"))</f>
        <v>25.805900263852244</v>
      </c>
      <c r="C12" s="63">
        <f>IF(OR('Tabel 4 F'!C12&lt;5,'Tabel 4 Br'!C12&lt;0.5),"-",IFERROR('Tabel 4 Br'!C12/'Tabel 4 F'!C12*100,"-"))</f>
        <v>9.1342489378555491</v>
      </c>
      <c r="D12" s="63">
        <f>IF(OR('Tabel 4 F'!D12&lt;5,'Tabel 4 Br'!D12&lt;0.5),"-",IFERROR('Tabel 4 Br'!D12/'Tabel 4 F'!D12*100,"-"))</f>
        <v>4.009347294543808</v>
      </c>
      <c r="E12" s="63">
        <f>IF(OR('Tabel 4 F'!E12&lt;5,'Tabel 4 Br'!E12&lt;0.5),"-",IFERROR('Tabel 4 Br'!E12/'Tabel 4 F'!E12*100,"-"))</f>
        <v>4.3776419822875443</v>
      </c>
      <c r="F12" s="63">
        <f>IF(OR('Tabel 4 F'!F12&lt;5,'Tabel 4 Br'!F12&lt;0.5),"-",IFERROR('Tabel 4 Br'!F12/'Tabel 4 F'!F12*100,"-"))</f>
        <v>5.0514124197002142</v>
      </c>
      <c r="G12" s="63"/>
      <c r="H12" s="63">
        <f>IF(OR('Tabel 4 F'!H12&lt;5,'Tabel 4 Br'!H12&lt;0.5),"-",IFERROR('Tabel 4 Br'!H12/'Tabel 4 F'!H12*100,"-"))</f>
        <v>8.9388091684171513</v>
      </c>
    </row>
    <row r="13" spans="1:8" ht="15.75" customHeight="1" x14ac:dyDescent="0.2">
      <c r="A13" s="50" t="s">
        <v>27</v>
      </c>
      <c r="B13" s="62">
        <f>IF(OR('Tabel 4 F'!B13&lt;5,'Tabel 4 Br'!B13&lt;0.5),"-",IFERROR('Tabel 4 Br'!B13/'Tabel 4 F'!B13*100,"-"))</f>
        <v>17.101181399631677</v>
      </c>
      <c r="C13" s="62">
        <f>IF(OR('Tabel 4 F'!C13&lt;5,'Tabel 4 Br'!C13&lt;0.5),"-",IFERROR('Tabel 4 Br'!C13/'Tabel 4 F'!C13*100,"-"))</f>
        <v>4.9460470304492015</v>
      </c>
      <c r="D13" s="62">
        <f>IF(OR('Tabel 4 F'!D13&lt;5,'Tabel 4 Br'!D13&lt;0.5),"-",IFERROR('Tabel 4 Br'!D13/'Tabel 4 F'!D13*100,"-"))</f>
        <v>1.3707585092222856</v>
      </c>
      <c r="E13" s="62">
        <f>IF(OR('Tabel 4 F'!E13&lt;5,'Tabel 4 Br'!E13&lt;0.5),"-",IFERROR('Tabel 4 Br'!E13/'Tabel 4 F'!E13*100,"-"))</f>
        <v>1.71800802782981</v>
      </c>
      <c r="F13" s="62">
        <f>IF(OR('Tabel 4 F'!F13&lt;5,'Tabel 4 Br'!F13&lt;0.5),"-",IFERROR('Tabel 4 Br'!F13/'Tabel 4 F'!F13*100,"-"))</f>
        <v>2.2083029271613341</v>
      </c>
      <c r="G13" s="63"/>
      <c r="H13" s="62">
        <f>IF(OR('Tabel 4 F'!H13&lt;5,'Tabel 4 Br'!H13&lt;0.5),"-",IFERROR('Tabel 4 Br'!H13/'Tabel 4 F'!H13*100,"-"))</f>
        <v>3.4874181463545866</v>
      </c>
    </row>
    <row r="14" spans="1:8" ht="15.75" customHeight="1" x14ac:dyDescent="0.2">
      <c r="A14" s="52" t="s">
        <v>28</v>
      </c>
      <c r="B14" s="63">
        <f>IF(OR('Tabel 4 F'!B14&lt;5,'Tabel 4 Br'!B14&lt;0.5),"-",IFERROR('Tabel 4 Br'!B14/'Tabel 4 F'!B14*100,"-"))</f>
        <v>7.5611136363636362</v>
      </c>
      <c r="C14" s="63">
        <f>IF(OR('Tabel 4 F'!C14&lt;5,'Tabel 4 Br'!C14&lt;0.5),"-",IFERROR('Tabel 4 Br'!C14/'Tabel 4 F'!C14*100,"-"))</f>
        <v>4.3650944881889764</v>
      </c>
      <c r="D14" s="63">
        <f>IF(OR('Tabel 4 F'!D14&lt;5,'Tabel 4 Br'!D14&lt;0.5),"-",IFERROR('Tabel 4 Br'!D14/'Tabel 4 F'!D14*100,"-"))</f>
        <v>3.484611990950226</v>
      </c>
      <c r="E14" s="63">
        <f>IF(OR('Tabel 4 F'!E14&lt;5,'Tabel 4 Br'!E14&lt;0.5),"-",IFERROR('Tabel 4 Br'!E14/'Tabel 4 F'!E14*100,"-"))</f>
        <v>2.8564784110535406</v>
      </c>
      <c r="F14" s="63">
        <f>IF(OR('Tabel 4 F'!F14&lt;5,'Tabel 4 Br'!F14&lt;0.5),"-",IFERROR('Tabel 4 Br'!F14/'Tabel 4 F'!F14*100,"-"))</f>
        <v>5.6797202797202795</v>
      </c>
      <c r="G14" s="63"/>
      <c r="H14" s="63">
        <f>IF(OR('Tabel 4 F'!H14&lt;5,'Tabel 4 Br'!H14&lt;0.5),"-",IFERROR('Tabel 4 Br'!H14/'Tabel 4 F'!H14*100,"-"))</f>
        <v>3.8164962686567163</v>
      </c>
    </row>
    <row r="15" spans="1:8" ht="15.75" customHeight="1" x14ac:dyDescent="0.2">
      <c r="A15" s="50" t="s">
        <v>29</v>
      </c>
      <c r="B15" s="62">
        <f>IF(OR('Tabel 4 F'!B15&lt;5,'Tabel 4 Br'!B15&lt;0.5),"-",IFERROR('Tabel 4 Br'!B15/'Tabel 4 F'!B15*100,"-"))</f>
        <v>22.570436940041354</v>
      </c>
      <c r="C15" s="62">
        <f>IF(OR('Tabel 4 F'!C15&lt;5,'Tabel 4 Br'!C15&lt;0.5),"-",IFERROR('Tabel 4 Br'!C15/'Tabel 4 F'!C15*100,"-"))</f>
        <v>10.384660746812385</v>
      </c>
      <c r="D15" s="62">
        <f>IF(OR('Tabel 4 F'!D15&lt;5,'Tabel 4 Br'!D15&lt;0.5),"-",IFERROR('Tabel 4 Br'!D15/'Tabel 4 F'!D15*100,"-"))</f>
        <v>4.7454541935483876</v>
      </c>
      <c r="E15" s="62">
        <f>IF(OR('Tabel 4 F'!E15&lt;5,'Tabel 4 Br'!E15&lt;0.5),"-",IFERROR('Tabel 4 Br'!E15/'Tabel 4 F'!E15*100,"-"))</f>
        <v>5.429355048859934</v>
      </c>
      <c r="F15" s="62">
        <f>IF(OR('Tabel 4 F'!F15&lt;5,'Tabel 4 Br'!F15&lt;0.5),"-",IFERROR('Tabel 4 Br'!F15/'Tabel 4 F'!F15*100,"-"))</f>
        <v>4.5065333333333335</v>
      </c>
      <c r="G15" s="63"/>
      <c r="H15" s="62">
        <f>IF(OR('Tabel 4 F'!H15&lt;5,'Tabel 4 Br'!H15&lt;0.5),"-",IFERROR('Tabel 4 Br'!H15/'Tabel 4 F'!H15*100,"-"))</f>
        <v>12.747074937552044</v>
      </c>
    </row>
    <row r="16" spans="1:8" ht="15.75" customHeight="1" x14ac:dyDescent="0.2">
      <c r="A16" s="52" t="s">
        <v>30</v>
      </c>
      <c r="B16" s="63">
        <f>IF(OR('Tabel 4 F'!B16&lt;5,'Tabel 4 Br'!B16&lt;0.5),"-",IFERROR('Tabel 4 Br'!B16/'Tabel 4 F'!B16*100,"-"))</f>
        <v>22.230192307692306</v>
      </c>
      <c r="C16" s="63">
        <f>IF(OR('Tabel 4 F'!C16&lt;5,'Tabel 4 Br'!C16&lt;0.5),"-",IFERROR('Tabel 4 Br'!C16/'Tabel 4 F'!C16*100,"-"))</f>
        <v>9.5244788937409037</v>
      </c>
      <c r="D16" s="63">
        <f>IF(OR('Tabel 4 F'!D16&lt;5,'Tabel 4 Br'!D16&lt;0.5),"-",IFERROR('Tabel 4 Br'!D16/'Tabel 4 F'!D16*100,"-"))</f>
        <v>4.7714704724409449</v>
      </c>
      <c r="E16" s="63">
        <f>IF(OR('Tabel 4 F'!E16&lt;5,'Tabel 4 Br'!E16&lt;0.5),"-",IFERROR('Tabel 4 Br'!E16/'Tabel 4 F'!E16*100,"-"))</f>
        <v>2.9971075514874141</v>
      </c>
      <c r="F16" s="63">
        <f>IF(OR('Tabel 4 F'!F16&lt;5,'Tabel 4 Br'!F16&lt;0.5),"-",IFERROR('Tabel 4 Br'!F16/'Tabel 4 F'!F16*100,"-"))</f>
        <v>5.3963264094955488</v>
      </c>
      <c r="G16" s="63"/>
      <c r="H16" s="63">
        <f>IF(OR('Tabel 4 F'!H16&lt;5,'Tabel 4 Br'!H16&lt;0.5),"-",IFERROR('Tabel 4 Br'!H16/'Tabel 4 F'!H16*100,"-"))</f>
        <v>7.056721946683199</v>
      </c>
    </row>
    <row r="17" spans="1:8" ht="15.75" hidden="1" customHeight="1" x14ac:dyDescent="0.2">
      <c r="A17" s="50" t="s">
        <v>31</v>
      </c>
      <c r="B17" s="62">
        <f>IF(OR('Tabel 4 F'!B17&lt;5,'Tabel 4 Br'!B17&lt;0.5),"-",IFERROR('Tabel 4 Br'!B17/'Tabel 4 F'!B17*100,"-"))</f>
        <v>18.657129770992366</v>
      </c>
      <c r="C17" s="62">
        <f>IF(OR('Tabel 4 F'!C17&lt;5,'Tabel 4 Br'!C17&lt;0.5),"-",IFERROR('Tabel 4 Br'!C17/'Tabel 4 F'!C17*100,"-"))</f>
        <v>5.2771253918495287</v>
      </c>
      <c r="D17" s="62">
        <f>IF(OR('Tabel 4 F'!D17&lt;5,'Tabel 4 Br'!D17&lt;0.5),"-",IFERROR('Tabel 4 Br'!D17/'Tabel 4 F'!D17*100,"-"))</f>
        <v>1.7465804093567252</v>
      </c>
      <c r="E17" s="62">
        <f>IF(OR('Tabel 4 F'!E17&lt;5,'Tabel 4 Br'!E17&lt;0.5),"-",IFERROR('Tabel 4 Br'!E17/'Tabel 4 F'!E17*100,"-"))</f>
        <v>2.0108028792912513</v>
      </c>
      <c r="F17" s="62">
        <f>IF(OR('Tabel 4 F'!F17&lt;5,'Tabel 4 Br'!F17&lt;0.5),"-",IFERROR('Tabel 4 Br'!F17/'Tabel 4 F'!F17*100,"-"))</f>
        <v>3.5776424581005584</v>
      </c>
      <c r="G17" s="63"/>
      <c r="H17" s="62">
        <f>IF(OR('Tabel 4 F'!H17&lt;5,'Tabel 4 Br'!H17&lt;0.5),"-",IFERROR('Tabel 4 Br'!H17/'Tabel 4 F'!H17*100,"-"))</f>
        <v>3.5151144050104381</v>
      </c>
    </row>
    <row r="18" spans="1:8" ht="15.75" hidden="1" customHeight="1" x14ac:dyDescent="0.2">
      <c r="A18" s="52" t="s">
        <v>32</v>
      </c>
      <c r="B18" s="63">
        <f>IF(OR('Tabel 4 F'!B18&lt;5,'Tabel 4 Br'!B18&lt;0.5),"-",IFERROR('Tabel 4 Br'!B18/'Tabel 4 F'!B18*100,"-"))</f>
        <v>25.029213333333335</v>
      </c>
      <c r="C18" s="63">
        <f>IF(OR('Tabel 4 F'!C18&lt;5,'Tabel 4 Br'!C18&lt;0.5),"-",IFERROR('Tabel 4 Br'!C18/'Tabel 4 F'!C18*100,"-"))</f>
        <v>8.548385281385281</v>
      </c>
      <c r="D18" s="63">
        <f>IF(OR('Tabel 4 F'!D18&lt;5,'Tabel 4 Br'!D18&lt;0.5),"-",IFERROR('Tabel 4 Br'!D18/'Tabel 4 F'!D18*100,"-"))</f>
        <v>2.1999539170506912</v>
      </c>
      <c r="E18" s="63">
        <f>IF(OR('Tabel 4 F'!E18&lt;5,'Tabel 4 Br'!E18&lt;0.5),"-",IFERROR('Tabel 4 Br'!E18/'Tabel 4 F'!E18*100,"-"))</f>
        <v>3.4942578124999999</v>
      </c>
      <c r="F18" s="63" t="str">
        <f>IF(OR('Tabel 4 F'!F18&lt;5,'Tabel 4 Br'!F18&lt;0.5),"-",IFERROR('Tabel 4 Br'!F18/'Tabel 4 F'!F18*100,"-"))</f>
        <v>-</v>
      </c>
      <c r="G18" s="63"/>
      <c r="H18" s="63">
        <f>IF(OR('Tabel 4 F'!H18&lt;5,'Tabel 4 Br'!H18&lt;0.5),"-",IFERROR('Tabel 4 Br'!H18/'Tabel 4 F'!H18*100,"-"))</f>
        <v>6.9426206395348844</v>
      </c>
    </row>
    <row r="19" spans="1:8" ht="15.75" hidden="1" customHeight="1" x14ac:dyDescent="0.2">
      <c r="A19" s="50" t="s">
        <v>33</v>
      </c>
      <c r="B19" s="62" t="str">
        <f>IF(OR('Tabel 4 F'!B19&lt;5,'Tabel 4 Br'!B19&lt;0.5),"-",IFERROR('Tabel 4 Br'!B19/'Tabel 4 F'!B19*100,"-"))</f>
        <v>-</v>
      </c>
      <c r="C19" s="62" t="str">
        <f>IF(OR('Tabel 4 F'!C19&lt;5,'Tabel 4 Br'!C19&lt;0.5),"-",IFERROR('Tabel 4 Br'!C19/'Tabel 4 F'!C19*100,"-"))</f>
        <v>-</v>
      </c>
      <c r="D19" s="62">
        <f>IF(OR('Tabel 4 F'!D19&lt;5,'Tabel 4 Br'!D19&lt;0.5),"-",IFERROR('Tabel 4 Br'!D19/'Tabel 4 F'!D19*100,"-"))</f>
        <v>1.3651573033707864</v>
      </c>
      <c r="E19" s="62">
        <f>IF(OR('Tabel 4 F'!E19&lt;5,'Tabel 4 Br'!E19&lt;0.5),"-",IFERROR('Tabel 4 Br'!E19/'Tabel 4 F'!E19*100,"-"))</f>
        <v>2.3251360544217685</v>
      </c>
      <c r="F19" s="62">
        <f>IF(OR('Tabel 4 F'!F19&lt;5,'Tabel 4 Br'!F19&lt;0.5),"-",IFERROR('Tabel 4 Br'!F19/'Tabel 4 F'!F19*100,"-"))</f>
        <v>2.1477903225806454</v>
      </c>
      <c r="G19" s="63"/>
      <c r="H19" s="62">
        <f>IF(OR('Tabel 4 F'!H19&lt;5,'Tabel 4 Br'!H19&lt;0.5),"-",IFERROR('Tabel 4 Br'!H19/'Tabel 4 F'!H19*100,"-"))</f>
        <v>1.8129392097264436</v>
      </c>
    </row>
    <row r="20" spans="1:8" ht="15.75" hidden="1" customHeight="1" x14ac:dyDescent="0.2">
      <c r="A20" s="52" t="s">
        <v>34</v>
      </c>
      <c r="B20" s="63">
        <f>IF(OR('Tabel 4 F'!B20&lt;5,'Tabel 4 Br'!B20&lt;0.5),"-",IFERROR('Tabel 4 Br'!B20/'Tabel 4 F'!B20*100,"-"))</f>
        <v>23.710035714285716</v>
      </c>
      <c r="C20" s="63">
        <f>IF(OR('Tabel 4 F'!C20&lt;5,'Tabel 4 Br'!C20&lt;0.5),"-",IFERROR('Tabel 4 Br'!C20/'Tabel 4 F'!C20*100,"-"))</f>
        <v>7.0479620253164565</v>
      </c>
      <c r="D20" s="63" t="str">
        <f>IF(OR('Tabel 4 F'!D20&lt;5,'Tabel 4 Br'!D20&lt;0.5),"-",IFERROR('Tabel 4 Br'!D20/'Tabel 4 F'!D20*100,"-"))</f>
        <v>-</v>
      </c>
      <c r="E20" s="63">
        <f>IF(OR('Tabel 4 F'!E20&lt;5,'Tabel 4 Br'!E20&lt;0.5),"-",IFERROR('Tabel 4 Br'!E20/'Tabel 4 F'!E20*100,"-"))</f>
        <v>1.9673565891472868</v>
      </c>
      <c r="F20" s="63" t="str">
        <f>IF(OR('Tabel 4 F'!F20&lt;5,'Tabel 4 Br'!F20&lt;0.5),"-",IFERROR('Tabel 4 Br'!F20/'Tabel 4 F'!F20*100,"-"))</f>
        <v>-</v>
      </c>
      <c r="G20" s="63"/>
      <c r="H20" s="63">
        <f>IF(OR('Tabel 4 F'!H20&lt;5,'Tabel 4 Br'!H20&lt;0.5),"-",IFERROR('Tabel 4 Br'!H20/'Tabel 4 F'!H20*100,"-"))</f>
        <v>2.9643385214007787</v>
      </c>
    </row>
    <row r="21" spans="1:8" ht="15.75" customHeight="1" x14ac:dyDescent="0.2">
      <c r="A21" s="50" t="s">
        <v>35</v>
      </c>
      <c r="B21" s="62">
        <f>IF(OR('Tabel 4 F'!B21&lt;5,'Tabel 4 Br'!B21&lt;0.5),"-",IFERROR('Tabel 4 Br'!B21/'Tabel 4 F'!B21*100,"-"))</f>
        <v>21.123542372881353</v>
      </c>
      <c r="C21" s="62">
        <f>IF(OR('Tabel 4 F'!C21&lt;5,'Tabel 4 Br'!C21&lt;0.5),"-",IFERROR('Tabel 4 Br'!C21/'Tabel 4 F'!C21*100,"-"))</f>
        <v>6.4055759878419449</v>
      </c>
      <c r="D21" s="62">
        <f>IF(OR('Tabel 4 F'!D21&lt;5,'Tabel 4 Br'!D21&lt;0.5),"-",IFERROR('Tabel 4 Br'!D21/'Tabel 4 F'!D21*100,"-"))</f>
        <v>1.4847276490066226</v>
      </c>
      <c r="E21" s="62">
        <f>IF(OR('Tabel 4 F'!E21&lt;5,'Tabel 4 Br'!E21&lt;0.5),"-",IFERROR('Tabel 4 Br'!E21/'Tabel 4 F'!E21*100,"-"))</f>
        <v>2.1871491966335119</v>
      </c>
      <c r="F21" s="62">
        <f>IF(OR('Tabel 4 F'!F21&lt;5,'Tabel 4 Br'!F21&lt;0.5),"-",IFERROR('Tabel 4 Br'!F21/'Tabel 4 F'!F21*100,"-"))</f>
        <v>2.8301160541586072</v>
      </c>
      <c r="G21" s="63"/>
      <c r="H21" s="62">
        <f>IF(OR('Tabel 4 F'!H21&lt;5,'Tabel 4 Br'!H21&lt;0.5),"-",IFERROR('Tabel 4 Br'!H21/'Tabel 4 F'!H21*100,"-"))</f>
        <v>3.9010061130922051</v>
      </c>
    </row>
    <row r="22" spans="1:8" ht="15.75" customHeight="1" x14ac:dyDescent="0.2">
      <c r="A22" s="52" t="s">
        <v>36</v>
      </c>
      <c r="B22" s="63">
        <f>IF(OR('Tabel 4 F'!B22&lt;5,'Tabel 4 Br'!B22&lt;0.5),"-",IFERROR('Tabel 4 Br'!B22/'Tabel 4 F'!B22*100,"-"))</f>
        <v>17.117935483870969</v>
      </c>
      <c r="C22" s="63">
        <f>IF(OR('Tabel 4 F'!C22&lt;5,'Tabel 4 Br'!C22&lt;0.5),"-",IFERROR('Tabel 4 Br'!C22/'Tabel 4 F'!C22*100,"-"))</f>
        <v>3.1267540983606552</v>
      </c>
      <c r="D22" s="63" t="str">
        <f>IF(OR('Tabel 4 F'!D22&lt;5,'Tabel 4 Br'!D22&lt;0.5),"-",IFERROR('Tabel 4 Br'!D22/'Tabel 4 F'!D22*100,"-"))</f>
        <v>-</v>
      </c>
      <c r="E22" s="63">
        <f>IF(OR('Tabel 4 F'!E22&lt;5,'Tabel 4 Br'!E22&lt;0.5),"-",IFERROR('Tabel 4 Br'!E22/'Tabel 4 F'!E22*100,"-"))</f>
        <v>2.5086641221374046</v>
      </c>
      <c r="F22" s="63">
        <f>IF(OR('Tabel 4 F'!F22&lt;5,'Tabel 4 Br'!F22&lt;0.5),"-",IFERROR('Tabel 4 Br'!F22/'Tabel 4 F'!F22*100,"-"))</f>
        <v>1.8178363636363635</v>
      </c>
      <c r="G22" s="63"/>
      <c r="H22" s="63">
        <f>IF(OR('Tabel 4 F'!H22&lt;5,'Tabel 4 Br'!H22&lt;0.5),"-",IFERROR('Tabel 4 Br'!H22/'Tabel 4 F'!H22*100,"-"))</f>
        <v>3.2485988700564974</v>
      </c>
    </row>
    <row r="23" spans="1:8" ht="15.75" customHeight="1" x14ac:dyDescent="0.2">
      <c r="A23" s="50" t="s">
        <v>37</v>
      </c>
      <c r="B23" s="62">
        <f>IF(OR('Tabel 4 F'!B23&lt;5,'Tabel 4 Br'!B23&lt;0.5),"-",IFERROR('Tabel 4 Br'!B23/'Tabel 4 F'!B23*100,"-"))</f>
        <v>20.742495049504949</v>
      </c>
      <c r="C23" s="62">
        <f>IF(OR('Tabel 4 F'!C23&lt;5,'Tabel 4 Br'!C23&lt;0.5),"-",IFERROR('Tabel 4 Br'!C23/'Tabel 4 F'!C23*100,"-"))</f>
        <v>7.7148802083333328</v>
      </c>
      <c r="D23" s="62">
        <f>IF(OR('Tabel 4 F'!D23&lt;5,'Tabel 4 Br'!D23&lt;0.5),"-",IFERROR('Tabel 4 Br'!D23/'Tabel 4 F'!D23*100,"-"))</f>
        <v>5.7765000000000004</v>
      </c>
      <c r="E23" s="62">
        <f>IF(OR('Tabel 4 F'!E23&lt;5,'Tabel 4 Br'!E23&lt;0.5),"-",IFERROR('Tabel 4 Br'!E23/'Tabel 4 F'!E23*100,"-"))</f>
        <v>24.070166666666669</v>
      </c>
      <c r="F23" s="62" t="str">
        <f>IF(OR('Tabel 4 F'!F23&lt;5,'Tabel 4 Br'!F23&lt;0.5),"-",IFERROR('Tabel 4 Br'!F23/'Tabel 4 F'!F23*100,"-"))</f>
        <v>-</v>
      </c>
      <c r="G23" s="63"/>
      <c r="H23" s="62">
        <f>IF(OR('Tabel 4 F'!H23&lt;5,'Tabel 4 Br'!H23&lt;0.5),"-",IFERROR('Tabel 4 Br'!H23/'Tabel 4 F'!H23*100,"-"))</f>
        <v>10.939690594059405</v>
      </c>
    </row>
    <row r="24" spans="1:8" ht="15.75" customHeight="1" x14ac:dyDescent="0.2">
      <c r="A24" s="52" t="s">
        <v>38</v>
      </c>
      <c r="B24" s="63">
        <f>IF(OR('Tabel 4 F'!B24&lt;5,'Tabel 4 Br'!B24&lt;0.5),"-",IFERROR('Tabel 4 Br'!B24/'Tabel 4 F'!B24*100,"-"))</f>
        <v>6.9417252747252745</v>
      </c>
      <c r="C24" s="63">
        <f>IF(OR('Tabel 4 F'!C24&lt;5,'Tabel 4 Br'!C24&lt;0.5),"-",IFERROR('Tabel 4 Br'!C24/'Tabel 4 F'!C24*100,"-"))</f>
        <v>2.9725825864276567</v>
      </c>
      <c r="D24" s="63">
        <f>IF(OR('Tabel 4 F'!D24&lt;5,'Tabel 4 Br'!D24&lt;0.5),"-",IFERROR('Tabel 4 Br'!D24/'Tabel 4 F'!D24*100,"-"))</f>
        <v>1.8643869426751594</v>
      </c>
      <c r="E24" s="63">
        <f>IF(OR('Tabel 4 F'!E24&lt;5,'Tabel 4 Br'!E24&lt;0.5),"-",IFERROR('Tabel 4 Br'!E24/'Tabel 4 F'!E24*100,"-"))</f>
        <v>1.5430655391120507</v>
      </c>
      <c r="F24" s="63">
        <f>IF(OR('Tabel 4 F'!F24&lt;5,'Tabel 4 Br'!F24&lt;0.5),"-",IFERROR('Tabel 4 Br'!F24/'Tabel 4 F'!F24*100,"-"))</f>
        <v>1.9859066666666667</v>
      </c>
      <c r="G24" s="63"/>
      <c r="H24" s="63">
        <f>IF(OR('Tabel 4 F'!H24&lt;5,'Tabel 4 Br'!H24&lt;0.5),"-",IFERROR('Tabel 4 Br'!H24/'Tabel 4 F'!H24*100,"-"))</f>
        <v>2.7831969631236442</v>
      </c>
    </row>
    <row r="25" spans="1:8" ht="15.75" customHeight="1" x14ac:dyDescent="0.2">
      <c r="A25" s="50" t="s">
        <v>39</v>
      </c>
      <c r="B25" s="62">
        <f>IF(OR('Tabel 4 F'!B25&lt;5,'Tabel 4 Br'!B25&lt;0.5),"-",IFERROR('Tabel 4 Br'!B25/'Tabel 4 F'!B25*100,"-"))</f>
        <v>14.577542643923241</v>
      </c>
      <c r="C25" s="62">
        <f>IF(OR('Tabel 4 F'!C25&lt;5,'Tabel 4 Br'!C25&lt;0.5),"-",IFERROR('Tabel 4 Br'!C25/'Tabel 4 F'!C25*100,"-"))</f>
        <v>3.1606774566473992</v>
      </c>
      <c r="D25" s="62">
        <f>IF(OR('Tabel 4 F'!D25&lt;5,'Tabel 4 Br'!D25&lt;0.5),"-",IFERROR('Tabel 4 Br'!D25/'Tabel 4 F'!D25*100,"-"))</f>
        <v>0.80445611510791371</v>
      </c>
      <c r="E25" s="62">
        <f>IF(OR('Tabel 4 F'!E25&lt;5,'Tabel 4 Br'!E25&lt;0.5),"-",IFERROR('Tabel 4 Br'!E25/'Tabel 4 F'!E25*100,"-"))</f>
        <v>1.7814777415852332</v>
      </c>
      <c r="F25" s="62">
        <f>IF(OR('Tabel 4 F'!F25&lt;5,'Tabel 4 Br'!F25&lt;0.5),"-",IFERROR('Tabel 4 Br'!F25/'Tabel 4 F'!F25*100,"-"))</f>
        <v>2.5589651567944247</v>
      </c>
      <c r="G25" s="63"/>
      <c r="H25" s="62">
        <f>IF(OR('Tabel 4 F'!H25&lt;5,'Tabel 4 Br'!H25&lt;0.5),"-",IFERROR('Tabel 4 Br'!H25/'Tabel 4 F'!H25*100,"-"))</f>
        <v>4.2983412457273076</v>
      </c>
    </row>
    <row r="26" spans="1:8" ht="15.75" customHeight="1" x14ac:dyDescent="0.2">
      <c r="A26" s="52" t="s">
        <v>40</v>
      </c>
      <c r="B26" s="63">
        <f>IF(OR('Tabel 4 F'!B26&lt;5,'Tabel 4 Br'!B26&lt;0.5),"-",IFERROR('Tabel 4 Br'!B26/'Tabel 4 F'!B26*100,"-"))</f>
        <v>4.0538380545163015</v>
      </c>
      <c r="C26" s="63">
        <f>IF(OR('Tabel 4 F'!C26&lt;5,'Tabel 4 Br'!C26&lt;0.5),"-",IFERROR('Tabel 4 Br'!C26/'Tabel 4 F'!C26*100,"-"))</f>
        <v>1.4557775611869179</v>
      </c>
      <c r="D26" s="63">
        <f>IF(OR('Tabel 4 F'!D26&lt;5,'Tabel 4 Br'!D26&lt;0.5),"-",IFERROR('Tabel 4 Br'!D26/'Tabel 4 F'!D26*100,"-"))</f>
        <v>0.52203912685337728</v>
      </c>
      <c r="E26" s="63">
        <f>IF(OR('Tabel 4 F'!E26&lt;5,'Tabel 4 Br'!E26&lt;0.5),"-",IFERROR('Tabel 4 Br'!E26/'Tabel 4 F'!E26*100,"-"))</f>
        <v>0.49144085365853657</v>
      </c>
      <c r="F26" s="63" t="str">
        <f>IF(OR('Tabel 4 F'!F26&lt;5,'Tabel 4 Br'!F26&lt;0.5),"-",IFERROR('Tabel 4 Br'!F26/'Tabel 4 F'!F26*100,"-"))</f>
        <v>-</v>
      </c>
      <c r="G26" s="63"/>
      <c r="H26" s="63">
        <f>IF(OR('Tabel 4 F'!H26&lt;5,'Tabel 4 Br'!H26&lt;0.5),"-",IFERROR('Tabel 4 Br'!H26/'Tabel 4 F'!H26*100,"-"))</f>
        <v>1.4410332015810279</v>
      </c>
    </row>
    <row r="27" spans="1:8" ht="15.75" customHeight="1" x14ac:dyDescent="0.2">
      <c r="A27" s="50" t="s">
        <v>41</v>
      </c>
      <c r="B27" s="62">
        <f>IF(OR('Tabel 4 F'!B27&lt;5,'Tabel 4 Br'!B27&lt;0.5),"-",IFERROR('Tabel 4 Br'!B27/'Tabel 4 F'!B27*100,"-"))</f>
        <v>3.3732941176470592</v>
      </c>
      <c r="C27" s="62">
        <f>IF(OR('Tabel 4 F'!C27&lt;5,'Tabel 4 Br'!C27&lt;0.5),"-",IFERROR('Tabel 4 Br'!C27/'Tabel 4 F'!C27*100,"-"))</f>
        <v>0.58238803680981599</v>
      </c>
      <c r="D27" s="62">
        <f>IF(OR('Tabel 4 F'!D27&lt;5,'Tabel 4 Br'!D27&lt;0.5),"-",IFERROR('Tabel 4 Br'!D27/'Tabel 4 F'!D27*100,"-"))</f>
        <v>0.42342471910112356</v>
      </c>
      <c r="E27" s="62">
        <f>IF(OR('Tabel 4 F'!E27&lt;5,'Tabel 4 Br'!E27&lt;0.5),"-",IFERROR('Tabel 4 Br'!E27/'Tabel 4 F'!E27*100,"-"))</f>
        <v>0.70319743589743589</v>
      </c>
      <c r="F27" s="62">
        <f>IF(OR('Tabel 4 F'!F27&lt;5,'Tabel 4 Br'!F27&lt;0.5),"-",IFERROR('Tabel 4 Br'!F27/'Tabel 4 F'!F27*100,"-"))</f>
        <v>2.1126648936170214</v>
      </c>
      <c r="G27" s="63"/>
      <c r="H27" s="62">
        <f>IF(OR('Tabel 4 F'!H27&lt;5,'Tabel 4 Br'!H27&lt;0.5),"-",IFERROR('Tabel 4 Br'!H27/'Tabel 4 F'!H27*100,"-"))</f>
        <v>1.2026747047244095</v>
      </c>
    </row>
    <row r="28" spans="1:8" ht="15.75" customHeight="1" x14ac:dyDescent="0.2">
      <c r="A28" s="52" t="s">
        <v>42</v>
      </c>
      <c r="B28" s="63">
        <f>IF(OR('Tabel 4 F'!B28&lt;5,'Tabel 4 Br'!B28&lt;0.5),"-",IFERROR('Tabel 4 Br'!B28/'Tabel 4 F'!B28*100,"-"))</f>
        <v>25.357316483516485</v>
      </c>
      <c r="C28" s="63">
        <f>IF(OR('Tabel 4 F'!C28&lt;5,'Tabel 4 Br'!C28&lt;0.5),"-",IFERROR('Tabel 4 Br'!C28/'Tabel 4 F'!C28*100,"-"))</f>
        <v>6.8381221917808226</v>
      </c>
      <c r="D28" s="63">
        <f>IF(OR('Tabel 4 F'!D28&lt;5,'Tabel 4 Br'!D28&lt;0.5),"-",IFERROR('Tabel 4 Br'!D28/'Tabel 4 F'!D28*100,"-"))</f>
        <v>3.4387432788613599</v>
      </c>
      <c r="E28" s="63">
        <f>IF(OR('Tabel 4 F'!E28&lt;5,'Tabel 4 Br'!E28&lt;0.5),"-",IFERROR('Tabel 4 Br'!E28/'Tabel 4 F'!E28*100,"-"))</f>
        <v>3.9924780130293156</v>
      </c>
      <c r="F28" s="63">
        <f>IF(OR('Tabel 4 F'!F28&lt;5,'Tabel 4 Br'!F28&lt;0.5),"-",IFERROR('Tabel 4 Br'!F28/'Tabel 4 F'!F28*100,"-"))</f>
        <v>4.5129202551834124</v>
      </c>
      <c r="G28" s="63"/>
      <c r="H28" s="63">
        <f>IF(OR('Tabel 4 F'!H28&lt;5,'Tabel 4 Br'!H28&lt;0.5),"-",IFERROR('Tabel 4 Br'!H28/'Tabel 4 F'!H28*100,"-"))</f>
        <v>6.3449622015915113</v>
      </c>
    </row>
    <row r="29" spans="1:8" ht="15.75" customHeight="1" x14ac:dyDescent="0.2">
      <c r="A29" s="50" t="s">
        <v>43</v>
      </c>
      <c r="B29" s="62">
        <f>IF(OR('Tabel 4 F'!B29&lt;5,'Tabel 4 Br'!B29&lt;0.5),"-",IFERROR('Tabel 4 Br'!B29/'Tabel 4 F'!B29*100,"-"))</f>
        <v>3.8578196721311477</v>
      </c>
      <c r="C29" s="62">
        <f>IF(OR('Tabel 4 F'!C29&lt;5,'Tabel 4 Br'!C29&lt;0.5),"-",IFERROR('Tabel 4 Br'!C29/'Tabel 4 F'!C29*100,"-"))</f>
        <v>1.3754663461538463</v>
      </c>
      <c r="D29" s="62">
        <f>IF(OR('Tabel 4 F'!D29&lt;5,'Tabel 4 Br'!D29&lt;0.5),"-",IFERROR('Tabel 4 Br'!D29/'Tabel 4 F'!D29*100,"-"))</f>
        <v>1.1855494071146244</v>
      </c>
      <c r="E29" s="62" t="str">
        <f>IF(OR('Tabel 4 F'!E29&lt;5,'Tabel 4 Br'!E29&lt;0.5),"-",IFERROR('Tabel 4 Br'!E29/'Tabel 4 F'!E29*100,"-"))</f>
        <v>-</v>
      </c>
      <c r="F29" s="62">
        <f>IF(OR('Tabel 4 F'!F29&lt;5,'Tabel 4 Br'!F29&lt;0.5),"-",IFERROR('Tabel 4 Br'!F29/'Tabel 4 F'!F29*100,"-"))</f>
        <v>0.92574999999999996</v>
      </c>
      <c r="G29" s="63"/>
      <c r="H29" s="62">
        <f>IF(OR('Tabel 4 F'!H29&lt;5,'Tabel 4 Br'!H29&lt;0.5),"-",IFERROR('Tabel 4 Br'!H29/'Tabel 4 F'!H29*100,"-"))</f>
        <v>1.0776011695906433</v>
      </c>
    </row>
    <row r="30" spans="1:8" ht="15.75" customHeight="1" x14ac:dyDescent="0.2">
      <c r="A30" s="52" t="s">
        <v>44</v>
      </c>
      <c r="B30" s="63">
        <f>IF(OR('Tabel 4 F'!B30&lt;5,'Tabel 4 Br'!B30&lt;0.5),"-",IFERROR('Tabel 4 Br'!B30/'Tabel 4 F'!B30*100,"-"))</f>
        <v>22.130823529411767</v>
      </c>
      <c r="C30" s="63">
        <f>IF(OR('Tabel 4 F'!C30&lt;5,'Tabel 4 Br'!C30&lt;0.5),"-",IFERROR('Tabel 4 Br'!C30/'Tabel 4 F'!C30*100,"-"))</f>
        <v>6.121648395721925</v>
      </c>
      <c r="D30" s="63">
        <f>IF(OR('Tabel 4 F'!D30&lt;5,'Tabel 4 Br'!D30&lt;0.5),"-",IFERROR('Tabel 4 Br'!D30/'Tabel 4 F'!D30*100,"-"))</f>
        <v>3.0881417391304349</v>
      </c>
      <c r="E30" s="63">
        <f>IF(OR('Tabel 4 F'!E30&lt;5,'Tabel 4 Br'!E30&lt;0.5),"-",IFERROR('Tabel 4 Br'!E30/'Tabel 4 F'!E30*100,"-"))</f>
        <v>2.6866670305676856</v>
      </c>
      <c r="F30" s="63">
        <f>IF(OR('Tabel 4 F'!F30&lt;5,'Tabel 4 Br'!F30&lt;0.5),"-",IFERROR('Tabel 4 Br'!F30/'Tabel 4 F'!F30*100,"-"))</f>
        <v>2.3589740259740264</v>
      </c>
      <c r="G30" s="63"/>
      <c r="H30" s="63">
        <f>IF(OR('Tabel 4 F'!H30&lt;5,'Tabel 4 Br'!H30&lt;0.5),"-",IFERROR('Tabel 4 Br'!H30/'Tabel 4 F'!H30*100,"-"))</f>
        <v>4.0492114949037381</v>
      </c>
    </row>
    <row r="31" spans="1:8" ht="15.75" customHeight="1" x14ac:dyDescent="0.2">
      <c r="A31" s="50" t="s">
        <v>45</v>
      </c>
      <c r="B31" s="62">
        <f>IF(OR('Tabel 4 F'!B31&lt;5,'Tabel 4 Br'!B31&lt;0.5),"-",IFERROR('Tabel 4 Br'!B31/'Tabel 4 F'!B31*100,"-"))</f>
        <v>16.863263157894735</v>
      </c>
      <c r="C31" s="62">
        <f>IF(OR('Tabel 4 F'!C31&lt;5,'Tabel 4 Br'!C31&lt;0.5),"-",IFERROR('Tabel 4 Br'!C31/'Tabel 4 F'!C31*100,"-"))</f>
        <v>5.1178593750000001</v>
      </c>
      <c r="D31" s="62">
        <f>IF(OR('Tabel 4 F'!D31&lt;5,'Tabel 4 Br'!D31&lt;0.5),"-",IFERROR('Tabel 4 Br'!D31/'Tabel 4 F'!D31*100,"-"))</f>
        <v>0.70144221105527638</v>
      </c>
      <c r="E31" s="62">
        <f>IF(OR('Tabel 4 F'!E31&lt;5,'Tabel 4 Br'!E31&lt;0.5),"-",IFERROR('Tabel 4 Br'!E31/'Tabel 4 F'!E31*100,"-"))</f>
        <v>1.4835831134564643</v>
      </c>
      <c r="F31" s="62">
        <f>IF(OR('Tabel 4 F'!F31&lt;5,'Tabel 4 Br'!F31&lt;0.5),"-",IFERROR('Tabel 4 Br'!F31/'Tabel 4 F'!F31*100,"-"))</f>
        <v>1.2474267241379309</v>
      </c>
      <c r="G31" s="63"/>
      <c r="H31" s="62">
        <f>IF(OR('Tabel 4 F'!H31&lt;5,'Tabel 4 Br'!H31&lt;0.5),"-",IFERROR('Tabel 4 Br'!H31/'Tabel 4 F'!H31*100,"-"))</f>
        <v>2.0551264367816091</v>
      </c>
    </row>
    <row r="32" spans="1:8" ht="15.75" customHeight="1" x14ac:dyDescent="0.2">
      <c r="A32" s="52" t="s">
        <v>46</v>
      </c>
      <c r="B32" s="63">
        <f>IF(OR('Tabel 4 F'!B32&lt;5,'Tabel 4 Br'!B32&lt;0.5),"-",IFERROR('Tabel 4 Br'!B32/'Tabel 4 F'!B32*100,"-"))</f>
        <v>18.891095238095236</v>
      </c>
      <c r="C32" s="63">
        <f>IF(OR('Tabel 4 F'!C32&lt;5,'Tabel 4 Br'!C32&lt;0.5),"-",IFERROR('Tabel 4 Br'!C32/'Tabel 4 F'!C32*100,"-"))</f>
        <v>5.9897449664429541</v>
      </c>
      <c r="D32" s="63">
        <f>IF(OR('Tabel 4 F'!D32&lt;5,'Tabel 4 Br'!D32&lt;0.5),"-",IFERROR('Tabel 4 Br'!D32/'Tabel 4 F'!D32*100,"-"))</f>
        <v>1.4189222797927461</v>
      </c>
      <c r="E32" s="63">
        <f>IF(OR('Tabel 4 F'!E32&lt;5,'Tabel 4 Br'!E32&lt;0.5),"-",IFERROR('Tabel 4 Br'!E32/'Tabel 4 F'!E32*100,"-"))</f>
        <v>1.97326821192053</v>
      </c>
      <c r="F32" s="63">
        <f>IF(OR('Tabel 4 F'!F32&lt;5,'Tabel 4 Br'!F32&lt;0.5),"-",IFERROR('Tabel 4 Br'!F32/'Tabel 4 F'!F32*100,"-"))</f>
        <v>1.169736842105263</v>
      </c>
      <c r="G32" s="63"/>
      <c r="H32" s="63">
        <f>IF(OR('Tabel 4 F'!H32&lt;5,'Tabel 4 Br'!H32&lt;0.5),"-",IFERROR('Tabel 4 Br'!H32/'Tabel 4 F'!H32*100,"-"))</f>
        <v>2.7746887492861227</v>
      </c>
    </row>
    <row r="33" spans="1:15" ht="15.75" customHeight="1" x14ac:dyDescent="0.2">
      <c r="A33" s="50" t="s">
        <v>47</v>
      </c>
      <c r="B33" s="62">
        <f>IF(OR('Tabel 4 F'!B33&lt;5,'Tabel 4 Br'!B33&lt;0.5),"-",IFERROR('Tabel 4 Br'!B33/'Tabel 4 F'!B33*100,"-"))</f>
        <v>18.185836992681303</v>
      </c>
      <c r="C33" s="62">
        <f>IF(OR('Tabel 4 F'!C33&lt;5,'Tabel 4 Br'!C33&lt;0.5),"-",IFERROR('Tabel 4 Br'!C33/'Tabel 4 F'!C33*100,"-"))</f>
        <v>4.9707356076759055</v>
      </c>
      <c r="D33" s="62">
        <f>IF(OR('Tabel 4 F'!D33&lt;5,'Tabel 4 Br'!D33&lt;0.5),"-",IFERROR('Tabel 4 Br'!D33/'Tabel 4 F'!D33*100,"-"))</f>
        <v>1.4178204350025292</v>
      </c>
      <c r="E33" s="62">
        <f>IF(OR('Tabel 4 F'!E33&lt;5,'Tabel 4 Br'!E33&lt;0.5),"-",IFERROR('Tabel 4 Br'!E33/'Tabel 4 F'!E33*100,"-"))</f>
        <v>1.3071660550458715</v>
      </c>
      <c r="F33" s="62">
        <f>IF(OR('Tabel 4 F'!F33&lt;5,'Tabel 4 Br'!F33&lt;0.5),"-",IFERROR('Tabel 4 Br'!F33/'Tabel 4 F'!F33*100,"-"))</f>
        <v>2.7824960784313726</v>
      </c>
      <c r="G33" s="63"/>
      <c r="H33" s="62">
        <f>IF(OR('Tabel 4 F'!H33&lt;5,'Tabel 4 Br'!H33&lt;0.5),"-",IFERROR('Tabel 4 Br'!H33/'Tabel 4 F'!H33*100,"-"))</f>
        <v>5.949819863187229</v>
      </c>
    </row>
    <row r="34" spans="1:15" ht="15.75" customHeight="1" x14ac:dyDescent="0.2">
      <c r="A34" s="52" t="s">
        <v>48</v>
      </c>
      <c r="B34" s="63">
        <f>IF(OR('Tabel 4 F'!B34&lt;5,'Tabel 4 Br'!B34&lt;0.5),"-",IFERROR('Tabel 4 Br'!B34/'Tabel 4 F'!B34*100,"-"))</f>
        <v>5.2633020036429876</v>
      </c>
      <c r="C34" s="63">
        <f>IF(OR('Tabel 4 F'!C34&lt;5,'Tabel 4 Br'!C34&lt;0.5),"-",IFERROR('Tabel 4 Br'!C34/'Tabel 4 F'!C34*100,"-"))</f>
        <v>1.4751831425598334</v>
      </c>
      <c r="D34" s="63">
        <f>IF(OR('Tabel 4 F'!D34&lt;5,'Tabel 4 Br'!D34&lt;0.5),"-",IFERROR('Tabel 4 Br'!D34/'Tabel 4 F'!D34*100,"-"))</f>
        <v>1.4350335388409372</v>
      </c>
      <c r="E34" s="63">
        <f>IF(OR('Tabel 4 F'!E34&lt;5,'Tabel 4 Br'!E34&lt;0.5),"-",IFERROR('Tabel 4 Br'!E34/'Tabel 4 F'!E34*100,"-"))</f>
        <v>1.3035881934566147</v>
      </c>
      <c r="F34" s="63">
        <f>IF(OR('Tabel 4 F'!F34&lt;5,'Tabel 4 Br'!F34&lt;0.5),"-",IFERROR('Tabel 4 Br'!F34/'Tabel 4 F'!F34*100,"-"))</f>
        <v>2.3700299869621904</v>
      </c>
      <c r="G34" s="63"/>
      <c r="H34" s="63">
        <f>IF(OR('Tabel 4 F'!H34&lt;5,'Tabel 4 Br'!H34&lt;0.5),"-",IFERROR('Tabel 4 Br'!H34/'Tabel 4 F'!H34*100,"-"))</f>
        <v>2.1627096285563754</v>
      </c>
    </row>
    <row r="35" spans="1:15" ht="15.75" customHeight="1" x14ac:dyDescent="0.2">
      <c r="A35" s="50" t="s">
        <v>49</v>
      </c>
      <c r="B35" s="62">
        <f>IF(OR('Tabel 4 F'!B35&lt;5,'Tabel 4 Br'!B35&lt;0.5),"-",IFERROR('Tabel 4 Br'!B35/'Tabel 4 F'!B35*100,"-"))</f>
        <v>6.2683991282689906</v>
      </c>
      <c r="C35" s="62">
        <f>IF(OR('Tabel 4 F'!C35&lt;5,'Tabel 4 Br'!C35&lt;0.5),"-",IFERROR('Tabel 4 Br'!C35/'Tabel 4 F'!C35*100,"-"))</f>
        <v>1.7426060015588465</v>
      </c>
      <c r="D35" s="62">
        <f>IF(OR('Tabel 4 F'!D35&lt;5,'Tabel 4 Br'!D35&lt;0.5),"-",IFERROR('Tabel 4 Br'!D35/'Tabel 4 F'!D35*100,"-"))</f>
        <v>0.92407561983471076</v>
      </c>
      <c r="E35" s="62">
        <f>IF(OR('Tabel 4 F'!E35&lt;5,'Tabel 4 Br'!E35&lt;0.5),"-",IFERROR('Tabel 4 Br'!E35/'Tabel 4 F'!E35*100,"-"))</f>
        <v>1.5799822747415069</v>
      </c>
      <c r="F35" s="62">
        <f>IF(OR('Tabel 4 F'!F35&lt;5,'Tabel 4 Br'!F35&lt;0.5),"-",IFERROR('Tabel 4 Br'!F35/'Tabel 4 F'!F35*100,"-"))</f>
        <v>5.0934791208791204</v>
      </c>
      <c r="G35" s="63"/>
      <c r="H35" s="62">
        <f>IF(OR('Tabel 4 F'!H35&lt;5,'Tabel 4 Br'!H35&lt;0.5),"-",IFERROR('Tabel 4 Br'!H35/'Tabel 4 F'!H35*100,"-"))</f>
        <v>2.4566331791143421</v>
      </c>
    </row>
    <row r="36" spans="1:15" ht="15.75" customHeight="1" x14ac:dyDescent="0.2">
      <c r="A36" s="52" t="s">
        <v>50</v>
      </c>
      <c r="B36" s="63">
        <f>IF(OR('Tabel 4 F'!B36&lt;5,'Tabel 4 Br'!B36&lt;0.5),"-",IFERROR('Tabel 4 Br'!B36/'Tabel 4 F'!B36*100,"-"))</f>
        <v>17.227475374215356</v>
      </c>
      <c r="C36" s="63">
        <f>IF(OR('Tabel 4 F'!C36&lt;5,'Tabel 4 Br'!C36&lt;0.5),"-",IFERROR('Tabel 4 Br'!C36/'Tabel 4 F'!C36*100,"-"))</f>
        <v>4.7490317267197009</v>
      </c>
      <c r="D36" s="63">
        <f>IF(OR('Tabel 4 F'!D36&lt;5,'Tabel 4 Br'!D36&lt;0.5),"-",IFERROR('Tabel 4 Br'!D36/'Tabel 4 F'!D36*100,"-"))</f>
        <v>2.5100960522657769</v>
      </c>
      <c r="E36" s="63">
        <f>IF(OR('Tabel 4 F'!E36&lt;5,'Tabel 4 Br'!E36&lt;0.5),"-",IFERROR('Tabel 4 Br'!E36/'Tabel 4 F'!E36*100,"-"))</f>
        <v>2.8018749642346208</v>
      </c>
      <c r="F36" s="63">
        <f>IF(OR('Tabel 4 F'!F36&lt;5,'Tabel 4 Br'!F36&lt;0.5),"-",IFERROR('Tabel 4 Br'!F36/'Tabel 4 F'!F36*100,"-"))</f>
        <v>3.4384694148936168</v>
      </c>
      <c r="G36" s="63"/>
      <c r="H36" s="63">
        <f>IF(OR('Tabel 4 F'!H36&lt;5,'Tabel 4 Br'!H36&lt;0.5),"-",IFERROR('Tabel 4 Br'!H36/'Tabel 4 F'!H36*100,"-"))</f>
        <v>5.8068950814679461</v>
      </c>
    </row>
    <row r="37" spans="1:15" ht="15.75" customHeight="1" x14ac:dyDescent="0.2">
      <c r="A37" s="50" t="s">
        <v>51</v>
      </c>
      <c r="B37" s="62">
        <f>IF(OR('Tabel 4 F'!B37&lt;5,'Tabel 4 Br'!B37&lt;0.5),"-",IFERROR('Tabel 4 Br'!B37/'Tabel 4 F'!B37*100,"-"))</f>
        <v>10.802652168463274</v>
      </c>
      <c r="C37" s="62">
        <f>IF(OR('Tabel 4 F'!C37&lt;5,'Tabel 4 Br'!C37&lt;0.5),"-",IFERROR('Tabel 4 Br'!C37/'Tabel 4 F'!C37*100,"-"))</f>
        <v>3.4556652436331512</v>
      </c>
      <c r="D37" s="62">
        <f>IF(OR('Tabel 4 F'!D37&lt;5,'Tabel 4 Br'!D37&lt;0.5),"-",IFERROR('Tabel 4 Br'!D37/'Tabel 4 F'!D37*100,"-"))</f>
        <v>2.5118953313253014</v>
      </c>
      <c r="E37" s="62">
        <f>IF(OR('Tabel 4 F'!E37&lt;5,'Tabel 4 Br'!E37&lt;0.5),"-",IFERROR('Tabel 4 Br'!E37/'Tabel 4 F'!E37*100,"-"))</f>
        <v>3.2937717628395791</v>
      </c>
      <c r="F37" s="62">
        <f>IF(OR('Tabel 4 F'!F37&lt;5,'Tabel 4 Br'!F37&lt;0.5),"-",IFERROR('Tabel 4 Br'!F37/'Tabel 4 F'!F37*100,"-"))</f>
        <v>4.6899210526315791</v>
      </c>
      <c r="G37" s="63"/>
      <c r="H37" s="62">
        <f>IF(OR('Tabel 4 F'!H37&lt;5,'Tabel 4 Br'!H37&lt;0.5),"-",IFERROR('Tabel 4 Br'!H37/'Tabel 4 F'!H37*100,"-"))</f>
        <v>4.9058002044234978</v>
      </c>
    </row>
    <row r="38" spans="1:15" ht="15.75" customHeight="1" x14ac:dyDescent="0.2">
      <c r="A38" s="52" t="s">
        <v>52</v>
      </c>
      <c r="B38" s="63">
        <f>IF(OR('Tabel 4 F'!B38&lt;5,'Tabel 4 Br'!B38&lt;0.5),"-",IFERROR('Tabel 4 Br'!B38/'Tabel 4 F'!B38*100,"-"))</f>
        <v>16.337555743243243</v>
      </c>
      <c r="C38" s="63">
        <f>IF(OR('Tabel 4 F'!C38&lt;5,'Tabel 4 Br'!C38&lt;0.5),"-",IFERROR('Tabel 4 Br'!C38/'Tabel 4 F'!C38*100,"-"))</f>
        <v>5.8186386969397832</v>
      </c>
      <c r="D38" s="63">
        <f>IF(OR('Tabel 4 F'!D38&lt;5,'Tabel 4 Br'!D38&lt;0.5),"-",IFERROR('Tabel 4 Br'!D38/'Tabel 4 F'!D38*100,"-"))</f>
        <v>1.6230421779141104</v>
      </c>
      <c r="E38" s="63">
        <f>IF(OR('Tabel 4 F'!E38&lt;5,'Tabel 4 Br'!E38&lt;0.5),"-",IFERROR('Tabel 4 Br'!E38/'Tabel 4 F'!E38*100,"-"))</f>
        <v>3.6026659424225964</v>
      </c>
      <c r="F38" s="63">
        <f>IF(OR('Tabel 4 F'!F38&lt;5,'Tabel 4 Br'!F38&lt;0.5),"-",IFERROR('Tabel 4 Br'!F38/'Tabel 4 F'!F38*100,"-"))</f>
        <v>5.1251937799043068</v>
      </c>
      <c r="G38" s="63"/>
      <c r="H38" s="63">
        <f>IF(OR('Tabel 4 F'!H38&lt;5,'Tabel 4 Br'!H38&lt;0.5),"-",IFERROR('Tabel 4 Br'!H38/'Tabel 4 F'!H38*100,"-"))</f>
        <v>6.2724362847222226</v>
      </c>
    </row>
    <row r="39" spans="1:15" ht="15.75" customHeight="1" x14ac:dyDescent="0.2">
      <c r="A39" s="50" t="s">
        <v>53</v>
      </c>
      <c r="B39" s="62">
        <f>IF(OR('Tabel 4 F'!B39&lt;5,'Tabel 4 Br'!B39&lt;0.5),"-",IFERROR('Tabel 4 Br'!B39/'Tabel 4 F'!B39*100,"-"))</f>
        <v>21.877010648596322</v>
      </c>
      <c r="C39" s="62">
        <f>IF(OR('Tabel 4 F'!C39&lt;5,'Tabel 4 Br'!C39&lt;0.5),"-",IFERROR('Tabel 4 Br'!C39/'Tabel 4 F'!C39*100,"-"))</f>
        <v>8.122349206349206</v>
      </c>
      <c r="D39" s="62">
        <f>IF(OR('Tabel 4 F'!D39&lt;5,'Tabel 4 Br'!D39&lt;0.5),"-",IFERROR('Tabel 4 Br'!D39/'Tabel 4 F'!D39*100,"-"))</f>
        <v>1.2739857723577237</v>
      </c>
      <c r="E39" s="62">
        <f>IF(OR('Tabel 4 F'!E39&lt;5,'Tabel 4 Br'!E39&lt;0.5),"-",IFERROR('Tabel 4 Br'!E39/'Tabel 4 F'!E39*100,"-"))</f>
        <v>3.1574942465753422</v>
      </c>
      <c r="F39" s="62">
        <f>IF(OR('Tabel 4 F'!F39&lt;5,'Tabel 4 Br'!F39&lt;0.5),"-",IFERROR('Tabel 4 Br'!F39/'Tabel 4 F'!F39*100,"-"))</f>
        <v>4.5754139072847684</v>
      </c>
      <c r="G39" s="63"/>
      <c r="H39" s="62">
        <f>IF(OR('Tabel 4 F'!H39&lt;5,'Tabel 4 Br'!H39&lt;0.5),"-",IFERROR('Tabel 4 Br'!H39/'Tabel 4 F'!H39*100,"-"))</f>
        <v>7.4216296921921927</v>
      </c>
    </row>
    <row r="40" spans="1:15" ht="15.75" customHeight="1" x14ac:dyDescent="0.2">
      <c r="A40" s="52" t="s">
        <v>54</v>
      </c>
      <c r="B40" s="63">
        <f>IF(OR('Tabel 4 F'!B40&lt;5,'Tabel 4 Br'!B40&lt;0.5),"-",IFERROR('Tabel 4 Br'!B40/'Tabel 4 F'!B40*100,"-"))</f>
        <v>17.177245161290323</v>
      </c>
      <c r="C40" s="63">
        <f>IF(OR('Tabel 4 F'!C40&lt;5,'Tabel 4 Br'!C40&lt;0.5),"-",IFERROR('Tabel 4 Br'!C40/'Tabel 4 F'!C40*100,"-"))</f>
        <v>6.2750276617954075</v>
      </c>
      <c r="D40" s="63">
        <f>IF(OR('Tabel 4 F'!D40&lt;5,'Tabel 4 Br'!D40&lt;0.5),"-",IFERROR('Tabel 4 Br'!D40/'Tabel 4 F'!D40*100,"-"))</f>
        <v>3.3660619254958877</v>
      </c>
      <c r="E40" s="63">
        <f>IF(OR('Tabel 4 F'!E40&lt;5,'Tabel 4 Br'!E40&lt;0.5),"-",IFERROR('Tabel 4 Br'!E40/'Tabel 4 F'!E40*100,"-"))</f>
        <v>3.7150921052631576</v>
      </c>
      <c r="F40" s="63">
        <f>IF(OR('Tabel 4 F'!F40&lt;5,'Tabel 4 Br'!F40&lt;0.5),"-",IFERROR('Tabel 4 Br'!F40/'Tabel 4 F'!F40*100,"-"))</f>
        <v>4.4829893939393939</v>
      </c>
      <c r="G40" s="63"/>
      <c r="H40" s="63">
        <f>IF(OR('Tabel 4 F'!H40&lt;5,'Tabel 4 Br'!H40&lt;0.5),"-",IFERROR('Tabel 4 Br'!H40/'Tabel 4 F'!H40*100,"-"))</f>
        <v>6.2962370251471391</v>
      </c>
    </row>
    <row r="41" spans="1:15" ht="15.75" customHeight="1" x14ac:dyDescent="0.2">
      <c r="A41" s="50" t="s">
        <v>55</v>
      </c>
      <c r="B41" s="62">
        <f>IF(OR('Tabel 4 F'!B41&lt;5,'Tabel 4 Br'!B41&lt;0.5),"-",IFERROR('Tabel 4 Br'!B41/'Tabel 4 F'!B41*100,"-"))</f>
        <v>16.992781923714759</v>
      </c>
      <c r="C41" s="62">
        <f>IF(OR('Tabel 4 F'!C41&lt;5,'Tabel 4 Br'!C41&lt;0.5),"-",IFERROR('Tabel 4 Br'!C41/'Tabel 4 F'!C41*100,"-"))</f>
        <v>5.1969472444653793</v>
      </c>
      <c r="D41" s="62">
        <f>IF(OR('Tabel 4 F'!D41&lt;5,'Tabel 4 Br'!D41&lt;0.5),"-",IFERROR('Tabel 4 Br'!D41/'Tabel 4 F'!D41*100,"-"))</f>
        <v>2.6687063157894735</v>
      </c>
      <c r="E41" s="62">
        <f>IF(OR('Tabel 4 F'!E41&lt;5,'Tabel 4 Br'!E41&lt;0.5),"-",IFERROR('Tabel 4 Br'!E41/'Tabel 4 F'!E41*100,"-"))</f>
        <v>7.2726213592233009</v>
      </c>
      <c r="F41" s="62">
        <f>IF(OR('Tabel 4 F'!F41&lt;5,'Tabel 4 Br'!F41&lt;0.5),"-",IFERROR('Tabel 4 Br'!F41/'Tabel 4 F'!F41*100,"-"))</f>
        <v>17.050090909090908</v>
      </c>
      <c r="G41" s="63"/>
      <c r="H41" s="62">
        <f>IF(OR('Tabel 4 F'!H41&lt;5,'Tabel 4 Br'!H41&lt;0.5),"-",IFERROR('Tabel 4 Br'!H41/'Tabel 4 F'!H41*100,"-"))</f>
        <v>7.9668372410653321</v>
      </c>
    </row>
    <row r="42" spans="1:15" ht="15.75" customHeight="1" x14ac:dyDescent="0.2">
      <c r="A42" s="52" t="s">
        <v>56</v>
      </c>
      <c r="B42" s="63">
        <f>IF(OR('Tabel 4 F'!B42&lt;5,'Tabel 4 Br'!B42&lt;0.5),"-",IFERROR('Tabel 4 Br'!B42/'Tabel 4 F'!B42*100,"-"))</f>
        <v>15.191062500000003</v>
      </c>
      <c r="C42" s="63">
        <f>IF(OR('Tabel 4 F'!C42&lt;5,'Tabel 4 Br'!C42&lt;0.5),"-",IFERROR('Tabel 4 Br'!C42/'Tabel 4 F'!C42*100,"-"))</f>
        <v>4.7037673130193909</v>
      </c>
      <c r="D42" s="63">
        <f>IF(OR('Tabel 4 F'!D42&lt;5,'Tabel 4 Br'!D42&lt;0.5),"-",IFERROR('Tabel 4 Br'!D42/'Tabel 4 F'!D42*100,"-"))</f>
        <v>3.5678329048843187</v>
      </c>
      <c r="E42" s="63">
        <f>IF(OR('Tabel 4 F'!E42&lt;5,'Tabel 4 Br'!E42&lt;0.5),"-",IFERROR('Tabel 4 Br'!E42/'Tabel 4 F'!E42*100,"-"))</f>
        <v>3.4793755274261602</v>
      </c>
      <c r="F42" s="63">
        <f>IF(OR('Tabel 4 F'!F42&lt;5,'Tabel 4 Br'!F42&lt;0.5),"-",IFERROR('Tabel 4 Br'!F42/'Tabel 4 F'!F42*100,"-"))</f>
        <v>12.118939393939394</v>
      </c>
      <c r="G42" s="63"/>
      <c r="H42" s="63">
        <f>IF(OR('Tabel 4 F'!H42&lt;5,'Tabel 4 Br'!H42&lt;0.5),"-",IFERROR('Tabel 4 Br'!H42/'Tabel 4 F'!H42*100,"-"))</f>
        <v>6.3145547619047617</v>
      </c>
    </row>
    <row r="43" spans="1:15" ht="15.75" customHeight="1" x14ac:dyDescent="0.2">
      <c r="A43" s="50" t="s">
        <v>57</v>
      </c>
      <c r="B43" s="62">
        <f>IF(OR('Tabel 4 F'!B43&lt;5,'Tabel 4 Br'!B43&lt;0.5),"-",IFERROR('Tabel 4 Br'!B43/'Tabel 4 F'!B43*100,"-"))</f>
        <v>18.335406966086161</v>
      </c>
      <c r="C43" s="62">
        <f>IF(OR('Tabel 4 F'!C43&lt;5,'Tabel 4 Br'!C43&lt;0.5),"-",IFERROR('Tabel 4 Br'!C43/'Tabel 4 F'!C43*100,"-"))</f>
        <v>10.854670619235836</v>
      </c>
      <c r="D43" s="62">
        <f>IF(OR('Tabel 4 F'!D43&lt;5,'Tabel 4 Br'!D43&lt;0.5),"-",IFERROR('Tabel 4 Br'!D43/'Tabel 4 F'!D43*100,"-"))</f>
        <v>4.8715545350172214</v>
      </c>
      <c r="E43" s="62">
        <f>IF(OR('Tabel 4 F'!E43&lt;5,'Tabel 4 Br'!E43&lt;0.5),"-",IFERROR('Tabel 4 Br'!E43/'Tabel 4 F'!E43*100,"-"))</f>
        <v>4.6225834633385334</v>
      </c>
      <c r="F43" s="62">
        <f>IF(OR('Tabel 4 F'!F43&lt;5,'Tabel 4 Br'!F43&lt;0.5),"-",IFERROR('Tabel 4 Br'!F43/'Tabel 4 F'!F43*100,"-"))</f>
        <v>10.416803797468352</v>
      </c>
      <c r="G43" s="63"/>
      <c r="H43" s="62">
        <f>IF(OR('Tabel 4 F'!H43&lt;5,'Tabel 4 Br'!H43&lt;0.5),"-",IFERROR('Tabel 4 Br'!H43/'Tabel 4 F'!H43*100,"-"))</f>
        <v>10.538261079545455</v>
      </c>
    </row>
    <row r="44" spans="1:15" ht="15.75" customHeight="1" x14ac:dyDescent="0.2">
      <c r="A44" s="52" t="s">
        <v>58</v>
      </c>
      <c r="B44" s="63">
        <f>IF(OR('Tabel 4 F'!B44&lt;5,'Tabel 4 Br'!B44&lt;0.5),"-",IFERROR('Tabel 4 Br'!B44/'Tabel 4 F'!B44*100,"-"))</f>
        <v>13.832938144329898</v>
      </c>
      <c r="C44" s="63">
        <f>IF(OR('Tabel 4 F'!C44&lt;5,'Tabel 4 Br'!C44&lt;0.5),"-",IFERROR('Tabel 4 Br'!C44/'Tabel 4 F'!C44*100,"-"))</f>
        <v>4.9489711846318034</v>
      </c>
      <c r="D44" s="63">
        <f>IF(OR('Tabel 4 F'!D44&lt;5,'Tabel 4 Br'!D44&lt;0.5),"-",IFERROR('Tabel 4 Br'!D44/'Tabel 4 F'!D44*100,"-"))</f>
        <v>2.6433135802469137</v>
      </c>
      <c r="E44" s="63">
        <f>IF(OR('Tabel 4 F'!E44&lt;5,'Tabel 4 Br'!E44&lt;0.5),"-",IFERROR('Tabel 4 Br'!E44/'Tabel 4 F'!E44*100,"-"))</f>
        <v>5.2612058823529413</v>
      </c>
      <c r="F44" s="63" t="str">
        <f>IF(OR('Tabel 4 F'!F44&lt;5,'Tabel 4 Br'!F44&lt;0.5),"-",IFERROR('Tabel 4 Br'!F44/'Tabel 4 F'!F44*100,"-"))</f>
        <v>-</v>
      </c>
      <c r="G44" s="63"/>
      <c r="H44" s="63">
        <f>IF(OR('Tabel 4 F'!H44&lt;5,'Tabel 4 Br'!H44&lt;0.5),"-",IFERROR('Tabel 4 Br'!H44/'Tabel 4 F'!H44*100,"-"))</f>
        <v>7.6905256933115824</v>
      </c>
    </row>
    <row r="45" spans="1:15" ht="15.75" customHeight="1" x14ac:dyDescent="0.2">
      <c r="A45" s="50" t="s">
        <v>59</v>
      </c>
      <c r="B45" s="62">
        <f>IF(OR('Tabel 4 F'!B45&lt;5,'Tabel 4 Br'!B45&lt;0.5),"-",IFERROR('Tabel 4 Br'!B45/'Tabel 4 F'!B45*100,"-"))</f>
        <v>14.95451979282279</v>
      </c>
      <c r="C45" s="62">
        <f>IF(OR('Tabel 4 F'!C45&lt;5,'Tabel 4 Br'!C45&lt;0.5),"-",IFERROR('Tabel 4 Br'!C45/'Tabel 4 F'!C45*100,"-"))</f>
        <v>5.4609406427221172</v>
      </c>
      <c r="D45" s="62">
        <f>IF(OR('Tabel 4 F'!D45&lt;5,'Tabel 4 Br'!D45&lt;0.5),"-",IFERROR('Tabel 4 Br'!D45/'Tabel 4 F'!D45*100,"-"))</f>
        <v>3.7803630363036307</v>
      </c>
      <c r="E45" s="62">
        <f>IF(OR('Tabel 4 F'!E45&lt;5,'Tabel 4 Br'!E45&lt;0.5),"-",IFERROR('Tabel 4 Br'!E45/'Tabel 4 F'!E45*100,"-"))</f>
        <v>4.7467578837633573</v>
      </c>
      <c r="F45" s="62">
        <f>IF(OR('Tabel 4 F'!F45&lt;5,'Tabel 4 Br'!F45&lt;0.5),"-",IFERROR('Tabel 4 Br'!F45/'Tabel 4 F'!F45*100,"-"))</f>
        <v>5.4434648648648647</v>
      </c>
      <c r="G45" s="63"/>
      <c r="H45" s="62">
        <f>IF(OR('Tabel 4 F'!H45&lt;5,'Tabel 4 Br'!H45&lt;0.5),"-",IFERROR('Tabel 4 Br'!H45/'Tabel 4 F'!H45*100,"-"))</f>
        <v>6.0645229940174463</v>
      </c>
    </row>
    <row r="46" spans="1:15" ht="15.75" customHeight="1" x14ac:dyDescent="0.2">
      <c r="A46" s="59"/>
      <c r="B46" s="69"/>
      <c r="C46" s="69"/>
      <c r="D46" s="69"/>
      <c r="E46" s="69"/>
      <c r="F46" s="69"/>
      <c r="G46" s="69"/>
      <c r="H46" s="69"/>
    </row>
    <row r="47" spans="1:15" ht="15.75" customHeight="1" x14ac:dyDescent="0.2">
      <c r="A47" s="53" t="s">
        <v>20</v>
      </c>
      <c r="B47" s="114">
        <f>IF(OR('Tabel 4 F'!B47&lt;5,'Tabel 4 Br'!B47&lt;0.5),"-",IFERROR('Tabel 4 Br'!B47/'Tabel 4 F'!B47*100,"-"))</f>
        <v>14.899010819022216</v>
      </c>
      <c r="C47" s="114">
        <f>IF(OR('Tabel 4 F'!C47&lt;5,'Tabel 4 Br'!C47&lt;0.5),"-",IFERROR('Tabel 4 Br'!C47/'Tabel 4 F'!C47*100,"-"))</f>
        <v>4.7984232144187065</v>
      </c>
      <c r="D47" s="114">
        <f>IF(OR('Tabel 4 F'!D47&lt;5,'Tabel 4 Br'!D47&lt;0.5),"-",IFERROR('Tabel 4 Br'!D47/'Tabel 4 F'!D47*100,"-"))</f>
        <v>2.3668689981269133</v>
      </c>
      <c r="E47" s="114">
        <f>IF(OR('Tabel 4 F'!E47&lt;5,'Tabel 4 Br'!E47&lt;0.5),"-",IFERROR('Tabel 4 Br'!E47/'Tabel 4 F'!E47*100,"-"))</f>
        <v>2.5353423891582834</v>
      </c>
      <c r="F47" s="114">
        <f>IF(OR('Tabel 4 F'!F47&lt;5,'Tabel 4 Br'!F47&lt;0.5),"-",IFERROR('Tabel 4 Br'!F47/'Tabel 4 F'!F47*100,"-"))</f>
        <v>3.5359829393729592</v>
      </c>
      <c r="G47" s="115"/>
      <c r="H47" s="114">
        <f>IF(OR('Tabel 4 F'!H47&lt;5,'Tabel 4 Br'!H47&lt;0.5),"-",IFERROR('Tabel 4 Br'!H47/'Tabel 4 F'!H47*100,"-"))</f>
        <v>5.2902227595914395</v>
      </c>
      <c r="I47" s="55"/>
      <c r="J47" s="55"/>
      <c r="K47" s="55"/>
      <c r="L47" s="55"/>
      <c r="M47" s="55"/>
      <c r="N47" s="55"/>
      <c r="O47" s="55"/>
    </row>
    <row r="48" spans="1:15" ht="15.75" customHeight="1" x14ac:dyDescent="0.2">
      <c r="B48" s="64"/>
      <c r="C48" s="64"/>
      <c r="D48" s="64"/>
      <c r="E48" s="64"/>
      <c r="F48" s="64"/>
      <c r="G48" s="109"/>
      <c r="H48" s="64"/>
    </row>
    <row r="49" spans="1:21" ht="15.75" customHeight="1" x14ac:dyDescent="0.2">
      <c r="A49" s="35" t="s">
        <v>60</v>
      </c>
      <c r="B49" s="62">
        <f>IF(OR('Tabel 4 F'!B49&lt;5,'Tabel 4 Br'!B49&lt;0.5),"-",IFERROR('Tabel 4 Br'!B49/'Tabel 4 F'!B49*100,"-"))</f>
        <v>10.179063300871348</v>
      </c>
      <c r="C49" s="62">
        <f>IF(OR('Tabel 4 F'!C49&lt;5,'Tabel 4 Br'!C49&lt;0.5),"-",IFERROR('Tabel 4 Br'!C49/'Tabel 4 F'!C49*100,"-"))</f>
        <v>2.0281518455353877</v>
      </c>
      <c r="D49" s="62">
        <f>IF(OR('Tabel 4 F'!D49&lt;5,'Tabel 4 Br'!D49&lt;0.5),"-",IFERROR('Tabel 4 Br'!D49/'Tabel 4 F'!D49*100,"-"))</f>
        <v>1.2058766658873041</v>
      </c>
      <c r="E49" s="62">
        <f>IF(OR('Tabel 4 F'!E49&lt;5,'Tabel 4 Br'!E49&lt;0.5),"-",IFERROR('Tabel 4 Br'!E49/'Tabel 4 F'!E49*100,"-"))</f>
        <v>1.5626383232235701</v>
      </c>
      <c r="F49" s="62">
        <f>IF(OR('Tabel 4 F'!F49&lt;5,'Tabel 4 Br'!F49&lt;0.5),"-",IFERROR('Tabel 4 Br'!F49/'Tabel 4 F'!F49*100,"-"))</f>
        <v>2.7733035330860822</v>
      </c>
      <c r="G49" s="63"/>
      <c r="H49" s="62">
        <f>IF(OR('Tabel 4 F'!H49&lt;5,'Tabel 4 Br'!H49&lt;0.5),"-",IFERROR('Tabel 4 Br'!H49/'Tabel 4 F'!H49*100,"-"))</f>
        <v>2.7177154366344722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63">
        <f>IF(OR('Tabel 4 F'!B50&lt;5,'Tabel 4 Br'!B50&lt;0.5),"-",IFERROR('Tabel 4 Br'!B50/'Tabel 4 F'!B50*100,"-"))</f>
        <v>23.932925856843084</v>
      </c>
      <c r="C50" s="63">
        <f>IF(OR('Tabel 4 F'!C50&lt;5,'Tabel 4 Br'!C50&lt;0.5),"-",IFERROR('Tabel 4 Br'!C50/'Tabel 4 F'!C50*100,"-"))</f>
        <v>8.4381786656434343</v>
      </c>
      <c r="D50" s="63">
        <f>IF(OR('Tabel 4 F'!D50&lt;5,'Tabel 4 Br'!D50&lt;0.5),"-",IFERROR('Tabel 4 Br'!D50/'Tabel 4 F'!D50*100,"-"))</f>
        <v>3.3959224923294782</v>
      </c>
      <c r="E50" s="63">
        <f>IF(OR('Tabel 4 F'!E50&lt;5,'Tabel 4 Br'!E50&lt;0.5),"-",IFERROR('Tabel 4 Br'!E50/'Tabel 4 F'!E50*100,"-"))</f>
        <v>3.2943843021103292</v>
      </c>
      <c r="F50" s="63">
        <f>IF(OR('Tabel 4 F'!F50&lt;5,'Tabel 4 Br'!F50&lt;0.5),"-",IFERROR('Tabel 4 Br'!F50/'Tabel 4 F'!F50*100,"-"))</f>
        <v>4.131175957788483</v>
      </c>
      <c r="G50" s="63"/>
      <c r="H50" s="63">
        <f>IF(OR('Tabel 4 F'!H50&lt;5,'Tabel 4 Br'!H50&lt;0.5),"-",IFERROR('Tabel 4 Br'!H50/'Tabel 4 F'!H50*100,"-"))</f>
        <v>7.7045559407069542</v>
      </c>
      <c r="S50" s="41"/>
      <c r="T50" s="41"/>
      <c r="U50" s="41"/>
    </row>
    <row r="51" spans="1:21" ht="15" x14ac:dyDescent="0.2">
      <c r="A51" s="35" t="s">
        <v>62</v>
      </c>
      <c r="B51" s="62">
        <f>IF(OR('Tabel 4 F'!B51&lt;5,'Tabel 4 Br'!B51&lt;0.5),"-",IFERROR('Tabel 4 Br'!B51/'Tabel 4 F'!B51*100,"-"))</f>
        <v>11.407433644859813</v>
      </c>
      <c r="C51" s="62">
        <f>IF(OR('Tabel 4 F'!C51&lt;5,'Tabel 4 Br'!C51&lt;0.5),"-",IFERROR('Tabel 4 Br'!C51/'Tabel 4 F'!C51*100,"-"))</f>
        <v>3.5261410503751338</v>
      </c>
      <c r="D51" s="62">
        <f>IF(OR('Tabel 4 F'!D51&lt;5,'Tabel 4 Br'!D51&lt;0.5),"-",IFERROR('Tabel 4 Br'!D51/'Tabel 4 F'!D51*100,"-"))</f>
        <v>2.1029677869316945</v>
      </c>
      <c r="E51" s="62">
        <f>IF(OR('Tabel 4 F'!E51&lt;5,'Tabel 4 Br'!E51&lt;0.5),"-",IFERROR('Tabel 4 Br'!E51/'Tabel 4 F'!E51*100,"-"))</f>
        <v>2.6218752463539614</v>
      </c>
      <c r="F51" s="62">
        <f>IF(OR('Tabel 4 F'!F51&lt;5,'Tabel 4 Br'!F51&lt;0.5),"-",IFERROR('Tabel 4 Br'!F51/'Tabel 4 F'!F51*100,"-"))</f>
        <v>3.914777814351547</v>
      </c>
      <c r="G51" s="101"/>
      <c r="H51" s="62">
        <f>IF(OR('Tabel 4 F'!H51&lt;5,'Tabel 4 Br'!H51&lt;0.5),"-",IFERROR('Tabel 4 Br'!H51/'Tabel 4 F'!H51*100,"-"))</f>
        <v>4.5523690157467414</v>
      </c>
      <c r="I51" s="41"/>
      <c r="J51" s="41"/>
      <c r="K51" s="41"/>
      <c r="L51" s="41"/>
      <c r="M51" s="41"/>
    </row>
    <row r="52" spans="1:21" x14ac:dyDescent="0.2">
      <c r="A52" s="72" t="s">
        <v>69</v>
      </c>
    </row>
    <row r="53" spans="1:21" x14ac:dyDescent="0.2">
      <c r="A53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W52"/>
  <sheetViews>
    <sheetView showGridLines="0" workbookViewId="0">
      <selection activeCell="D28" sqref="D28"/>
    </sheetView>
  </sheetViews>
  <sheetFormatPr defaultRowHeight="12.75" x14ac:dyDescent="0.2"/>
  <cols>
    <col min="1" max="1" width="17.140625" style="44" customWidth="1"/>
    <col min="2" max="2" width="9.7109375" style="44" customWidth="1"/>
    <col min="3" max="8" width="9.7109375" customWidth="1"/>
    <col min="9" max="9" width="0.8554687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  <c r="B1" s="33"/>
    </row>
    <row r="2" spans="1:10" ht="15.75" customHeight="1" x14ac:dyDescent="0.2"/>
    <row r="3" spans="1:10" ht="15.75" customHeight="1" x14ac:dyDescent="0.25">
      <c r="A3" s="33" t="s">
        <v>205</v>
      </c>
      <c r="B3" s="33"/>
    </row>
    <row r="4" spans="1:10" ht="15.75" customHeight="1" x14ac:dyDescent="0.25">
      <c r="A4" s="33"/>
      <c r="B4" s="33"/>
    </row>
    <row r="5" spans="1:10" ht="15.75" customHeight="1" x14ac:dyDescent="0.2"/>
    <row r="6" spans="1:10" s="44" customFormat="1" ht="15.75" customHeight="1" x14ac:dyDescent="0.2">
      <c r="C6" s="66"/>
      <c r="D6" s="66"/>
      <c r="E6" s="66"/>
      <c r="F6" s="66"/>
      <c r="G6" s="66"/>
      <c r="H6" s="66"/>
      <c r="I6" s="6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0" s="44" customFormat="1" ht="15.75" customHeight="1" x14ac:dyDescent="0.2">
      <c r="C8" s="67"/>
      <c r="D8" s="67"/>
      <c r="E8" s="67"/>
      <c r="F8" s="67"/>
      <c r="G8" s="67"/>
      <c r="H8" s="67"/>
      <c r="I8" s="67"/>
      <c r="J8" s="67"/>
    </row>
    <row r="9" spans="1:10" ht="15.75" customHeight="1" x14ac:dyDescent="0.2">
      <c r="A9" s="50" t="s">
        <v>225</v>
      </c>
      <c r="B9" s="57">
        <v>1593</v>
      </c>
      <c r="C9" s="57">
        <v>1380</v>
      </c>
      <c r="D9" s="57">
        <v>3652</v>
      </c>
      <c r="E9" s="57">
        <v>5152</v>
      </c>
      <c r="F9" s="57">
        <v>4656</v>
      </c>
      <c r="G9" s="57">
        <v>13852</v>
      </c>
      <c r="H9" s="57">
        <v>918</v>
      </c>
      <c r="I9" s="118"/>
      <c r="J9" s="57">
        <f>SUM(B9:H9)</f>
        <v>31203</v>
      </c>
    </row>
    <row r="10" spans="1:10" ht="15.75" customHeight="1" x14ac:dyDescent="0.2">
      <c r="A10" s="52" t="s">
        <v>226</v>
      </c>
      <c r="B10" s="58">
        <v>990</v>
      </c>
      <c r="C10" s="58">
        <v>911</v>
      </c>
      <c r="D10" s="58">
        <v>2005</v>
      </c>
      <c r="E10" s="58">
        <v>2626</v>
      </c>
      <c r="F10" s="58">
        <v>3520</v>
      </c>
      <c r="G10" s="58">
        <v>22899</v>
      </c>
      <c r="H10" s="58">
        <v>763</v>
      </c>
      <c r="I10" s="118"/>
      <c r="J10" s="58">
        <f t="shared" ref="J10:J45" si="0">SUM(B10:H10)</f>
        <v>33714</v>
      </c>
    </row>
    <row r="11" spans="1:10" ht="15.75" customHeight="1" x14ac:dyDescent="0.2">
      <c r="A11" s="50" t="s">
        <v>227</v>
      </c>
      <c r="B11" s="57">
        <v>2041</v>
      </c>
      <c r="C11" s="57">
        <v>1727</v>
      </c>
      <c r="D11" s="57">
        <v>4420</v>
      </c>
      <c r="E11" s="57">
        <v>2990</v>
      </c>
      <c r="F11" s="57">
        <v>1442</v>
      </c>
      <c r="G11" s="57">
        <v>1871</v>
      </c>
      <c r="H11" s="57">
        <v>2771</v>
      </c>
      <c r="I11" s="118"/>
      <c r="J11" s="57">
        <f t="shared" si="0"/>
        <v>17262</v>
      </c>
    </row>
    <row r="12" spans="1:10" ht="15.75" customHeight="1" x14ac:dyDescent="0.2">
      <c r="A12" s="52" t="s">
        <v>26</v>
      </c>
      <c r="B12" s="58">
        <v>2519</v>
      </c>
      <c r="C12" s="58">
        <v>2331</v>
      </c>
      <c r="D12" s="58">
        <v>6696</v>
      </c>
      <c r="E12" s="58">
        <v>7254</v>
      </c>
      <c r="F12" s="58">
        <v>6581</v>
      </c>
      <c r="G12" s="58">
        <v>11991</v>
      </c>
      <c r="H12" s="58">
        <v>3093</v>
      </c>
      <c r="I12" s="118"/>
      <c r="J12" s="58">
        <f t="shared" si="0"/>
        <v>40465</v>
      </c>
    </row>
    <row r="13" spans="1:10" ht="15.75" customHeight="1" x14ac:dyDescent="0.2">
      <c r="A13" s="50" t="s">
        <v>27</v>
      </c>
      <c r="B13" s="57">
        <v>393</v>
      </c>
      <c r="C13" s="57">
        <v>418</v>
      </c>
      <c r="D13" s="57">
        <v>1330</v>
      </c>
      <c r="E13" s="57">
        <v>1741</v>
      </c>
      <c r="F13" s="57">
        <v>2075</v>
      </c>
      <c r="G13" s="57">
        <v>8388</v>
      </c>
      <c r="H13" s="57">
        <v>523</v>
      </c>
      <c r="I13" s="118"/>
      <c r="J13" s="57">
        <f t="shared" si="0"/>
        <v>14868</v>
      </c>
    </row>
    <row r="14" spans="1:10" ht="15.75" customHeight="1" x14ac:dyDescent="0.2">
      <c r="A14" s="52" t="s">
        <v>28</v>
      </c>
      <c r="B14" s="58">
        <v>58</v>
      </c>
      <c r="C14" s="58">
        <v>62</v>
      </c>
      <c r="D14" s="58">
        <v>268</v>
      </c>
      <c r="E14" s="58">
        <v>599</v>
      </c>
      <c r="F14" s="58">
        <v>404</v>
      </c>
      <c r="G14" s="58">
        <v>916</v>
      </c>
      <c r="H14" s="58">
        <v>105</v>
      </c>
      <c r="I14" s="118"/>
      <c r="J14" s="58">
        <f t="shared" si="0"/>
        <v>2412</v>
      </c>
    </row>
    <row r="15" spans="1:10" ht="15.75" customHeight="1" x14ac:dyDescent="0.2">
      <c r="A15" s="50" t="s">
        <v>29</v>
      </c>
      <c r="B15" s="57">
        <v>643</v>
      </c>
      <c r="C15" s="57">
        <v>561</v>
      </c>
      <c r="D15" s="57">
        <v>1471</v>
      </c>
      <c r="E15" s="57">
        <v>828</v>
      </c>
      <c r="F15" s="57">
        <v>390</v>
      </c>
      <c r="G15" s="57">
        <v>612</v>
      </c>
      <c r="H15" s="57">
        <v>299</v>
      </c>
      <c r="I15" s="118"/>
      <c r="J15" s="57">
        <f t="shared" si="0"/>
        <v>4804</v>
      </c>
    </row>
    <row r="16" spans="1:10" ht="15.75" customHeight="1" x14ac:dyDescent="0.2">
      <c r="A16" s="52" t="s">
        <v>30</v>
      </c>
      <c r="B16" s="58">
        <v>174</v>
      </c>
      <c r="C16" s="58">
        <v>133</v>
      </c>
      <c r="D16" s="58">
        <v>362</v>
      </c>
      <c r="E16" s="58">
        <v>476</v>
      </c>
      <c r="F16" s="58">
        <v>633</v>
      </c>
      <c r="G16" s="58">
        <v>1313</v>
      </c>
      <c r="H16" s="58">
        <v>135</v>
      </c>
      <c r="I16" s="118"/>
      <c r="J16" s="58">
        <f t="shared" si="0"/>
        <v>3226</v>
      </c>
    </row>
    <row r="17" spans="1:13" ht="15.75" hidden="1" customHeight="1" x14ac:dyDescent="0.2">
      <c r="A17" s="50" t="s">
        <v>31</v>
      </c>
      <c r="B17" s="57">
        <v>57</v>
      </c>
      <c r="C17" s="57">
        <v>55</v>
      </c>
      <c r="D17" s="57">
        <v>98</v>
      </c>
      <c r="E17" s="57">
        <v>155</v>
      </c>
      <c r="F17" s="57">
        <v>204</v>
      </c>
      <c r="G17" s="57">
        <v>1541</v>
      </c>
      <c r="H17" s="57">
        <v>285</v>
      </c>
      <c r="I17" s="118"/>
      <c r="J17" s="57">
        <f t="shared" si="0"/>
        <v>2395</v>
      </c>
    </row>
    <row r="18" spans="1:13" ht="15.75" hidden="1" customHeight="1" x14ac:dyDescent="0.2">
      <c r="A18" s="52" t="s">
        <v>32</v>
      </c>
      <c r="B18" s="58">
        <v>46</v>
      </c>
      <c r="C18" s="58">
        <v>23</v>
      </c>
      <c r="D18" s="58">
        <v>110</v>
      </c>
      <c r="E18" s="58">
        <v>101</v>
      </c>
      <c r="F18" s="58">
        <v>104</v>
      </c>
      <c r="G18" s="58">
        <v>254</v>
      </c>
      <c r="H18" s="58">
        <v>50</v>
      </c>
      <c r="I18" s="118"/>
      <c r="J18" s="58">
        <f t="shared" si="0"/>
        <v>688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6</v>
      </c>
      <c r="E19" s="57">
        <v>17</v>
      </c>
      <c r="F19" s="57">
        <v>27</v>
      </c>
      <c r="G19" s="57">
        <v>251</v>
      </c>
      <c r="H19" s="57">
        <v>28</v>
      </c>
      <c r="I19" s="118"/>
      <c r="J19" s="57">
        <f t="shared" si="0"/>
        <v>329</v>
      </c>
    </row>
    <row r="20" spans="1:13" ht="15.75" hidden="1" customHeight="1" x14ac:dyDescent="0.2">
      <c r="A20" s="52" t="s">
        <v>34</v>
      </c>
      <c r="B20" s="58">
        <v>19</v>
      </c>
      <c r="C20" s="58">
        <v>18</v>
      </c>
      <c r="D20" s="58">
        <v>25</v>
      </c>
      <c r="E20" s="58">
        <v>28</v>
      </c>
      <c r="F20" s="58">
        <v>78</v>
      </c>
      <c r="G20" s="58">
        <v>292</v>
      </c>
      <c r="H20" s="58">
        <v>54</v>
      </c>
      <c r="I20" s="118"/>
      <c r="J20" s="58">
        <f t="shared" si="0"/>
        <v>514</v>
      </c>
    </row>
    <row r="21" spans="1:13" ht="15.75" customHeight="1" x14ac:dyDescent="0.2">
      <c r="A21" s="50" t="s">
        <v>35</v>
      </c>
      <c r="B21" s="57">
        <v>122</v>
      </c>
      <c r="C21" s="57">
        <v>96</v>
      </c>
      <c r="D21" s="57">
        <v>239</v>
      </c>
      <c r="E21" s="57">
        <v>301</v>
      </c>
      <c r="F21" s="57">
        <v>413</v>
      </c>
      <c r="G21" s="57">
        <v>2338</v>
      </c>
      <c r="H21" s="57">
        <v>417</v>
      </c>
      <c r="I21" s="118"/>
      <c r="J21" s="57">
        <f t="shared" si="0"/>
        <v>3926</v>
      </c>
    </row>
    <row r="22" spans="1:13" ht="15.75" customHeight="1" x14ac:dyDescent="0.2">
      <c r="A22" s="52" t="s">
        <v>36</v>
      </c>
      <c r="B22" s="58">
        <v>15</v>
      </c>
      <c r="C22" s="58">
        <v>15</v>
      </c>
      <c r="D22" s="58">
        <v>27</v>
      </c>
      <c r="E22" s="58">
        <v>24</v>
      </c>
      <c r="F22" s="58">
        <v>20</v>
      </c>
      <c r="G22" s="58">
        <v>225</v>
      </c>
      <c r="H22" s="58">
        <v>28</v>
      </c>
      <c r="I22" s="118"/>
      <c r="J22" s="58">
        <f t="shared" si="0"/>
        <v>354</v>
      </c>
    </row>
    <row r="23" spans="1:13" ht="15.75" customHeight="1" x14ac:dyDescent="0.2">
      <c r="A23" s="50" t="s">
        <v>37</v>
      </c>
      <c r="B23" s="57">
        <v>45</v>
      </c>
      <c r="C23" s="57">
        <v>44</v>
      </c>
      <c r="D23" s="57">
        <v>110</v>
      </c>
      <c r="E23" s="57">
        <v>80</v>
      </c>
      <c r="F23" s="57">
        <v>54</v>
      </c>
      <c r="G23" s="57">
        <v>41</v>
      </c>
      <c r="H23" s="57">
        <v>30</v>
      </c>
      <c r="I23" s="118"/>
      <c r="J23" s="57">
        <f t="shared" si="0"/>
        <v>404</v>
      </c>
    </row>
    <row r="24" spans="1:13" ht="15.75" customHeight="1" x14ac:dyDescent="0.2">
      <c r="A24" s="52" t="s">
        <v>38</v>
      </c>
      <c r="B24" s="58">
        <v>130</v>
      </c>
      <c r="C24" s="58">
        <v>103</v>
      </c>
      <c r="D24" s="58">
        <v>284</v>
      </c>
      <c r="E24" s="58">
        <v>385</v>
      </c>
      <c r="F24" s="58">
        <v>281</v>
      </c>
      <c r="G24" s="58">
        <v>878</v>
      </c>
      <c r="H24" s="58">
        <v>244</v>
      </c>
      <c r="I24" s="118"/>
      <c r="J24" s="58">
        <f t="shared" si="0"/>
        <v>2305</v>
      </c>
    </row>
    <row r="25" spans="1:13" ht="15.75" customHeight="1" x14ac:dyDescent="0.2">
      <c r="A25" s="50" t="s">
        <v>39</v>
      </c>
      <c r="B25" s="57">
        <v>246</v>
      </c>
      <c r="C25" s="57">
        <v>290</v>
      </c>
      <c r="D25" s="57">
        <v>644</v>
      </c>
      <c r="E25" s="57">
        <v>944</v>
      </c>
      <c r="F25" s="57">
        <v>633</v>
      </c>
      <c r="G25" s="57">
        <v>2027</v>
      </c>
      <c r="H25" s="57">
        <v>482</v>
      </c>
      <c r="I25" s="118"/>
      <c r="J25" s="57">
        <f t="shared" si="0"/>
        <v>5266</v>
      </c>
    </row>
    <row r="26" spans="1:13" ht="15.75" customHeight="1" x14ac:dyDescent="0.2">
      <c r="A26" s="52" t="s">
        <v>40</v>
      </c>
      <c r="B26" s="58">
        <v>965</v>
      </c>
      <c r="C26" s="58">
        <v>911</v>
      </c>
      <c r="D26" s="58">
        <v>2027</v>
      </c>
      <c r="E26" s="58">
        <v>1977</v>
      </c>
      <c r="F26" s="58">
        <v>992</v>
      </c>
      <c r="G26" s="58">
        <v>3000</v>
      </c>
      <c r="H26" s="58">
        <v>1513</v>
      </c>
      <c r="I26" s="118"/>
      <c r="J26" s="58">
        <f t="shared" si="0"/>
        <v>11385</v>
      </c>
    </row>
    <row r="27" spans="1:13" ht="15.75" customHeight="1" x14ac:dyDescent="0.2">
      <c r="A27" s="50" t="s">
        <v>41</v>
      </c>
      <c r="B27" s="57">
        <v>106</v>
      </c>
      <c r="C27" s="57">
        <v>100</v>
      </c>
      <c r="D27" s="57">
        <v>259</v>
      </c>
      <c r="E27" s="57">
        <v>367</v>
      </c>
      <c r="F27" s="57">
        <v>239</v>
      </c>
      <c r="G27" s="57">
        <v>789</v>
      </c>
      <c r="H27" s="57">
        <v>172</v>
      </c>
      <c r="I27" s="118"/>
      <c r="J27" s="57">
        <f t="shared" si="0"/>
        <v>2032</v>
      </c>
    </row>
    <row r="28" spans="1:13" ht="15.75" customHeight="1" x14ac:dyDescent="0.2">
      <c r="A28" s="52" t="s">
        <v>42</v>
      </c>
      <c r="B28" s="58">
        <v>221</v>
      </c>
      <c r="C28" s="58">
        <v>185</v>
      </c>
      <c r="D28" s="58">
        <v>535</v>
      </c>
      <c r="E28" s="58">
        <v>929</v>
      </c>
      <c r="F28" s="58">
        <v>940</v>
      </c>
      <c r="G28" s="58">
        <v>2571</v>
      </c>
      <c r="H28" s="58">
        <v>651</v>
      </c>
      <c r="I28" s="118"/>
      <c r="J28" s="58">
        <f t="shared" si="0"/>
        <v>6032</v>
      </c>
    </row>
    <row r="29" spans="1:13" ht="15.75" customHeight="1" x14ac:dyDescent="0.2">
      <c r="A29" s="50" t="s">
        <v>43</v>
      </c>
      <c r="B29" s="57">
        <v>20</v>
      </c>
      <c r="C29" s="57">
        <v>26</v>
      </c>
      <c r="D29" s="57">
        <v>44</v>
      </c>
      <c r="E29" s="57">
        <v>101</v>
      </c>
      <c r="F29" s="57">
        <v>120</v>
      </c>
      <c r="G29" s="57">
        <v>498</v>
      </c>
      <c r="H29" s="57">
        <v>46</v>
      </c>
      <c r="I29" s="118"/>
      <c r="J29" s="57">
        <f t="shared" si="0"/>
        <v>855</v>
      </c>
    </row>
    <row r="30" spans="1:13" ht="15.75" customHeight="1" x14ac:dyDescent="0.2">
      <c r="A30" s="52" t="s">
        <v>44</v>
      </c>
      <c r="B30" s="58">
        <v>43</v>
      </c>
      <c r="C30" s="58">
        <v>61</v>
      </c>
      <c r="D30" s="58">
        <v>242</v>
      </c>
      <c r="E30" s="58">
        <v>438</v>
      </c>
      <c r="F30" s="58">
        <v>386</v>
      </c>
      <c r="G30" s="58">
        <v>1182</v>
      </c>
      <c r="H30" s="58">
        <v>1180</v>
      </c>
      <c r="I30" s="118"/>
      <c r="J30" s="58">
        <f t="shared" si="0"/>
        <v>3532</v>
      </c>
    </row>
    <row r="31" spans="1:13" ht="15.75" customHeight="1" x14ac:dyDescent="0.2">
      <c r="A31" s="50" t="s">
        <v>45</v>
      </c>
      <c r="B31" s="57">
        <v>12</v>
      </c>
      <c r="C31" s="57">
        <v>5</v>
      </c>
      <c r="D31" s="57">
        <v>41</v>
      </c>
      <c r="E31" s="57">
        <v>71</v>
      </c>
      <c r="F31" s="57">
        <v>38</v>
      </c>
      <c r="G31" s="57">
        <v>529</v>
      </c>
      <c r="H31" s="57">
        <v>261</v>
      </c>
      <c r="I31" s="118"/>
      <c r="J31" s="57">
        <f t="shared" si="0"/>
        <v>957</v>
      </c>
      <c r="M31" s="73"/>
    </row>
    <row r="32" spans="1:13" ht="15.75" customHeight="1" x14ac:dyDescent="0.2">
      <c r="A32" s="52" t="s">
        <v>46</v>
      </c>
      <c r="B32" s="58">
        <v>54</v>
      </c>
      <c r="C32" s="58">
        <v>34</v>
      </c>
      <c r="D32" s="58">
        <v>98</v>
      </c>
      <c r="E32" s="58">
        <v>198</v>
      </c>
      <c r="F32" s="58">
        <v>312</v>
      </c>
      <c r="G32" s="58">
        <v>883</v>
      </c>
      <c r="H32" s="58">
        <v>172</v>
      </c>
      <c r="I32" s="118"/>
      <c r="J32" s="58">
        <f t="shared" si="0"/>
        <v>1751</v>
      </c>
    </row>
    <row r="33" spans="1:21" ht="15.75" customHeight="1" x14ac:dyDescent="0.2">
      <c r="A33" s="50" t="s">
        <v>47</v>
      </c>
      <c r="B33" s="57">
        <v>621</v>
      </c>
      <c r="C33" s="57">
        <v>590</v>
      </c>
      <c r="D33" s="57">
        <v>1516</v>
      </c>
      <c r="E33" s="57">
        <v>1513</v>
      </c>
      <c r="F33" s="57">
        <v>1116</v>
      </c>
      <c r="G33" s="57">
        <v>1843</v>
      </c>
      <c r="H33" s="57">
        <v>695</v>
      </c>
      <c r="I33" s="118"/>
      <c r="J33" s="57">
        <f t="shared" si="0"/>
        <v>7894</v>
      </c>
    </row>
    <row r="34" spans="1:21" ht="15.75" customHeight="1" x14ac:dyDescent="0.2">
      <c r="A34" s="52" t="s">
        <v>48</v>
      </c>
      <c r="B34" s="58">
        <v>841</v>
      </c>
      <c r="C34" s="58">
        <v>699</v>
      </c>
      <c r="D34" s="58">
        <v>2361</v>
      </c>
      <c r="E34" s="58">
        <v>2254</v>
      </c>
      <c r="F34" s="58">
        <v>1641</v>
      </c>
      <c r="G34" s="58">
        <v>5261</v>
      </c>
      <c r="H34" s="58">
        <v>2127</v>
      </c>
      <c r="I34" s="118"/>
      <c r="J34" s="58">
        <f t="shared" si="0"/>
        <v>15184</v>
      </c>
      <c r="L34" s="73"/>
    </row>
    <row r="35" spans="1:21" ht="15.75" customHeight="1" x14ac:dyDescent="0.2">
      <c r="A35" s="50" t="s">
        <v>49</v>
      </c>
      <c r="B35" s="57">
        <v>502</v>
      </c>
      <c r="C35" s="57">
        <v>450</v>
      </c>
      <c r="D35" s="57">
        <v>1280</v>
      </c>
      <c r="E35" s="57">
        <v>1208</v>
      </c>
      <c r="F35" s="57">
        <v>759</v>
      </c>
      <c r="G35" s="57">
        <v>3576</v>
      </c>
      <c r="H35" s="57">
        <v>1303</v>
      </c>
      <c r="I35" s="118"/>
      <c r="J35" s="57">
        <f t="shared" si="0"/>
        <v>9078</v>
      </c>
    </row>
    <row r="36" spans="1:21" ht="15.75" customHeight="1" x14ac:dyDescent="0.2">
      <c r="A36" s="52" t="s">
        <v>50</v>
      </c>
      <c r="B36" s="58">
        <v>1667</v>
      </c>
      <c r="C36" s="58">
        <v>1497</v>
      </c>
      <c r="D36" s="58">
        <v>3958</v>
      </c>
      <c r="E36" s="58">
        <v>5278</v>
      </c>
      <c r="F36" s="58">
        <v>3541</v>
      </c>
      <c r="G36" s="58">
        <v>6393</v>
      </c>
      <c r="H36" s="58">
        <v>3934</v>
      </c>
      <c r="I36" s="118"/>
      <c r="J36" s="58">
        <f t="shared" si="0"/>
        <v>26268</v>
      </c>
    </row>
    <row r="37" spans="1:21" ht="15.75" customHeight="1" x14ac:dyDescent="0.2">
      <c r="A37" s="50" t="s">
        <v>51</v>
      </c>
      <c r="B37" s="57">
        <v>2367</v>
      </c>
      <c r="C37" s="57">
        <v>2182</v>
      </c>
      <c r="D37" s="57">
        <v>6345</v>
      </c>
      <c r="E37" s="57">
        <v>6714</v>
      </c>
      <c r="F37" s="57">
        <v>3975</v>
      </c>
      <c r="G37" s="57">
        <v>10127</v>
      </c>
      <c r="H37" s="57">
        <v>3511</v>
      </c>
      <c r="I37" s="118"/>
      <c r="J37" s="57">
        <f t="shared" si="0"/>
        <v>35221</v>
      </c>
    </row>
    <row r="38" spans="1:21" ht="15.75" customHeight="1" x14ac:dyDescent="0.2">
      <c r="A38" s="52" t="s">
        <v>52</v>
      </c>
      <c r="B38" s="58">
        <v>413</v>
      </c>
      <c r="C38" s="58">
        <v>271</v>
      </c>
      <c r="D38" s="58">
        <v>494</v>
      </c>
      <c r="E38" s="58">
        <v>337</v>
      </c>
      <c r="F38" s="58">
        <v>154</v>
      </c>
      <c r="G38" s="58">
        <v>3394</v>
      </c>
      <c r="H38" s="58">
        <v>697</v>
      </c>
      <c r="I38" s="118"/>
      <c r="J38" s="58">
        <f t="shared" si="0"/>
        <v>5760</v>
      </c>
    </row>
    <row r="39" spans="1:21" ht="15.75" customHeight="1" x14ac:dyDescent="0.2">
      <c r="A39" s="50" t="s">
        <v>53</v>
      </c>
      <c r="B39" s="57">
        <v>321</v>
      </c>
      <c r="C39" s="57">
        <v>313</v>
      </c>
      <c r="D39" s="57">
        <v>655</v>
      </c>
      <c r="E39" s="57">
        <v>287</v>
      </c>
      <c r="F39" s="57">
        <v>100</v>
      </c>
      <c r="G39" s="57">
        <v>3033</v>
      </c>
      <c r="H39" s="57">
        <v>619</v>
      </c>
      <c r="I39" s="118"/>
      <c r="J39" s="57">
        <f t="shared" si="0"/>
        <v>5328</v>
      </c>
    </row>
    <row r="40" spans="1:21" ht="15.75" customHeight="1" x14ac:dyDescent="0.2">
      <c r="A40" s="52" t="s">
        <v>54</v>
      </c>
      <c r="B40" s="58">
        <v>332</v>
      </c>
      <c r="C40" s="58">
        <v>361</v>
      </c>
      <c r="D40" s="58">
        <v>874</v>
      </c>
      <c r="E40" s="58">
        <v>777</v>
      </c>
      <c r="F40" s="58">
        <v>1256</v>
      </c>
      <c r="G40" s="58">
        <v>3168</v>
      </c>
      <c r="H40" s="58">
        <v>708</v>
      </c>
      <c r="I40" s="118"/>
      <c r="J40" s="58">
        <f t="shared" si="0"/>
        <v>7476</v>
      </c>
    </row>
    <row r="41" spans="1:21" ht="15.75" customHeight="1" x14ac:dyDescent="0.2">
      <c r="A41" s="50" t="s">
        <v>55</v>
      </c>
      <c r="B41" s="57">
        <v>494</v>
      </c>
      <c r="C41" s="57">
        <v>439</v>
      </c>
      <c r="D41" s="57">
        <v>1009</v>
      </c>
      <c r="E41" s="57">
        <v>933</v>
      </c>
      <c r="F41" s="57">
        <v>591</v>
      </c>
      <c r="G41" s="57">
        <v>403</v>
      </c>
      <c r="H41" s="57">
        <v>524</v>
      </c>
      <c r="I41" s="118"/>
      <c r="J41" s="57">
        <f t="shared" si="0"/>
        <v>4393</v>
      </c>
    </row>
    <row r="42" spans="1:21" ht="15.75" customHeight="1" x14ac:dyDescent="0.2">
      <c r="A42" s="52" t="s">
        <v>56</v>
      </c>
      <c r="B42" s="58">
        <v>106</v>
      </c>
      <c r="C42" s="58">
        <v>44</v>
      </c>
      <c r="D42" s="58">
        <v>88</v>
      </c>
      <c r="E42" s="58">
        <v>92</v>
      </c>
      <c r="F42" s="58">
        <v>52</v>
      </c>
      <c r="G42" s="58">
        <v>192</v>
      </c>
      <c r="H42" s="58">
        <v>686</v>
      </c>
      <c r="I42" s="118"/>
      <c r="J42" s="58">
        <f t="shared" si="0"/>
        <v>1260</v>
      </c>
    </row>
    <row r="43" spans="1:21" ht="15.75" customHeight="1" x14ac:dyDescent="0.2">
      <c r="A43" s="50" t="s">
        <v>57</v>
      </c>
      <c r="B43" s="57">
        <v>566</v>
      </c>
      <c r="C43" s="57">
        <v>258</v>
      </c>
      <c r="D43" s="57">
        <v>523</v>
      </c>
      <c r="E43" s="57">
        <v>368</v>
      </c>
      <c r="F43" s="57">
        <v>347</v>
      </c>
      <c r="G43" s="57">
        <v>1134</v>
      </c>
      <c r="H43" s="57">
        <v>324</v>
      </c>
      <c r="I43" s="118"/>
      <c r="J43" s="57">
        <f t="shared" si="0"/>
        <v>3520</v>
      </c>
    </row>
    <row r="44" spans="1:21" ht="15.75" customHeight="1" x14ac:dyDescent="0.2">
      <c r="A44" s="52" t="s">
        <v>58</v>
      </c>
      <c r="B44" s="58">
        <v>405</v>
      </c>
      <c r="C44" s="58">
        <v>229</v>
      </c>
      <c r="D44" s="58">
        <v>419</v>
      </c>
      <c r="E44" s="58">
        <v>266</v>
      </c>
      <c r="F44" s="58">
        <v>144</v>
      </c>
      <c r="G44" s="58">
        <v>334</v>
      </c>
      <c r="H44" s="58">
        <v>655</v>
      </c>
      <c r="I44" s="118"/>
      <c r="J44" s="58">
        <f t="shared" si="0"/>
        <v>2452</v>
      </c>
    </row>
    <row r="45" spans="1:21" ht="15.75" customHeight="1" x14ac:dyDescent="0.2">
      <c r="A45" s="50" t="s">
        <v>59</v>
      </c>
      <c r="B45" s="57">
        <v>1261</v>
      </c>
      <c r="C45" s="57">
        <v>1014</v>
      </c>
      <c r="D45" s="57">
        <v>2858</v>
      </c>
      <c r="E45" s="57">
        <v>3795</v>
      </c>
      <c r="F45" s="57">
        <v>2831</v>
      </c>
      <c r="G45" s="57">
        <v>6629</v>
      </c>
      <c r="H45" s="57">
        <v>3509</v>
      </c>
      <c r="I45" s="118"/>
      <c r="J45" s="57">
        <f t="shared" si="0"/>
        <v>21897</v>
      </c>
    </row>
    <row r="46" spans="1:21" ht="15.75" customHeight="1" x14ac:dyDescent="0.2">
      <c r="A46" s="59"/>
      <c r="B46" s="98"/>
      <c r="C46" s="98"/>
      <c r="D46" s="98"/>
      <c r="E46" s="98"/>
      <c r="F46" s="98"/>
      <c r="G46" s="98"/>
      <c r="H46" s="98"/>
      <c r="I46" s="98"/>
      <c r="J46" s="98"/>
    </row>
    <row r="47" spans="1:21" ht="15.75" customHeight="1" x14ac:dyDescent="0.2">
      <c r="A47" s="53" t="s">
        <v>20</v>
      </c>
      <c r="B47" s="117">
        <f>SUM(B9:B45)-SUM(B17:B20)</f>
        <v>20286</v>
      </c>
      <c r="C47" s="117">
        <f>SUM(C9:C45)-SUM(C17:C20)</f>
        <v>17740</v>
      </c>
      <c r="D47" s="117">
        <f>SUM(D9:D45)-SUM(D17:D20)</f>
        <v>47134</v>
      </c>
      <c r="E47" s="117">
        <f t="shared" ref="E47:J47" si="1">SUM(E9:E45)-SUM(E17:E20)</f>
        <v>51303</v>
      </c>
      <c r="F47" s="117">
        <f t="shared" si="1"/>
        <v>40636</v>
      </c>
      <c r="G47" s="117">
        <f t="shared" si="1"/>
        <v>122290</v>
      </c>
      <c r="H47" s="117">
        <f t="shared" si="1"/>
        <v>33095</v>
      </c>
      <c r="I47" s="59">
        <f t="shared" si="1"/>
        <v>0</v>
      </c>
      <c r="J47" s="117">
        <f t="shared" si="1"/>
        <v>332484</v>
      </c>
      <c r="K47" s="109">
        <v>7.7045559499999996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ht="15.75" customHeight="1" x14ac:dyDescent="0.2">
      <c r="B48"/>
    </row>
    <row r="49" spans="1:23" ht="15.75" customHeight="1" x14ac:dyDescent="0.2">
      <c r="A49" s="35" t="s">
        <v>60</v>
      </c>
      <c r="B49" s="57">
        <v>2583</v>
      </c>
      <c r="C49" s="57">
        <v>2291</v>
      </c>
      <c r="D49" s="57">
        <v>5657</v>
      </c>
      <c r="E49" s="57">
        <v>7778</v>
      </c>
      <c r="F49" s="57">
        <v>8176</v>
      </c>
      <c r="G49" s="57">
        <v>36751</v>
      </c>
      <c r="H49" s="57">
        <v>1681</v>
      </c>
      <c r="I49" s="58"/>
      <c r="J49" s="57">
        <f>SUM(B49:H49)</f>
        <v>64917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3787</v>
      </c>
      <c r="C50" s="58">
        <v>3505</v>
      </c>
      <c r="D50" s="58">
        <v>10127</v>
      </c>
      <c r="E50" s="58">
        <v>10898</v>
      </c>
      <c r="F50" s="58">
        <v>10083</v>
      </c>
      <c r="G50" s="58">
        <v>23220</v>
      </c>
      <c r="H50" s="58">
        <v>4155</v>
      </c>
      <c r="I50" s="58"/>
      <c r="J50" s="58">
        <f t="shared" ref="J50:J51" si="2">SUM(B50:H50)</f>
        <v>65775</v>
      </c>
      <c r="U50" s="41"/>
      <c r="V50" s="41"/>
      <c r="W50" s="41"/>
    </row>
    <row r="51" spans="1:23" ht="15" x14ac:dyDescent="0.2">
      <c r="A51" s="35" t="s">
        <v>62</v>
      </c>
      <c r="B51" s="57">
        <v>5790</v>
      </c>
      <c r="C51" s="57">
        <v>5099</v>
      </c>
      <c r="D51" s="57">
        <v>14438</v>
      </c>
      <c r="E51" s="57">
        <v>15791</v>
      </c>
      <c r="F51" s="57">
        <v>10070</v>
      </c>
      <c r="G51" s="57">
        <v>28751</v>
      </c>
      <c r="H51" s="57">
        <v>11572</v>
      </c>
      <c r="I51" s="58"/>
      <c r="J51" s="57">
        <f t="shared" si="2"/>
        <v>91511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W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199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>
      <c r="B6" s="66"/>
      <c r="C6" s="66"/>
      <c r="D6" s="66"/>
      <c r="E6" s="66"/>
      <c r="F6" s="66"/>
      <c r="G6" s="66"/>
      <c r="H6" s="66"/>
      <c r="I6" s="6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0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0" ht="15.75" customHeight="1" x14ac:dyDescent="0.2">
      <c r="A9" s="50" t="s">
        <v>225</v>
      </c>
      <c r="B9" s="57">
        <v>527</v>
      </c>
      <c r="C9" s="57">
        <v>118</v>
      </c>
      <c r="D9" s="57">
        <v>114</v>
      </c>
      <c r="E9" s="57">
        <v>77</v>
      </c>
      <c r="F9" s="57">
        <v>62</v>
      </c>
      <c r="G9" s="57">
        <v>198</v>
      </c>
      <c r="H9" s="57">
        <v>23</v>
      </c>
      <c r="I9" s="118"/>
      <c r="J9" s="57">
        <f>SUM(B9:H9)</f>
        <v>1119</v>
      </c>
    </row>
    <row r="10" spans="1:10" ht="15.75" customHeight="1" x14ac:dyDescent="0.2">
      <c r="A10" s="52" t="s">
        <v>226</v>
      </c>
      <c r="B10" s="58">
        <v>251</v>
      </c>
      <c r="C10" s="58">
        <v>52</v>
      </c>
      <c r="D10" s="58">
        <v>65</v>
      </c>
      <c r="E10" s="58">
        <v>47</v>
      </c>
      <c r="F10" s="58">
        <v>47</v>
      </c>
      <c r="G10" s="58">
        <v>413</v>
      </c>
      <c r="H10" s="58">
        <v>12</v>
      </c>
      <c r="I10" s="118"/>
      <c r="J10" s="58">
        <f t="shared" ref="J10:J45" si="0">SUM(B10:H10)</f>
        <v>887</v>
      </c>
    </row>
    <row r="11" spans="1:10" ht="15.75" customHeight="1" x14ac:dyDescent="0.2">
      <c r="A11" s="50" t="s">
        <v>227</v>
      </c>
      <c r="B11" s="57">
        <v>993</v>
      </c>
      <c r="C11" s="57">
        <v>326</v>
      </c>
      <c r="D11" s="57">
        <v>279</v>
      </c>
      <c r="E11" s="57">
        <v>110</v>
      </c>
      <c r="F11" s="57">
        <v>25</v>
      </c>
      <c r="G11" s="57">
        <v>34</v>
      </c>
      <c r="H11" s="57">
        <v>147</v>
      </c>
      <c r="I11" s="118"/>
      <c r="J11" s="57">
        <f t="shared" si="0"/>
        <v>1914</v>
      </c>
    </row>
    <row r="12" spans="1:10" ht="15.75" customHeight="1" x14ac:dyDescent="0.2">
      <c r="A12" s="52" t="s">
        <v>26</v>
      </c>
      <c r="B12" s="58">
        <v>1388</v>
      </c>
      <c r="C12" s="58">
        <v>699</v>
      </c>
      <c r="D12" s="58">
        <v>777</v>
      </c>
      <c r="E12" s="58">
        <v>502</v>
      </c>
      <c r="F12" s="58">
        <v>280</v>
      </c>
      <c r="G12" s="58">
        <v>454</v>
      </c>
      <c r="H12" s="58">
        <v>192</v>
      </c>
      <c r="I12" s="118"/>
      <c r="J12" s="58">
        <f t="shared" si="0"/>
        <v>4292</v>
      </c>
    </row>
    <row r="13" spans="1:10" ht="15.75" customHeight="1" x14ac:dyDescent="0.2">
      <c r="A13" s="50" t="s">
        <v>27</v>
      </c>
      <c r="B13" s="57">
        <v>182</v>
      </c>
      <c r="C13" s="57">
        <v>72</v>
      </c>
      <c r="D13" s="57">
        <v>93</v>
      </c>
      <c r="E13" s="57">
        <v>73</v>
      </c>
      <c r="F13" s="57">
        <v>38</v>
      </c>
      <c r="G13" s="57">
        <v>138</v>
      </c>
      <c r="H13" s="57">
        <v>19</v>
      </c>
      <c r="I13" s="118"/>
      <c r="J13" s="57">
        <f t="shared" si="0"/>
        <v>615</v>
      </c>
    </row>
    <row r="14" spans="1:10" ht="15.75" customHeight="1" x14ac:dyDescent="0.2">
      <c r="A14" s="52" t="s">
        <v>28</v>
      </c>
      <c r="B14" s="58">
        <v>23</v>
      </c>
      <c r="C14" s="58">
        <v>9</v>
      </c>
      <c r="D14" s="58">
        <v>9</v>
      </c>
      <c r="E14" s="58">
        <v>29</v>
      </c>
      <c r="F14" s="58">
        <v>11</v>
      </c>
      <c r="G14" s="58">
        <v>30</v>
      </c>
      <c r="H14" s="58">
        <v>3</v>
      </c>
      <c r="I14" s="118"/>
      <c r="J14" s="58">
        <f t="shared" si="0"/>
        <v>114</v>
      </c>
    </row>
    <row r="15" spans="1:10" ht="15.75" customHeight="1" x14ac:dyDescent="0.2">
      <c r="A15" s="50" t="s">
        <v>29</v>
      </c>
      <c r="B15" s="57">
        <v>344</v>
      </c>
      <c r="C15" s="57">
        <v>133</v>
      </c>
      <c r="D15" s="57">
        <v>125</v>
      </c>
      <c r="E15" s="57">
        <v>61</v>
      </c>
      <c r="F15" s="57">
        <v>11</v>
      </c>
      <c r="G15" s="57">
        <v>26</v>
      </c>
      <c r="H15" s="57">
        <v>20</v>
      </c>
      <c r="I15" s="118"/>
      <c r="J15" s="57">
        <f t="shared" si="0"/>
        <v>720</v>
      </c>
    </row>
    <row r="16" spans="1:10" ht="15.75" customHeight="1" x14ac:dyDescent="0.2">
      <c r="A16" s="52" t="s">
        <v>30</v>
      </c>
      <c r="B16" s="58">
        <v>83</v>
      </c>
      <c r="C16" s="58">
        <v>34</v>
      </c>
      <c r="D16" s="58">
        <v>42</v>
      </c>
      <c r="E16" s="58">
        <v>30</v>
      </c>
      <c r="F16" s="58">
        <v>26</v>
      </c>
      <c r="G16" s="58">
        <v>42</v>
      </c>
      <c r="H16" s="58">
        <v>10</v>
      </c>
      <c r="I16" s="118"/>
      <c r="J16" s="58">
        <f t="shared" si="0"/>
        <v>267</v>
      </c>
    </row>
    <row r="17" spans="1:13" ht="15.75" hidden="1" customHeight="1" x14ac:dyDescent="0.2">
      <c r="A17" s="50" t="s">
        <v>31</v>
      </c>
      <c r="B17" s="57">
        <v>23</v>
      </c>
      <c r="C17" s="57">
        <v>4</v>
      </c>
      <c r="D17" s="57">
        <v>8</v>
      </c>
      <c r="E17" s="57">
        <v>9</v>
      </c>
      <c r="F17" s="57">
        <v>6</v>
      </c>
      <c r="G17" s="57">
        <v>37</v>
      </c>
      <c r="H17" s="57">
        <v>14</v>
      </c>
      <c r="I17" s="118"/>
      <c r="J17" s="57">
        <f t="shared" si="0"/>
        <v>101</v>
      </c>
    </row>
    <row r="18" spans="1:13" ht="15.75" hidden="1" customHeight="1" x14ac:dyDescent="0.2">
      <c r="A18" s="52" t="s">
        <v>32</v>
      </c>
      <c r="B18" s="58">
        <v>28</v>
      </c>
      <c r="C18" s="58">
        <v>9</v>
      </c>
      <c r="D18" s="58">
        <v>7</v>
      </c>
      <c r="E18" s="58">
        <v>5</v>
      </c>
      <c r="F18" s="58">
        <v>2</v>
      </c>
      <c r="G18" s="58">
        <v>6</v>
      </c>
      <c r="H18" s="58">
        <v>1</v>
      </c>
      <c r="I18" s="118"/>
      <c r="J18" s="58">
        <f t="shared" si="0"/>
        <v>58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1</v>
      </c>
      <c r="F19" s="57">
        <v>0</v>
      </c>
      <c r="G19" s="57">
        <v>7</v>
      </c>
      <c r="H19" s="57">
        <v>0</v>
      </c>
      <c r="I19" s="118"/>
      <c r="J19" s="57">
        <f t="shared" si="0"/>
        <v>8</v>
      </c>
    </row>
    <row r="20" spans="1:13" ht="15.75" hidden="1" customHeight="1" x14ac:dyDescent="0.2">
      <c r="A20" s="52" t="s">
        <v>34</v>
      </c>
      <c r="B20" s="58">
        <v>10</v>
      </c>
      <c r="C20" s="58">
        <v>3</v>
      </c>
      <c r="D20" s="58">
        <v>2</v>
      </c>
      <c r="E20" s="58">
        <v>0</v>
      </c>
      <c r="F20" s="58">
        <v>0</v>
      </c>
      <c r="G20" s="58">
        <v>3</v>
      </c>
      <c r="H20" s="58">
        <v>1</v>
      </c>
      <c r="I20" s="118"/>
      <c r="J20" s="58">
        <f t="shared" si="0"/>
        <v>19</v>
      </c>
    </row>
    <row r="21" spans="1:13" ht="15.75" customHeight="1" x14ac:dyDescent="0.2">
      <c r="A21" s="50" t="s">
        <v>35</v>
      </c>
      <c r="B21" s="57">
        <v>61</v>
      </c>
      <c r="C21" s="57">
        <v>16</v>
      </c>
      <c r="D21" s="57">
        <v>17</v>
      </c>
      <c r="E21" s="57">
        <v>15</v>
      </c>
      <c r="F21" s="57">
        <v>8</v>
      </c>
      <c r="G21" s="57">
        <v>53</v>
      </c>
      <c r="H21" s="57">
        <v>16</v>
      </c>
      <c r="I21" s="118"/>
      <c r="J21" s="57">
        <f t="shared" si="0"/>
        <v>186</v>
      </c>
    </row>
    <row r="22" spans="1:13" ht="15.75" customHeight="1" x14ac:dyDescent="0.2">
      <c r="A22" s="52" t="s">
        <v>36</v>
      </c>
      <c r="B22" s="58">
        <v>5</v>
      </c>
      <c r="C22" s="58">
        <v>1</v>
      </c>
      <c r="D22" s="58">
        <v>2</v>
      </c>
      <c r="E22" s="58">
        <v>0</v>
      </c>
      <c r="F22" s="58">
        <v>0</v>
      </c>
      <c r="G22" s="58">
        <v>6</v>
      </c>
      <c r="H22" s="58">
        <v>0</v>
      </c>
      <c r="I22" s="118"/>
      <c r="J22" s="58">
        <f t="shared" si="0"/>
        <v>14</v>
      </c>
    </row>
    <row r="23" spans="1:13" ht="15.75" customHeight="1" x14ac:dyDescent="0.2">
      <c r="A23" s="50" t="s">
        <v>37</v>
      </c>
      <c r="B23" s="57">
        <v>23</v>
      </c>
      <c r="C23" s="57">
        <v>6</v>
      </c>
      <c r="D23" s="57">
        <v>11</v>
      </c>
      <c r="E23" s="57">
        <v>2</v>
      </c>
      <c r="F23" s="57">
        <v>4</v>
      </c>
      <c r="G23" s="57">
        <v>4</v>
      </c>
      <c r="H23" s="57">
        <v>2</v>
      </c>
      <c r="I23" s="118"/>
      <c r="J23" s="57">
        <f t="shared" si="0"/>
        <v>52</v>
      </c>
    </row>
    <row r="24" spans="1:13" ht="15.75" customHeight="1" x14ac:dyDescent="0.2">
      <c r="A24" s="52" t="s">
        <v>38</v>
      </c>
      <c r="B24" s="58">
        <v>25</v>
      </c>
      <c r="C24" s="58">
        <v>12</v>
      </c>
      <c r="D24" s="58">
        <v>9</v>
      </c>
      <c r="E24" s="58">
        <v>9</v>
      </c>
      <c r="F24" s="58">
        <v>7</v>
      </c>
      <c r="G24" s="58">
        <v>9</v>
      </c>
      <c r="H24" s="58">
        <v>9</v>
      </c>
      <c r="I24" s="118"/>
      <c r="J24" s="58">
        <f t="shared" si="0"/>
        <v>80</v>
      </c>
    </row>
    <row r="25" spans="1:13" ht="15.75" customHeight="1" x14ac:dyDescent="0.2">
      <c r="A25" s="50" t="s">
        <v>39</v>
      </c>
      <c r="B25" s="57">
        <v>132</v>
      </c>
      <c r="C25" s="57">
        <v>36</v>
      </c>
      <c r="D25" s="57">
        <v>24</v>
      </c>
      <c r="E25" s="57">
        <v>20</v>
      </c>
      <c r="F25" s="57">
        <v>12</v>
      </c>
      <c r="G25" s="57">
        <v>29</v>
      </c>
      <c r="H25" s="57">
        <v>10</v>
      </c>
      <c r="I25" s="118"/>
      <c r="J25" s="57">
        <f t="shared" si="0"/>
        <v>263</v>
      </c>
    </row>
    <row r="26" spans="1:13" ht="15.75" customHeight="1" x14ac:dyDescent="0.2">
      <c r="A26" s="52" t="s">
        <v>40</v>
      </c>
      <c r="B26" s="58">
        <v>63</v>
      </c>
      <c r="C26" s="58">
        <v>42</v>
      </c>
      <c r="D26" s="58">
        <v>46</v>
      </c>
      <c r="E26" s="58">
        <v>26</v>
      </c>
      <c r="F26" s="58">
        <v>2</v>
      </c>
      <c r="G26" s="58">
        <v>9</v>
      </c>
      <c r="H26" s="58">
        <v>14</v>
      </c>
      <c r="I26" s="118"/>
      <c r="J26" s="58">
        <f t="shared" si="0"/>
        <v>202</v>
      </c>
    </row>
    <row r="27" spans="1:13" ht="15.75" customHeight="1" x14ac:dyDescent="0.2">
      <c r="A27" s="50" t="s">
        <v>41</v>
      </c>
      <c r="B27" s="57">
        <v>13</v>
      </c>
      <c r="C27" s="57">
        <v>3</v>
      </c>
      <c r="D27" s="57">
        <v>2</v>
      </c>
      <c r="E27" s="57">
        <v>4</v>
      </c>
      <c r="F27" s="57">
        <v>0</v>
      </c>
      <c r="G27" s="57">
        <v>8</v>
      </c>
      <c r="H27" s="57">
        <v>3</v>
      </c>
      <c r="I27" s="118"/>
      <c r="J27" s="57">
        <f t="shared" si="0"/>
        <v>33</v>
      </c>
    </row>
    <row r="28" spans="1:13" ht="15.75" customHeight="1" x14ac:dyDescent="0.2">
      <c r="A28" s="52" t="s">
        <v>42</v>
      </c>
      <c r="B28" s="58">
        <v>127</v>
      </c>
      <c r="C28" s="58">
        <v>34</v>
      </c>
      <c r="D28" s="58">
        <v>49</v>
      </c>
      <c r="E28" s="58">
        <v>57</v>
      </c>
      <c r="F28" s="58">
        <v>42</v>
      </c>
      <c r="G28" s="58">
        <v>104</v>
      </c>
      <c r="H28" s="58">
        <v>28</v>
      </c>
      <c r="I28" s="118"/>
      <c r="J28" s="58">
        <f t="shared" si="0"/>
        <v>441</v>
      </c>
    </row>
    <row r="29" spans="1:13" ht="15.75" customHeight="1" x14ac:dyDescent="0.2">
      <c r="A29" s="50" t="s">
        <v>43</v>
      </c>
      <c r="B29" s="57">
        <v>5</v>
      </c>
      <c r="C29" s="57">
        <v>0</v>
      </c>
      <c r="D29" s="57">
        <v>0</v>
      </c>
      <c r="E29" s="57">
        <v>3</v>
      </c>
      <c r="F29" s="57">
        <v>0</v>
      </c>
      <c r="G29" s="57">
        <v>1</v>
      </c>
      <c r="H29" s="57">
        <v>1</v>
      </c>
      <c r="I29" s="118"/>
      <c r="J29" s="57">
        <f t="shared" si="0"/>
        <v>10</v>
      </c>
    </row>
    <row r="30" spans="1:13" ht="15.75" customHeight="1" x14ac:dyDescent="0.2">
      <c r="A30" s="52" t="s">
        <v>44</v>
      </c>
      <c r="B30" s="58">
        <v>20</v>
      </c>
      <c r="C30" s="58">
        <v>18</v>
      </c>
      <c r="D30" s="58">
        <v>21</v>
      </c>
      <c r="E30" s="58">
        <v>31</v>
      </c>
      <c r="F30" s="58">
        <v>9</v>
      </c>
      <c r="G30" s="58">
        <v>39</v>
      </c>
      <c r="H30" s="58">
        <v>30</v>
      </c>
      <c r="I30" s="118"/>
      <c r="J30" s="58">
        <f t="shared" si="0"/>
        <v>168</v>
      </c>
    </row>
    <row r="31" spans="1:13" ht="15.75" customHeight="1" x14ac:dyDescent="0.2">
      <c r="A31" s="50" t="s">
        <v>45</v>
      </c>
      <c r="B31" s="57">
        <v>3</v>
      </c>
      <c r="C31" s="57">
        <v>3</v>
      </c>
      <c r="D31" s="57">
        <v>6</v>
      </c>
      <c r="E31" s="57">
        <v>1</v>
      </c>
      <c r="F31" s="57">
        <v>0</v>
      </c>
      <c r="G31" s="57">
        <v>9</v>
      </c>
      <c r="H31" s="57">
        <v>3</v>
      </c>
      <c r="I31" s="118"/>
      <c r="J31" s="57">
        <f t="shared" si="0"/>
        <v>25</v>
      </c>
      <c r="M31" s="73"/>
    </row>
    <row r="32" spans="1:13" ht="15.75" customHeight="1" x14ac:dyDescent="0.2">
      <c r="A32" s="52" t="s">
        <v>46</v>
      </c>
      <c r="B32" s="58">
        <v>15</v>
      </c>
      <c r="C32" s="58">
        <v>10</v>
      </c>
      <c r="D32" s="58">
        <v>6</v>
      </c>
      <c r="E32" s="58">
        <v>5</v>
      </c>
      <c r="F32" s="58">
        <v>9</v>
      </c>
      <c r="G32" s="58">
        <v>11</v>
      </c>
      <c r="H32" s="58">
        <v>4</v>
      </c>
      <c r="I32" s="118"/>
      <c r="J32" s="58">
        <f t="shared" si="0"/>
        <v>60</v>
      </c>
    </row>
    <row r="33" spans="1:21" ht="15.75" customHeight="1" x14ac:dyDescent="0.2">
      <c r="A33" s="50" t="s">
        <v>47</v>
      </c>
      <c r="B33" s="57">
        <v>299</v>
      </c>
      <c r="C33" s="57">
        <v>83</v>
      </c>
      <c r="D33" s="57">
        <v>73</v>
      </c>
      <c r="E33" s="57">
        <v>40</v>
      </c>
      <c r="F33" s="57">
        <v>17</v>
      </c>
      <c r="G33" s="57">
        <v>25</v>
      </c>
      <c r="H33" s="57">
        <v>16</v>
      </c>
      <c r="I33" s="118"/>
      <c r="J33" s="57">
        <f t="shared" si="0"/>
        <v>553</v>
      </c>
    </row>
    <row r="34" spans="1:21" ht="15.75" customHeight="1" x14ac:dyDescent="0.2">
      <c r="A34" s="52" t="s">
        <v>48</v>
      </c>
      <c r="B34" s="58">
        <v>160</v>
      </c>
      <c r="C34" s="58">
        <v>38</v>
      </c>
      <c r="D34" s="58">
        <v>40</v>
      </c>
      <c r="E34" s="58">
        <v>34</v>
      </c>
      <c r="F34" s="58">
        <v>14</v>
      </c>
      <c r="G34" s="58">
        <v>70</v>
      </c>
      <c r="H34" s="58">
        <v>29</v>
      </c>
      <c r="I34" s="118"/>
      <c r="J34" s="58">
        <f t="shared" si="0"/>
        <v>385</v>
      </c>
      <c r="L34" s="73"/>
    </row>
    <row r="35" spans="1:21" ht="15.75" customHeight="1" x14ac:dyDescent="0.2">
      <c r="A35" s="50" t="s">
        <v>49</v>
      </c>
      <c r="B35" s="57">
        <v>110</v>
      </c>
      <c r="C35" s="57">
        <v>22</v>
      </c>
      <c r="D35" s="57">
        <v>22</v>
      </c>
      <c r="E35" s="57">
        <v>17</v>
      </c>
      <c r="F35" s="57">
        <v>12</v>
      </c>
      <c r="G35" s="57">
        <v>54</v>
      </c>
      <c r="H35" s="57">
        <v>26</v>
      </c>
      <c r="I35" s="118"/>
      <c r="J35" s="57">
        <f t="shared" si="0"/>
        <v>263</v>
      </c>
    </row>
    <row r="36" spans="1:21" ht="15.75" customHeight="1" x14ac:dyDescent="0.2">
      <c r="A36" s="52" t="s">
        <v>50</v>
      </c>
      <c r="B36" s="58">
        <v>693</v>
      </c>
      <c r="C36" s="58">
        <v>261</v>
      </c>
      <c r="D36" s="58">
        <v>251</v>
      </c>
      <c r="E36" s="58">
        <v>201</v>
      </c>
      <c r="F36" s="58">
        <v>87</v>
      </c>
      <c r="G36" s="58">
        <v>140</v>
      </c>
      <c r="H36" s="58">
        <v>124</v>
      </c>
      <c r="I36" s="118"/>
      <c r="J36" s="58">
        <f t="shared" si="0"/>
        <v>1757</v>
      </c>
    </row>
    <row r="37" spans="1:21" ht="15.75" customHeight="1" x14ac:dyDescent="0.2">
      <c r="A37" s="50" t="s">
        <v>51</v>
      </c>
      <c r="B37" s="57">
        <v>771</v>
      </c>
      <c r="C37" s="57">
        <v>252</v>
      </c>
      <c r="D37" s="57">
        <v>267</v>
      </c>
      <c r="E37" s="57">
        <v>224</v>
      </c>
      <c r="F37" s="57">
        <v>95</v>
      </c>
      <c r="G37" s="57">
        <v>308</v>
      </c>
      <c r="H37" s="57">
        <v>96</v>
      </c>
      <c r="I37" s="118"/>
      <c r="J37" s="57">
        <f t="shared" si="0"/>
        <v>2013</v>
      </c>
    </row>
    <row r="38" spans="1:21" ht="15.75" customHeight="1" x14ac:dyDescent="0.2">
      <c r="A38" s="52" t="s">
        <v>52</v>
      </c>
      <c r="B38" s="58">
        <v>160</v>
      </c>
      <c r="C38" s="58">
        <v>64</v>
      </c>
      <c r="D38" s="58">
        <v>43</v>
      </c>
      <c r="E38" s="58">
        <v>9</v>
      </c>
      <c r="F38" s="58">
        <v>3</v>
      </c>
      <c r="G38" s="58">
        <v>121</v>
      </c>
      <c r="H38" s="58">
        <v>23</v>
      </c>
      <c r="I38" s="118"/>
      <c r="J38" s="58">
        <f t="shared" si="0"/>
        <v>423</v>
      </c>
    </row>
    <row r="39" spans="1:21" ht="15.75" customHeight="1" x14ac:dyDescent="0.2">
      <c r="A39" s="50" t="s">
        <v>53</v>
      </c>
      <c r="B39" s="57">
        <v>177</v>
      </c>
      <c r="C39" s="57">
        <v>94</v>
      </c>
      <c r="D39" s="57">
        <v>58</v>
      </c>
      <c r="E39" s="57">
        <v>14</v>
      </c>
      <c r="F39" s="57">
        <v>4</v>
      </c>
      <c r="G39" s="57">
        <v>101</v>
      </c>
      <c r="H39" s="57">
        <v>14</v>
      </c>
      <c r="I39" s="118"/>
      <c r="J39" s="57">
        <f t="shared" si="0"/>
        <v>462</v>
      </c>
    </row>
    <row r="40" spans="1:21" ht="15.75" customHeight="1" x14ac:dyDescent="0.2">
      <c r="A40" s="52" t="s">
        <v>54</v>
      </c>
      <c r="B40" s="58">
        <v>148</v>
      </c>
      <c r="C40" s="58">
        <v>68</v>
      </c>
      <c r="D40" s="58">
        <v>72</v>
      </c>
      <c r="E40" s="58">
        <v>49</v>
      </c>
      <c r="F40" s="58">
        <v>63</v>
      </c>
      <c r="G40" s="58">
        <v>119</v>
      </c>
      <c r="H40" s="58">
        <v>39</v>
      </c>
      <c r="I40" s="118"/>
      <c r="J40" s="58">
        <f t="shared" si="0"/>
        <v>558</v>
      </c>
    </row>
    <row r="41" spans="1:21" ht="15.75" customHeight="1" x14ac:dyDescent="0.2">
      <c r="A41" s="50" t="s">
        <v>55</v>
      </c>
      <c r="B41" s="57">
        <v>202</v>
      </c>
      <c r="C41" s="57">
        <v>64</v>
      </c>
      <c r="D41" s="57">
        <v>52</v>
      </c>
      <c r="E41" s="57">
        <v>34</v>
      </c>
      <c r="F41" s="57">
        <v>15</v>
      </c>
      <c r="G41" s="57">
        <v>14</v>
      </c>
      <c r="H41" s="57">
        <v>29</v>
      </c>
      <c r="I41" s="118"/>
      <c r="J41" s="57">
        <f t="shared" si="0"/>
        <v>410</v>
      </c>
    </row>
    <row r="42" spans="1:21" ht="15.75" customHeight="1" x14ac:dyDescent="0.2">
      <c r="A42" s="52" t="s">
        <v>56</v>
      </c>
      <c r="B42" s="58">
        <v>39</v>
      </c>
      <c r="C42" s="58">
        <v>8</v>
      </c>
      <c r="D42" s="58">
        <v>6</v>
      </c>
      <c r="E42" s="58">
        <v>7</v>
      </c>
      <c r="F42" s="58">
        <v>3</v>
      </c>
      <c r="G42" s="58">
        <v>3</v>
      </c>
      <c r="H42" s="58">
        <v>26</v>
      </c>
      <c r="I42" s="118"/>
      <c r="J42" s="58">
        <f t="shared" si="0"/>
        <v>92</v>
      </c>
    </row>
    <row r="43" spans="1:21" ht="15.75" customHeight="1" x14ac:dyDescent="0.2">
      <c r="A43" s="50" t="s">
        <v>57</v>
      </c>
      <c r="B43" s="57">
        <v>205</v>
      </c>
      <c r="C43" s="57">
        <v>54</v>
      </c>
      <c r="D43" s="57">
        <v>57</v>
      </c>
      <c r="E43" s="57">
        <v>25</v>
      </c>
      <c r="F43" s="57">
        <v>15</v>
      </c>
      <c r="G43" s="57">
        <v>69</v>
      </c>
      <c r="H43" s="57">
        <v>20</v>
      </c>
      <c r="I43" s="118"/>
      <c r="J43" s="57">
        <f t="shared" si="0"/>
        <v>445</v>
      </c>
    </row>
    <row r="44" spans="1:21" ht="15.75" customHeight="1" x14ac:dyDescent="0.2">
      <c r="A44" s="52" t="s">
        <v>58</v>
      </c>
      <c r="B44" s="58">
        <v>119</v>
      </c>
      <c r="C44" s="58">
        <v>40</v>
      </c>
      <c r="D44" s="58">
        <v>23</v>
      </c>
      <c r="E44" s="58">
        <v>9</v>
      </c>
      <c r="F44" s="58">
        <v>6</v>
      </c>
      <c r="G44" s="58">
        <v>7</v>
      </c>
      <c r="H44" s="58">
        <v>23</v>
      </c>
      <c r="I44" s="118"/>
      <c r="J44" s="58">
        <f t="shared" si="0"/>
        <v>227</v>
      </c>
    </row>
    <row r="45" spans="1:21" ht="15.75" customHeight="1" x14ac:dyDescent="0.2">
      <c r="A45" s="50" t="s">
        <v>59</v>
      </c>
      <c r="B45" s="57">
        <v>346</v>
      </c>
      <c r="C45" s="57">
        <v>150</v>
      </c>
      <c r="D45" s="57">
        <v>226</v>
      </c>
      <c r="E45" s="57">
        <v>235</v>
      </c>
      <c r="F45" s="57">
        <v>113</v>
      </c>
      <c r="G45" s="57">
        <v>347</v>
      </c>
      <c r="H45" s="57">
        <v>161</v>
      </c>
      <c r="I45" s="118"/>
      <c r="J45" s="57">
        <f t="shared" si="0"/>
        <v>1578</v>
      </c>
    </row>
    <row r="46" spans="1:21" ht="15.75" customHeight="1" x14ac:dyDescent="0.2">
      <c r="A46" s="59"/>
    </row>
    <row r="47" spans="1:21" ht="15.75" customHeight="1" x14ac:dyDescent="0.2">
      <c r="A47" s="53" t="s">
        <v>20</v>
      </c>
      <c r="B47" s="117">
        <f>SUM(B9:B45)-SUM(B17:B20)</f>
        <v>7712</v>
      </c>
      <c r="C47" s="117">
        <f>SUM(C9:C45)-SUM(C17:C20)</f>
        <v>2822</v>
      </c>
      <c r="D47" s="117">
        <f>SUM(D9:D45)-SUM(D17:D20)</f>
        <v>2887</v>
      </c>
      <c r="E47" s="117">
        <f t="shared" ref="E47:J47" si="1">SUM(E9:E45)-SUM(E17:E20)</f>
        <v>2000</v>
      </c>
      <c r="F47" s="117">
        <f t="shared" si="1"/>
        <v>1040</v>
      </c>
      <c r="G47" s="117">
        <f t="shared" si="1"/>
        <v>2995</v>
      </c>
      <c r="H47" s="117">
        <f t="shared" si="1"/>
        <v>1172</v>
      </c>
      <c r="I47" s="59"/>
      <c r="J47" s="117">
        <f t="shared" si="1"/>
        <v>20628</v>
      </c>
      <c r="K47" s="109">
        <v>7.7045559499999996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8" spans="1:21" ht="15.75" customHeight="1" x14ac:dyDescent="0.2"/>
    <row r="49" spans="1:23" ht="15.75" customHeight="1" x14ac:dyDescent="0.2">
      <c r="A49" s="35" t="s">
        <v>60</v>
      </c>
      <c r="B49" s="57">
        <v>778</v>
      </c>
      <c r="C49" s="57">
        <v>170</v>
      </c>
      <c r="D49" s="57">
        <v>179</v>
      </c>
      <c r="E49" s="57">
        <v>124</v>
      </c>
      <c r="F49" s="57">
        <v>109</v>
      </c>
      <c r="G49" s="57">
        <v>611</v>
      </c>
      <c r="H49" s="57">
        <v>35</v>
      </c>
      <c r="I49" s="60"/>
      <c r="J49" s="57">
        <f>SUM(B49:H49)</f>
        <v>2006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2020</v>
      </c>
      <c r="C50" s="58">
        <v>947</v>
      </c>
      <c r="D50" s="58">
        <v>1046</v>
      </c>
      <c r="E50" s="58">
        <v>695</v>
      </c>
      <c r="F50" s="58">
        <v>366</v>
      </c>
      <c r="G50" s="58">
        <v>690</v>
      </c>
      <c r="H50" s="58">
        <v>244</v>
      </c>
      <c r="I50" s="120"/>
      <c r="J50" s="58">
        <f t="shared" ref="J50:J51" si="2">SUM(B50:H50)</f>
        <v>6008</v>
      </c>
      <c r="U50" s="41"/>
      <c r="V50" s="41"/>
      <c r="W50" s="41"/>
    </row>
    <row r="51" spans="1:23" ht="15" x14ac:dyDescent="0.2">
      <c r="A51" s="35" t="s">
        <v>62</v>
      </c>
      <c r="B51" s="57">
        <v>1894</v>
      </c>
      <c r="C51" s="57">
        <v>637</v>
      </c>
      <c r="D51" s="57">
        <v>623</v>
      </c>
      <c r="E51" s="57">
        <v>485</v>
      </c>
      <c r="F51" s="57">
        <v>211</v>
      </c>
      <c r="G51" s="57">
        <v>693</v>
      </c>
      <c r="H51" s="57">
        <v>298</v>
      </c>
      <c r="I51" s="60"/>
      <c r="J51" s="57">
        <f t="shared" si="2"/>
        <v>4841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W52"/>
  <sheetViews>
    <sheetView showGridLines="0" workbookViewId="0">
      <selection activeCell="C28" sqref="C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41" customFormat="1" ht="15.75" customHeight="1" x14ac:dyDescent="0.25">
      <c r="A1" s="33" t="s">
        <v>21</v>
      </c>
      <c r="I1"/>
    </row>
    <row r="2" spans="1:10" ht="15.75" customHeight="1" x14ac:dyDescent="0.2"/>
    <row r="3" spans="1:10" ht="15.75" customHeight="1" x14ac:dyDescent="0.25">
      <c r="A3" s="33" t="s">
        <v>198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>
      <c r="B6" s="66"/>
      <c r="C6" s="66"/>
      <c r="D6" s="66"/>
      <c r="E6" s="66"/>
      <c r="F6" s="66"/>
      <c r="G6" s="66"/>
      <c r="H6" s="66"/>
      <c r="I6"/>
      <c r="J6" s="67"/>
    </row>
    <row r="7" spans="1:10" s="44" customFormat="1" ht="15.75" customHeight="1" x14ac:dyDescent="0.2">
      <c r="B7" s="67" t="s">
        <v>224</v>
      </c>
      <c r="C7" s="67" t="s">
        <v>223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/>
      <c r="J7" s="67" t="s">
        <v>13</v>
      </c>
    </row>
    <row r="8" spans="1:10" s="44" customFormat="1" ht="15.75" customHeight="1" x14ac:dyDescent="0.2">
      <c r="B8" s="67"/>
      <c r="C8" s="67"/>
      <c r="D8" s="67"/>
      <c r="E8" s="67"/>
      <c r="F8" s="67"/>
      <c r="G8" s="67"/>
      <c r="H8" s="67"/>
      <c r="I8"/>
      <c r="J8" s="67"/>
    </row>
    <row r="9" spans="1:10" ht="15.75" customHeight="1" x14ac:dyDescent="0.2">
      <c r="A9" s="50" t="s">
        <v>225</v>
      </c>
      <c r="B9" s="57">
        <v>466.18973</v>
      </c>
      <c r="C9" s="57">
        <v>104.70466999999999</v>
      </c>
      <c r="D9" s="57">
        <v>98.828670000000002</v>
      </c>
      <c r="E9" s="57">
        <v>64.399680000000004</v>
      </c>
      <c r="F9" s="57">
        <v>53.288220000000003</v>
      </c>
      <c r="G9" s="57">
        <v>172.23725999999999</v>
      </c>
      <c r="H9" s="57">
        <v>19.505400000000002</v>
      </c>
      <c r="I9" s="60"/>
      <c r="J9" s="57">
        <f>SUM(B9:H9)</f>
        <v>979.15363000000002</v>
      </c>
    </row>
    <row r="10" spans="1:10" ht="15.75" customHeight="1" x14ac:dyDescent="0.2">
      <c r="A10" s="52" t="s">
        <v>226</v>
      </c>
      <c r="B10" s="58">
        <v>233.67054999999999</v>
      </c>
      <c r="C10" s="58">
        <v>46.522799999999997</v>
      </c>
      <c r="D10" s="58">
        <v>53.377409999999998</v>
      </c>
      <c r="E10" s="58">
        <v>41.423940000000002</v>
      </c>
      <c r="F10" s="58">
        <v>41.60669</v>
      </c>
      <c r="G10" s="58">
        <v>358.05090000000001</v>
      </c>
      <c r="H10" s="58">
        <v>10.453440000000001</v>
      </c>
      <c r="I10" s="60"/>
      <c r="J10" s="58">
        <f t="shared" ref="J10:J45" si="0">SUM(B10:H10)</f>
        <v>785.10572999999999</v>
      </c>
    </row>
    <row r="11" spans="1:10" ht="15.75" customHeight="1" x14ac:dyDescent="0.2">
      <c r="A11" s="50" t="s">
        <v>227</v>
      </c>
      <c r="B11" s="57">
        <v>861.14887999999996</v>
      </c>
      <c r="C11" s="57">
        <v>284.48262999999997</v>
      </c>
      <c r="D11" s="57">
        <v>232.92833999999999</v>
      </c>
      <c r="E11" s="57">
        <v>91.034739999999999</v>
      </c>
      <c r="F11" s="57">
        <v>21.734549999999999</v>
      </c>
      <c r="G11" s="57">
        <v>28.55735</v>
      </c>
      <c r="H11" s="57">
        <v>127.51949</v>
      </c>
      <c r="I11" s="60"/>
      <c r="J11" s="57">
        <f t="shared" si="0"/>
        <v>1647.4059799999998</v>
      </c>
    </row>
    <row r="12" spans="1:10" ht="15.75" customHeight="1" x14ac:dyDescent="0.2">
      <c r="A12" s="52" t="s">
        <v>26</v>
      </c>
      <c r="B12" s="58">
        <v>1203.6574599999999</v>
      </c>
      <c r="C12" s="58">
        <v>607.71721000000002</v>
      </c>
      <c r="D12" s="58">
        <v>625.56664000000001</v>
      </c>
      <c r="E12" s="58">
        <v>417.09537</v>
      </c>
      <c r="F12" s="58">
        <v>230.24886000000001</v>
      </c>
      <c r="G12" s="58">
        <v>372.13995999999997</v>
      </c>
      <c r="H12" s="58">
        <v>160.66363000000001</v>
      </c>
      <c r="I12" s="60"/>
      <c r="J12" s="58">
        <f t="shared" si="0"/>
        <v>3617.0891300000003</v>
      </c>
    </row>
    <row r="13" spans="1:10" ht="15.75" customHeight="1" x14ac:dyDescent="0.2">
      <c r="A13" s="50" t="s">
        <v>27</v>
      </c>
      <c r="B13" s="57">
        <v>160.86322000000001</v>
      </c>
      <c r="C13" s="57">
        <v>61.575499999999998</v>
      </c>
      <c r="D13" s="57">
        <v>76.211560000000006</v>
      </c>
      <c r="E13" s="57">
        <v>55.010910000000003</v>
      </c>
      <c r="F13" s="57">
        <v>32.090060000000001</v>
      </c>
      <c r="G13" s="57">
        <v>117.44901</v>
      </c>
      <c r="H13" s="57">
        <v>15.309049999999999</v>
      </c>
      <c r="I13" s="60"/>
      <c r="J13" s="57">
        <f t="shared" si="0"/>
        <v>518.50931000000003</v>
      </c>
    </row>
    <row r="14" spans="1:10" ht="15.75" customHeight="1" x14ac:dyDescent="0.2">
      <c r="A14" s="52" t="s">
        <v>28</v>
      </c>
      <c r="B14" s="58">
        <v>18.300380000000001</v>
      </c>
      <c r="C14" s="58">
        <v>6.6207200000000004</v>
      </c>
      <c r="D14" s="58">
        <v>7.7783300000000004</v>
      </c>
      <c r="E14" s="58">
        <v>22.776150000000001</v>
      </c>
      <c r="F14" s="58">
        <v>8.8692100000000007</v>
      </c>
      <c r="G14" s="58">
        <v>25.494289999999999</v>
      </c>
      <c r="H14" s="58">
        <v>2.2148099999999999</v>
      </c>
      <c r="I14" s="60"/>
      <c r="J14" s="58">
        <f t="shared" si="0"/>
        <v>92.053889999999996</v>
      </c>
    </row>
    <row r="15" spans="1:10" ht="15.75" customHeight="1" x14ac:dyDescent="0.2">
      <c r="A15" s="50" t="s">
        <v>29</v>
      </c>
      <c r="B15" s="57">
        <v>298.15816999999998</v>
      </c>
      <c r="C15" s="57">
        <v>110.15094000000001</v>
      </c>
      <c r="D15" s="57">
        <v>106.15481</v>
      </c>
      <c r="E15" s="57">
        <v>48.270440000000001</v>
      </c>
      <c r="F15" s="57">
        <v>9.6912599999999998</v>
      </c>
      <c r="G15" s="57">
        <v>22.9221</v>
      </c>
      <c r="H15" s="57">
        <v>17.02177</v>
      </c>
      <c r="I15" s="60"/>
      <c r="J15" s="57">
        <f t="shared" si="0"/>
        <v>612.36948999999993</v>
      </c>
    </row>
    <row r="16" spans="1:10" ht="15.75" customHeight="1" x14ac:dyDescent="0.2">
      <c r="A16" s="52" t="s">
        <v>30</v>
      </c>
      <c r="B16" s="58">
        <v>69.379400000000004</v>
      </c>
      <c r="C16" s="58">
        <v>31.147010000000002</v>
      </c>
      <c r="D16" s="58">
        <v>34.491990000000001</v>
      </c>
      <c r="E16" s="58">
        <v>23.918790000000001</v>
      </c>
      <c r="F16" s="58">
        <v>22.423749999999998</v>
      </c>
      <c r="G16" s="58">
        <v>38.07647</v>
      </c>
      <c r="H16" s="58">
        <v>8.2124400000000009</v>
      </c>
      <c r="I16" s="60"/>
      <c r="J16" s="58">
        <f t="shared" si="0"/>
        <v>227.64984999999996</v>
      </c>
    </row>
    <row r="17" spans="1:13" ht="15.75" hidden="1" customHeight="1" x14ac:dyDescent="0.2">
      <c r="A17" s="50" t="s">
        <v>31</v>
      </c>
      <c r="B17" s="57">
        <v>19.07254</v>
      </c>
      <c r="C17" s="57">
        <v>3.2133699999999998</v>
      </c>
      <c r="D17" s="57">
        <v>5.8834900000000001</v>
      </c>
      <c r="E17" s="57">
        <v>7.6036900000000003</v>
      </c>
      <c r="F17" s="57">
        <v>4.6603899999999996</v>
      </c>
      <c r="G17" s="57">
        <v>31.645980000000002</v>
      </c>
      <c r="H17" s="57">
        <v>12.107530000000001</v>
      </c>
      <c r="I17" s="60"/>
      <c r="J17" s="57">
        <f t="shared" si="0"/>
        <v>84.186990000000009</v>
      </c>
    </row>
    <row r="18" spans="1:13" ht="15.75" hidden="1" customHeight="1" x14ac:dyDescent="0.2">
      <c r="A18" s="52" t="s">
        <v>32</v>
      </c>
      <c r="B18" s="58">
        <v>23.6007</v>
      </c>
      <c r="C18" s="58">
        <v>7.7982899999999997</v>
      </c>
      <c r="D18" s="58">
        <v>4.3173500000000002</v>
      </c>
      <c r="E18" s="58">
        <v>4.0017500000000004</v>
      </c>
      <c r="F18" s="58">
        <v>1.77447</v>
      </c>
      <c r="G18" s="58">
        <v>5.4724599999999999</v>
      </c>
      <c r="H18" s="58">
        <v>0.80022000000000004</v>
      </c>
      <c r="I18" s="60"/>
      <c r="J18" s="58">
        <f t="shared" si="0"/>
        <v>47.765239999999999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0.72287999999999997</v>
      </c>
      <c r="F19" s="57">
        <v>0</v>
      </c>
      <c r="G19" s="57">
        <v>5.2416900000000002</v>
      </c>
      <c r="H19" s="57">
        <v>0</v>
      </c>
      <c r="I19" s="60"/>
      <c r="J19" s="57">
        <f t="shared" si="0"/>
        <v>5.9645700000000001</v>
      </c>
    </row>
    <row r="20" spans="1:13" ht="15.75" hidden="1" customHeight="1" x14ac:dyDescent="0.2">
      <c r="A20" s="52" t="s">
        <v>34</v>
      </c>
      <c r="B20" s="58">
        <v>7.3460999999999999</v>
      </c>
      <c r="C20" s="58">
        <v>2.86097</v>
      </c>
      <c r="D20" s="58">
        <v>1.99963</v>
      </c>
      <c r="E20" s="58">
        <v>0</v>
      </c>
      <c r="F20" s="58">
        <v>0</v>
      </c>
      <c r="G20" s="58">
        <v>2.53789</v>
      </c>
      <c r="H20" s="58">
        <v>0.49210999999999999</v>
      </c>
      <c r="I20" s="60"/>
      <c r="J20" s="58">
        <f t="shared" si="0"/>
        <v>15.236699999999999</v>
      </c>
    </row>
    <row r="21" spans="1:13" ht="15.75" customHeight="1" x14ac:dyDescent="0.2">
      <c r="A21" s="50" t="s">
        <v>35</v>
      </c>
      <c r="B21" s="57">
        <v>50.01934</v>
      </c>
      <c r="C21" s="57">
        <v>13.872640000000001</v>
      </c>
      <c r="D21" s="57">
        <v>12.20046</v>
      </c>
      <c r="E21" s="57">
        <v>12.32832</v>
      </c>
      <c r="F21" s="57">
        <v>6.43485</v>
      </c>
      <c r="G21" s="57">
        <v>44.898020000000002</v>
      </c>
      <c r="H21" s="57">
        <v>13.39986</v>
      </c>
      <c r="I21" s="60">
        <v>6438.1413300000004</v>
      </c>
      <c r="J21" s="57">
        <f t="shared" si="0"/>
        <v>153.15349000000001</v>
      </c>
    </row>
    <row r="22" spans="1:13" ht="15.75" customHeight="1" x14ac:dyDescent="0.2">
      <c r="A22" s="52" t="s">
        <v>36</v>
      </c>
      <c r="B22" s="58">
        <v>4.8605999999999998</v>
      </c>
      <c r="C22" s="58">
        <v>0.99980999999999998</v>
      </c>
      <c r="D22" s="58">
        <v>1.3534600000000001</v>
      </c>
      <c r="E22" s="58">
        <v>0</v>
      </c>
      <c r="F22" s="58">
        <v>0</v>
      </c>
      <c r="G22" s="58">
        <v>4.2861599999999997</v>
      </c>
      <c r="H22" s="58">
        <v>0</v>
      </c>
      <c r="I22" s="60"/>
      <c r="J22" s="58">
        <f t="shared" si="0"/>
        <v>11.500029999999999</v>
      </c>
    </row>
    <row r="23" spans="1:13" ht="15.75" customHeight="1" x14ac:dyDescent="0.2">
      <c r="A23" s="50" t="s">
        <v>37</v>
      </c>
      <c r="B23" s="57">
        <v>19.103100000000001</v>
      </c>
      <c r="C23" s="57">
        <v>5.5965800000000003</v>
      </c>
      <c r="D23" s="57">
        <v>9.6133000000000006</v>
      </c>
      <c r="E23" s="57">
        <v>1.4308000000000001</v>
      </c>
      <c r="F23" s="57">
        <v>3.1821899999999999</v>
      </c>
      <c r="G23" s="57">
        <v>3.3630599999999999</v>
      </c>
      <c r="H23" s="57">
        <v>1.9073199999999999</v>
      </c>
      <c r="I23" s="60"/>
      <c r="J23" s="57">
        <f t="shared" si="0"/>
        <v>44.196349999999995</v>
      </c>
    </row>
    <row r="24" spans="1:13" ht="15.75" customHeight="1" x14ac:dyDescent="0.2">
      <c r="A24" s="52" t="s">
        <v>38</v>
      </c>
      <c r="B24" s="58">
        <v>19.630759999999999</v>
      </c>
      <c r="C24" s="58">
        <v>9.2259700000000002</v>
      </c>
      <c r="D24" s="58">
        <v>8.0278200000000002</v>
      </c>
      <c r="E24" s="58">
        <v>7.3361200000000002</v>
      </c>
      <c r="F24" s="58">
        <v>5.0127899999999999</v>
      </c>
      <c r="G24" s="58">
        <v>7.3373699999999999</v>
      </c>
      <c r="H24" s="58">
        <v>7.5818599999999998</v>
      </c>
      <c r="I24" s="60"/>
      <c r="J24" s="58">
        <f t="shared" si="0"/>
        <v>64.152690000000007</v>
      </c>
    </row>
    <row r="25" spans="1:13" ht="15.75" customHeight="1" x14ac:dyDescent="0.2">
      <c r="A25" s="50" t="s">
        <v>39</v>
      </c>
      <c r="B25" s="57">
        <v>111.89796</v>
      </c>
      <c r="C25" s="57">
        <v>32.878439999999998</v>
      </c>
      <c r="D25" s="57">
        <v>20.203330000000001</v>
      </c>
      <c r="E25" s="57">
        <v>17.435289999999998</v>
      </c>
      <c r="F25" s="57">
        <v>10.78463</v>
      </c>
      <c r="G25" s="57">
        <v>23.70673</v>
      </c>
      <c r="H25" s="57">
        <v>9.4442699999999995</v>
      </c>
      <c r="I25" s="60"/>
      <c r="J25" s="57">
        <f t="shared" si="0"/>
        <v>226.35064999999997</v>
      </c>
    </row>
    <row r="26" spans="1:13" ht="15.75" customHeight="1" x14ac:dyDescent="0.2">
      <c r="A26" s="52" t="s">
        <v>40</v>
      </c>
      <c r="B26" s="58">
        <v>55.83484</v>
      </c>
      <c r="C26" s="58">
        <v>33.842700000000001</v>
      </c>
      <c r="D26" s="58">
        <v>35.861040000000003</v>
      </c>
      <c r="E26" s="58">
        <v>19.312670000000001</v>
      </c>
      <c r="F26" s="58">
        <v>1.7226999999999999</v>
      </c>
      <c r="G26" s="58">
        <v>6.7417199999999999</v>
      </c>
      <c r="H26" s="58">
        <v>10.74596</v>
      </c>
      <c r="I26" s="60"/>
      <c r="J26" s="58">
        <f t="shared" si="0"/>
        <v>164.06162999999998</v>
      </c>
    </row>
    <row r="27" spans="1:13" ht="15.75" customHeight="1" x14ac:dyDescent="0.2">
      <c r="A27" s="50" t="s">
        <v>41</v>
      </c>
      <c r="B27" s="57">
        <v>10.0237</v>
      </c>
      <c r="C27" s="57">
        <v>2.0189599999999999</v>
      </c>
      <c r="D27" s="57">
        <v>1.1226799999999999</v>
      </c>
      <c r="E27" s="57">
        <v>2.5054599999999998</v>
      </c>
      <c r="F27" s="57">
        <v>0</v>
      </c>
      <c r="G27" s="57">
        <v>6.9481700000000002</v>
      </c>
      <c r="H27" s="57">
        <v>1.8193699999999999</v>
      </c>
      <c r="I27" s="60"/>
      <c r="J27" s="57">
        <f t="shared" si="0"/>
        <v>24.43834</v>
      </c>
    </row>
    <row r="28" spans="1:13" ht="15.75" customHeight="1" x14ac:dyDescent="0.2">
      <c r="A28" s="52" t="s">
        <v>42</v>
      </c>
      <c r="B28" s="58">
        <v>113.86015999999999</v>
      </c>
      <c r="C28" s="58">
        <v>30.087319999999998</v>
      </c>
      <c r="D28" s="58">
        <v>40.60812</v>
      </c>
      <c r="E28" s="58">
        <v>49.11994</v>
      </c>
      <c r="F28" s="58">
        <v>35.858539999999998</v>
      </c>
      <c r="G28" s="58">
        <v>88.626580000000004</v>
      </c>
      <c r="H28" s="58">
        <v>24.567450000000001</v>
      </c>
      <c r="I28" s="60"/>
      <c r="J28" s="58">
        <f t="shared" si="0"/>
        <v>382.72810999999996</v>
      </c>
    </row>
    <row r="29" spans="1:13" ht="15.75" customHeight="1" x14ac:dyDescent="0.2">
      <c r="A29" s="50" t="s">
        <v>43</v>
      </c>
      <c r="B29" s="57">
        <v>4.3529</v>
      </c>
      <c r="C29" s="57">
        <v>0</v>
      </c>
      <c r="D29" s="57">
        <v>0</v>
      </c>
      <c r="E29" s="57">
        <v>2.86097</v>
      </c>
      <c r="F29" s="57">
        <v>0</v>
      </c>
      <c r="G29" s="57">
        <v>0.99980999999999998</v>
      </c>
      <c r="H29" s="57">
        <v>0.99980999999999998</v>
      </c>
      <c r="I29" s="60"/>
      <c r="J29" s="57">
        <f t="shared" si="0"/>
        <v>9.2134900000000002</v>
      </c>
    </row>
    <row r="30" spans="1:13" ht="15.75" customHeight="1" x14ac:dyDescent="0.2">
      <c r="A30" s="52" t="s">
        <v>44</v>
      </c>
      <c r="B30" s="58">
        <v>17.271879999999999</v>
      </c>
      <c r="C30" s="58">
        <v>15.54045</v>
      </c>
      <c r="D30" s="58">
        <v>17.894970000000001</v>
      </c>
      <c r="E30" s="58">
        <v>26.410530000000001</v>
      </c>
      <c r="F30" s="58">
        <v>7.0797699999999999</v>
      </c>
      <c r="G30" s="58">
        <v>34.16142</v>
      </c>
      <c r="H30" s="58">
        <v>24.659140000000001</v>
      </c>
      <c r="I30" s="60"/>
      <c r="J30" s="58">
        <f t="shared" si="0"/>
        <v>143.01815999999999</v>
      </c>
    </row>
    <row r="31" spans="1:13" ht="15.75" customHeight="1" x14ac:dyDescent="0.2">
      <c r="A31" s="50" t="s">
        <v>45</v>
      </c>
      <c r="B31" s="57">
        <v>2.13185</v>
      </c>
      <c r="C31" s="57">
        <v>2.5154399999999999</v>
      </c>
      <c r="D31" s="57">
        <v>3.8863599999999998</v>
      </c>
      <c r="E31" s="57">
        <v>0.99980999999999998</v>
      </c>
      <c r="F31" s="57">
        <v>0</v>
      </c>
      <c r="G31" s="57">
        <v>7.9049500000000004</v>
      </c>
      <c r="H31" s="57">
        <v>2.2291500000000002</v>
      </c>
      <c r="I31" s="60"/>
      <c r="J31" s="57">
        <f t="shared" si="0"/>
        <v>19.667560000000002</v>
      </c>
      <c r="M31" s="73"/>
    </row>
    <row r="32" spans="1:13" ht="15.75" customHeight="1" x14ac:dyDescent="0.2">
      <c r="A32" s="52" t="s">
        <v>46</v>
      </c>
      <c r="B32" s="58">
        <v>12.686959999999999</v>
      </c>
      <c r="C32" s="58">
        <v>8.5598500000000008</v>
      </c>
      <c r="D32" s="58">
        <v>4.3909399999999996</v>
      </c>
      <c r="E32" s="58">
        <v>3.4235600000000002</v>
      </c>
      <c r="F32" s="58">
        <v>7.0018099999999999</v>
      </c>
      <c r="G32" s="58">
        <v>9.0532000000000004</v>
      </c>
      <c r="H32" s="58">
        <v>3.4684699999999999</v>
      </c>
      <c r="I32" s="60"/>
      <c r="J32" s="58">
        <f t="shared" si="0"/>
        <v>48.584789999999998</v>
      </c>
    </row>
    <row r="33" spans="1:21" ht="15.75" customHeight="1" x14ac:dyDescent="0.2">
      <c r="A33" s="50" t="s">
        <v>47</v>
      </c>
      <c r="B33" s="57">
        <v>267.18830000000003</v>
      </c>
      <c r="C33" s="57">
        <v>70.011849999999995</v>
      </c>
      <c r="D33" s="57">
        <v>55.033369999999998</v>
      </c>
      <c r="E33" s="57">
        <v>29.95073</v>
      </c>
      <c r="F33" s="57">
        <v>12.75869</v>
      </c>
      <c r="G33" s="57">
        <v>22.158670000000001</v>
      </c>
      <c r="H33" s="57">
        <v>12.57718</v>
      </c>
      <c r="I33" s="60"/>
      <c r="J33" s="57">
        <f t="shared" si="0"/>
        <v>469.67879000000005</v>
      </c>
    </row>
    <row r="34" spans="1:21" ht="15.75" customHeight="1" x14ac:dyDescent="0.2">
      <c r="A34" s="52" t="s">
        <v>48</v>
      </c>
      <c r="B34" s="58">
        <v>136.89016000000001</v>
      </c>
      <c r="C34" s="58">
        <v>33.310670000000002</v>
      </c>
      <c r="D34" s="58">
        <v>33.148510000000002</v>
      </c>
      <c r="E34" s="58">
        <v>30.33306</v>
      </c>
      <c r="F34" s="58">
        <v>11.12144</v>
      </c>
      <c r="G34" s="58">
        <v>58.922849999999997</v>
      </c>
      <c r="H34" s="58">
        <v>24.659140000000001</v>
      </c>
      <c r="I34" s="60"/>
      <c r="J34" s="58">
        <f t="shared" si="0"/>
        <v>328.38582999999994</v>
      </c>
      <c r="L34" s="73"/>
    </row>
    <row r="35" spans="1:21" ht="15.75" customHeight="1" x14ac:dyDescent="0.2">
      <c r="A35" s="50" t="s">
        <v>49</v>
      </c>
      <c r="B35" s="57">
        <v>92.522300000000001</v>
      </c>
      <c r="C35" s="57">
        <v>20.369240000000001</v>
      </c>
      <c r="D35" s="57">
        <v>17.496410000000001</v>
      </c>
      <c r="E35" s="57">
        <v>14.980980000000001</v>
      </c>
      <c r="F35" s="57">
        <v>10.28753</v>
      </c>
      <c r="G35" s="57">
        <v>46.736109999999996</v>
      </c>
      <c r="H35" s="57">
        <v>20.6206</v>
      </c>
      <c r="I35" s="60"/>
      <c r="J35" s="57">
        <f t="shared" si="0"/>
        <v>223.01317</v>
      </c>
    </row>
    <row r="36" spans="1:21" ht="15.75" customHeight="1" x14ac:dyDescent="0.2">
      <c r="A36" s="52" t="s">
        <v>50</v>
      </c>
      <c r="B36" s="58">
        <v>616.01883999999995</v>
      </c>
      <c r="C36" s="58">
        <v>228.13820999999999</v>
      </c>
      <c r="D36" s="58">
        <v>210.98983000000001</v>
      </c>
      <c r="E36" s="58">
        <v>166.88329999999999</v>
      </c>
      <c r="F36" s="58">
        <v>73.331249999999997</v>
      </c>
      <c r="G36" s="58">
        <v>124.44521</v>
      </c>
      <c r="H36" s="58">
        <v>105.54855999999999</v>
      </c>
      <c r="I36" s="60"/>
      <c r="J36" s="58">
        <f t="shared" si="0"/>
        <v>1525.3552</v>
      </c>
    </row>
    <row r="37" spans="1:21" ht="15.75" customHeight="1" x14ac:dyDescent="0.2">
      <c r="A37" s="50" t="s">
        <v>51</v>
      </c>
      <c r="B37" s="57">
        <v>656.18100000000004</v>
      </c>
      <c r="C37" s="57">
        <v>221.21</v>
      </c>
      <c r="D37" s="57">
        <v>232.14868999999999</v>
      </c>
      <c r="E37" s="57">
        <v>192.37011000000001</v>
      </c>
      <c r="F37" s="57">
        <v>78.030940000000001</v>
      </c>
      <c r="G37" s="57">
        <v>265.38950999999997</v>
      </c>
      <c r="H37" s="57">
        <v>82.541629999999998</v>
      </c>
      <c r="I37" s="60"/>
      <c r="J37" s="57">
        <f t="shared" si="0"/>
        <v>1727.8718800000001</v>
      </c>
    </row>
    <row r="38" spans="1:21" ht="15.75" customHeight="1" x14ac:dyDescent="0.2">
      <c r="A38" s="52" t="s">
        <v>52</v>
      </c>
      <c r="B38" s="58">
        <v>137.97105999999999</v>
      </c>
      <c r="C38" s="58">
        <v>52.61336</v>
      </c>
      <c r="D38" s="58">
        <v>39.86777</v>
      </c>
      <c r="E38" s="58">
        <v>6.7348600000000003</v>
      </c>
      <c r="F38" s="58">
        <v>2.3077399999999999</v>
      </c>
      <c r="G38" s="58">
        <v>103.69925000000001</v>
      </c>
      <c r="H38" s="58">
        <v>18.098299999999998</v>
      </c>
      <c r="I38" s="60"/>
      <c r="J38" s="58">
        <f t="shared" si="0"/>
        <v>361.29233999999997</v>
      </c>
    </row>
    <row r="39" spans="1:21" ht="15.75" customHeight="1" x14ac:dyDescent="0.2">
      <c r="A39" s="50" t="s">
        <v>53</v>
      </c>
      <c r="B39" s="57">
        <v>154.57432</v>
      </c>
      <c r="C39" s="57">
        <v>83.441649999999996</v>
      </c>
      <c r="D39" s="57">
        <v>47.825110000000002</v>
      </c>
      <c r="E39" s="57">
        <v>11.800039999999999</v>
      </c>
      <c r="F39" s="57">
        <v>3.3992399999999998</v>
      </c>
      <c r="G39" s="57">
        <v>82.446200000000005</v>
      </c>
      <c r="H39" s="57">
        <v>11.93788</v>
      </c>
      <c r="I39" s="60"/>
      <c r="J39" s="57">
        <f t="shared" si="0"/>
        <v>395.42444000000006</v>
      </c>
    </row>
    <row r="40" spans="1:21" ht="15.75" customHeight="1" x14ac:dyDescent="0.2">
      <c r="A40" s="52" t="s">
        <v>54</v>
      </c>
      <c r="B40" s="58">
        <v>125.32152000000001</v>
      </c>
      <c r="C40" s="58">
        <v>58.791240000000002</v>
      </c>
      <c r="D40" s="58">
        <v>60.800220000000003</v>
      </c>
      <c r="E40" s="58">
        <v>42.071350000000002</v>
      </c>
      <c r="F40" s="58">
        <v>52.987589999999997</v>
      </c>
      <c r="G40" s="58">
        <v>99.550299999999993</v>
      </c>
      <c r="H40" s="58">
        <v>31.184429999999999</v>
      </c>
      <c r="I40" s="60"/>
      <c r="J40" s="58">
        <f t="shared" si="0"/>
        <v>470.70665000000002</v>
      </c>
    </row>
    <row r="41" spans="1:21" ht="15.75" customHeight="1" x14ac:dyDescent="0.2">
      <c r="A41" s="50" t="s">
        <v>55</v>
      </c>
      <c r="B41" s="57">
        <v>178.67586</v>
      </c>
      <c r="C41" s="57">
        <v>56.955030000000001</v>
      </c>
      <c r="D41" s="57">
        <v>38.917230000000004</v>
      </c>
      <c r="E41" s="57">
        <v>28.054010000000002</v>
      </c>
      <c r="F41" s="57">
        <v>13.559530000000001</v>
      </c>
      <c r="G41" s="57">
        <v>10.84451</v>
      </c>
      <c r="H41" s="57">
        <v>22.976980000000001</v>
      </c>
      <c r="I41" s="60"/>
      <c r="J41" s="57">
        <f t="shared" si="0"/>
        <v>349.98315000000002</v>
      </c>
    </row>
    <row r="42" spans="1:21" ht="15.75" customHeight="1" x14ac:dyDescent="0.2">
      <c r="A42" s="52" t="s">
        <v>56</v>
      </c>
      <c r="B42" s="58">
        <v>32.01023</v>
      </c>
      <c r="C42" s="58">
        <v>7.2562800000000003</v>
      </c>
      <c r="D42" s="58">
        <v>5.5822399999999996</v>
      </c>
      <c r="E42" s="58">
        <v>5.0277599999999998</v>
      </c>
      <c r="F42" s="58">
        <v>2.9994399999999999</v>
      </c>
      <c r="G42" s="58">
        <v>2.9994399999999999</v>
      </c>
      <c r="H42" s="58">
        <v>23.688020000000002</v>
      </c>
      <c r="I42" s="60"/>
      <c r="J42" s="58">
        <f t="shared" si="0"/>
        <v>79.563410000000005</v>
      </c>
    </row>
    <row r="43" spans="1:21" ht="15.75" customHeight="1" x14ac:dyDescent="0.2">
      <c r="A43" s="50" t="s">
        <v>57</v>
      </c>
      <c r="B43" s="57">
        <v>173.40548000000001</v>
      </c>
      <c r="C43" s="57">
        <v>45.842950000000002</v>
      </c>
      <c r="D43" s="57">
        <v>49.595829999999999</v>
      </c>
      <c r="E43" s="57">
        <v>18.113890000000001</v>
      </c>
      <c r="F43" s="57">
        <v>11.474460000000001</v>
      </c>
      <c r="G43" s="57">
        <v>57.088500000000003</v>
      </c>
      <c r="H43" s="57">
        <v>15.42568</v>
      </c>
      <c r="I43" s="60"/>
      <c r="J43" s="57">
        <f t="shared" si="0"/>
        <v>370.94679000000008</v>
      </c>
    </row>
    <row r="44" spans="1:21" ht="15.75" customHeight="1" x14ac:dyDescent="0.2">
      <c r="A44" s="52" t="s">
        <v>58</v>
      </c>
      <c r="B44" s="58">
        <v>97.325519999999997</v>
      </c>
      <c r="C44" s="58">
        <v>34.47016</v>
      </c>
      <c r="D44" s="58">
        <v>20.31747</v>
      </c>
      <c r="E44" s="58">
        <v>6.49099</v>
      </c>
      <c r="F44" s="58">
        <v>4.7389799999999997</v>
      </c>
      <c r="G44" s="58">
        <v>6.9986899999999999</v>
      </c>
      <c r="H44" s="58">
        <v>18.229900000000001</v>
      </c>
      <c r="I44" s="60"/>
      <c r="J44" s="58">
        <f t="shared" si="0"/>
        <v>188.57171000000005</v>
      </c>
    </row>
    <row r="45" spans="1:21" ht="15.75" customHeight="1" x14ac:dyDescent="0.2">
      <c r="A45" s="50" t="s">
        <v>59</v>
      </c>
      <c r="B45" s="57">
        <v>303.74414999999999</v>
      </c>
      <c r="C45" s="57">
        <v>129.11931999999999</v>
      </c>
      <c r="D45" s="57">
        <v>187.10534999999999</v>
      </c>
      <c r="E45" s="57">
        <v>197.12468000000001</v>
      </c>
      <c r="F45" s="57">
        <v>90.483999999999995</v>
      </c>
      <c r="G45" s="57">
        <v>284.36288000000002</v>
      </c>
      <c r="H45" s="57">
        <v>136.00823</v>
      </c>
      <c r="I45" s="60"/>
      <c r="J45" s="57">
        <f t="shared" si="0"/>
        <v>1327.9486099999999</v>
      </c>
    </row>
    <row r="46" spans="1:21" ht="15.75" customHeight="1" x14ac:dyDescent="0.2">
      <c r="A46" s="59"/>
      <c r="B46" s="39"/>
      <c r="C46" s="39"/>
      <c r="D46" s="39"/>
      <c r="E46" s="39"/>
      <c r="F46" s="39"/>
      <c r="G46" s="39"/>
      <c r="H46" s="39"/>
      <c r="J46" s="39"/>
    </row>
    <row r="47" spans="1:21" ht="15.75" customHeight="1" x14ac:dyDescent="0.2">
      <c r="A47" s="53" t="s">
        <v>20</v>
      </c>
      <c r="B47" s="117">
        <f>SUM(B9:B45)-SUM(B17:B20)</f>
        <v>6704.8705799999998</v>
      </c>
      <c r="C47" s="117">
        <f>SUM(C9:C45)-SUM(C17:C20)</f>
        <v>2449.5896000000002</v>
      </c>
      <c r="D47" s="117">
        <f>SUM(D9:D45)-SUM(D17:D20)</f>
        <v>2389.3282600000002</v>
      </c>
      <c r="E47" s="117">
        <f t="shared" ref="E47:J47" si="1">SUM(E9:E45)-SUM(E17:E20)</f>
        <v>1657.0292500000005</v>
      </c>
      <c r="F47" s="117">
        <f t="shared" si="1"/>
        <v>864.51070999999979</v>
      </c>
      <c r="G47" s="117">
        <f t="shared" si="1"/>
        <v>2538.59665</v>
      </c>
      <c r="H47" s="117">
        <f t="shared" si="1"/>
        <v>985.21922000000029</v>
      </c>
      <c r="I47" s="59"/>
      <c r="J47" s="117">
        <f t="shared" si="1"/>
        <v>17589.144270000001</v>
      </c>
      <c r="K47" s="109">
        <v>7.7045559499999996</v>
      </c>
      <c r="L47" s="55"/>
      <c r="M47" s="55"/>
      <c r="N47" s="55"/>
      <c r="O47" s="40"/>
      <c r="P47" s="55"/>
      <c r="Q47" s="55"/>
      <c r="R47" s="55"/>
      <c r="S47" s="55"/>
      <c r="T47" s="55"/>
      <c r="U47" s="55"/>
    </row>
    <row r="48" spans="1:21" ht="15.75" customHeight="1" x14ac:dyDescent="0.2"/>
    <row r="49" spans="1:23" ht="15.75" customHeight="1" x14ac:dyDescent="0.2">
      <c r="A49" s="35" t="s">
        <v>60</v>
      </c>
      <c r="B49" s="57">
        <v>699.86028999999996</v>
      </c>
      <c r="C49" s="57">
        <v>151.22747000000001</v>
      </c>
      <c r="D49" s="57">
        <v>152.20607000000001</v>
      </c>
      <c r="E49" s="57">
        <v>105.82361</v>
      </c>
      <c r="F49" s="57">
        <v>94.894900000000007</v>
      </c>
      <c r="G49" s="57">
        <v>530.28815999999995</v>
      </c>
      <c r="H49" s="57">
        <v>29.958829999999999</v>
      </c>
      <c r="I49" s="60"/>
      <c r="J49" s="57">
        <f>SUM(B49:H49)</f>
        <v>1764.2593299999999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s="55" customFormat="1" ht="15.75" customHeight="1" x14ac:dyDescent="0.2">
      <c r="A50" s="38" t="s">
        <v>61</v>
      </c>
      <c r="B50" s="58">
        <v>1750.3586399999999</v>
      </c>
      <c r="C50" s="58">
        <v>817.21137999999996</v>
      </c>
      <c r="D50" s="58">
        <v>850.20333000000005</v>
      </c>
      <c r="E50" s="58">
        <v>567.07165999999995</v>
      </c>
      <c r="F50" s="58">
        <v>303.32315</v>
      </c>
      <c r="G50" s="58">
        <v>576.08182999999997</v>
      </c>
      <c r="H50" s="58">
        <v>203.42169000000001</v>
      </c>
      <c r="I50" s="60"/>
      <c r="J50" s="58">
        <f t="shared" ref="J50:J51" si="2">SUM(B50:H50)</f>
        <v>5067.6716800000004</v>
      </c>
      <c r="U50" s="41"/>
      <c r="V50" s="41"/>
      <c r="W50" s="41"/>
    </row>
    <row r="51" spans="1:23" ht="15" x14ac:dyDescent="0.2">
      <c r="A51" s="35" t="s">
        <v>62</v>
      </c>
      <c r="B51" s="57">
        <v>1639.5833600000001</v>
      </c>
      <c r="C51" s="57">
        <v>555.64148999999998</v>
      </c>
      <c r="D51" s="57">
        <v>533.65121999999997</v>
      </c>
      <c r="E51" s="57">
        <v>411.30230999999998</v>
      </c>
      <c r="F51" s="57">
        <v>175.0789</v>
      </c>
      <c r="G51" s="57">
        <v>599.19290999999998</v>
      </c>
      <c r="H51" s="57">
        <v>251.46822</v>
      </c>
      <c r="I51" s="60"/>
      <c r="J51" s="57">
        <f t="shared" si="2"/>
        <v>4165.9184100000002</v>
      </c>
      <c r="K51" s="41"/>
      <c r="L51" s="41"/>
      <c r="M51" s="41"/>
      <c r="N51" s="41"/>
      <c r="O51" s="41"/>
    </row>
    <row r="52" spans="1:23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S52"/>
  <sheetViews>
    <sheetView showGridLines="0" topLeftCell="A4" zoomScaleNormal="100" workbookViewId="0">
      <selection activeCell="C28" sqref="C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140625" customWidth="1"/>
    <col min="10" max="10" width="9.7109375" customWidth="1"/>
    <col min="11" max="11" width="3.5703125" bestFit="1" customWidth="1"/>
    <col min="12" max="12" width="3.5703125" customWidth="1"/>
    <col min="13" max="13" width="2.42578125" customWidth="1"/>
  </cols>
  <sheetData>
    <row r="1" spans="1:11" s="41" customFormat="1" ht="15.75" customHeight="1" x14ac:dyDescent="0.25">
      <c r="A1" s="33" t="s">
        <v>21</v>
      </c>
    </row>
    <row r="2" spans="1:11" ht="15.75" customHeight="1" x14ac:dyDescent="0.2"/>
    <row r="3" spans="1:11" ht="15.75" customHeight="1" x14ac:dyDescent="0.25">
      <c r="A3" s="33" t="s">
        <v>202</v>
      </c>
    </row>
    <row r="4" spans="1:11" ht="15.75" customHeight="1" x14ac:dyDescent="0.25">
      <c r="A4" s="33"/>
    </row>
    <row r="5" spans="1:11" ht="15.75" customHeight="1" x14ac:dyDescent="0.2"/>
    <row r="6" spans="1:11" ht="15.75" customHeight="1" x14ac:dyDescent="0.2">
      <c r="B6" s="66"/>
      <c r="C6" s="66"/>
      <c r="D6" s="66"/>
      <c r="E6" s="66"/>
      <c r="F6" s="66"/>
      <c r="G6" s="66"/>
      <c r="H6" s="66"/>
      <c r="I6" s="66"/>
      <c r="J6" s="66"/>
    </row>
    <row r="7" spans="1:11" s="44" customFormat="1" ht="15.75" customHeight="1" x14ac:dyDescent="0.2">
      <c r="B7" s="67" t="s">
        <v>70</v>
      </c>
      <c r="C7" s="67" t="s">
        <v>71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1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1" ht="15.75" customHeight="1" x14ac:dyDescent="0.2">
      <c r="A9" s="50" t="s">
        <v>225</v>
      </c>
      <c r="B9" s="62">
        <f>IF(OR('Tabel 5 F'!B9&lt;5,'Tabel 5 Be'!B9&lt;0.5),"-",IFERROR('Tabel 5 Be'!B9/'Tabel 5 F'!B9*100,"-"))</f>
        <v>33.082234777150035</v>
      </c>
      <c r="C9" s="62">
        <f>IF(OR('Tabel 5 F'!C9&lt;5,'Tabel 5 Be'!C9&lt;0.5),"-",IFERROR('Tabel 5 Be'!C9/'Tabel 5 F'!C9*100,"-"))</f>
        <v>8.5507246376811583</v>
      </c>
      <c r="D9" s="62">
        <f>IF(OR('Tabel 5 F'!D9&lt;5,'Tabel 5 Be'!D9&lt;0.5),"-",IFERROR('Tabel 5 Be'!D9/'Tabel 5 F'!D9*100,"-"))</f>
        <v>3.1215772179627601</v>
      </c>
      <c r="E9" s="62">
        <f>IF(OR('Tabel 5 F'!E9&lt;5,'Tabel 5 Be'!E9&lt;0.5),"-",IFERROR('Tabel 5 Be'!E9/'Tabel 5 F'!E9*100,"-"))</f>
        <v>1.4945652173913044</v>
      </c>
      <c r="F9" s="62">
        <f>IF(OR('Tabel 5 F'!F9&lt;5,'Tabel 5 Be'!F9&lt;0.5),"-",IFERROR('Tabel 5 Be'!F9/'Tabel 5 F'!F9*100,"-"))</f>
        <v>1.331615120274914</v>
      </c>
      <c r="G9" s="62">
        <f>IF(OR('Tabel 5 F'!G9&lt;5,'Tabel 5 Be'!G9&lt;0.5),"-",IFERROR('Tabel 5 Be'!G9/'Tabel 5 F'!G9*100,"-"))</f>
        <v>1.4293964770430263</v>
      </c>
      <c r="H9" s="62">
        <f>IF(OR('Tabel 5 F'!H9&lt;5,'Tabel 5 Be'!H9&lt;0.5),"-",IFERROR('Tabel 5 Be'!H9/'Tabel 5 F'!H9*100,"-"))</f>
        <v>2.505446623093682</v>
      </c>
      <c r="I9" s="101"/>
      <c r="J9" s="62">
        <f>IF(OR('Tabel 5 F'!J9&lt;5,'Tabel 5 Be'!J9&lt;0.5),"-",IFERROR('Tabel 5 Be'!J9/'Tabel 5 F'!J9*100,"-"))</f>
        <v>3.586193635227382</v>
      </c>
      <c r="K9" s="100"/>
    </row>
    <row r="10" spans="1:11" ht="15.75" customHeight="1" x14ac:dyDescent="0.2">
      <c r="A10" s="52" t="s">
        <v>226</v>
      </c>
      <c r="B10" s="63">
        <f>IF(OR('Tabel 5 F'!B10&lt;5,'Tabel 5 Be'!B10&lt;0.5),"-",IFERROR('Tabel 5 Be'!B10/'Tabel 5 F'!B10*100,"-"))</f>
        <v>25.353535353535356</v>
      </c>
      <c r="C10" s="63">
        <f>IF(OR('Tabel 5 F'!C10&lt;5,'Tabel 5 Be'!C10&lt;0.5),"-",IFERROR('Tabel 5 Be'!C10/'Tabel 5 F'!C10*100,"-"))</f>
        <v>5.7080131723380907</v>
      </c>
      <c r="D10" s="63">
        <f>IF(OR('Tabel 5 F'!D10&lt;5,'Tabel 5 Be'!D10&lt;0.5),"-",IFERROR('Tabel 5 Be'!D10/'Tabel 5 F'!D10*100,"-"))</f>
        <v>3.2418952618453867</v>
      </c>
      <c r="E10" s="63">
        <f>IF(OR('Tabel 5 F'!E10&lt;5,'Tabel 5 Be'!E10&lt;0.5),"-",IFERROR('Tabel 5 Be'!E10/'Tabel 5 F'!E10*100,"-"))</f>
        <v>1.7897943640517899</v>
      </c>
      <c r="F10" s="63">
        <f>IF(OR('Tabel 5 F'!F10&lt;5,'Tabel 5 Be'!F10&lt;0.5),"-",IFERROR('Tabel 5 Be'!F10/'Tabel 5 F'!F10*100,"-"))</f>
        <v>1.3352272727272727</v>
      </c>
      <c r="G10" s="63">
        <f>IF(OR('Tabel 5 F'!G10&lt;5,'Tabel 5 Be'!G10&lt;0.5),"-",IFERROR('Tabel 5 Be'!G10/'Tabel 5 F'!G10*100,"-"))</f>
        <v>1.8035722083933794</v>
      </c>
      <c r="H10" s="63">
        <f>IF(OR('Tabel 5 F'!H10&lt;5,'Tabel 5 Be'!H10&lt;0.5),"-",IFERROR('Tabel 5 Be'!H10/'Tabel 5 F'!H10*100,"-"))</f>
        <v>1.5727391874180863</v>
      </c>
      <c r="I10" s="101"/>
      <c r="J10" s="63">
        <f>IF(OR('Tabel 5 F'!J10&lt;5,'Tabel 5 Be'!J10&lt;0.5),"-",IFERROR('Tabel 5 Be'!J10/'Tabel 5 F'!J10*100,"-"))</f>
        <v>2.6309544996144036</v>
      </c>
      <c r="K10" s="100"/>
    </row>
    <row r="11" spans="1:11" ht="15.75" customHeight="1" x14ac:dyDescent="0.2">
      <c r="A11" s="50" t="s">
        <v>227</v>
      </c>
      <c r="B11" s="62">
        <f>IF(OR('Tabel 5 F'!B11&lt;5,'Tabel 5 Be'!B11&lt;0.5),"-",IFERROR('Tabel 5 Be'!B11/'Tabel 5 F'!B11*100,"-"))</f>
        <v>48.652621264086235</v>
      </c>
      <c r="C11" s="62">
        <f>IF(OR('Tabel 5 F'!C11&lt;5,'Tabel 5 Be'!C11&lt;0.5),"-",IFERROR('Tabel 5 Be'!C11/'Tabel 5 F'!C11*100,"-"))</f>
        <v>18.87666473653735</v>
      </c>
      <c r="D11" s="62">
        <f>IF(OR('Tabel 5 F'!D11&lt;5,'Tabel 5 Be'!D11&lt;0.5),"-",IFERROR('Tabel 5 Be'!D11/'Tabel 5 F'!D11*100,"-"))</f>
        <v>6.3122171945701355</v>
      </c>
      <c r="E11" s="62">
        <f>IF(OR('Tabel 5 F'!E11&lt;5,'Tabel 5 Be'!E11&lt;0.5),"-",IFERROR('Tabel 5 Be'!E11/'Tabel 5 F'!E11*100,"-"))</f>
        <v>3.6789297658862878</v>
      </c>
      <c r="F11" s="62">
        <f>IF(OR('Tabel 5 F'!F11&lt;5,'Tabel 5 Be'!F11&lt;0.5),"-",IFERROR('Tabel 5 Be'!F11/'Tabel 5 F'!F11*100,"-"))</f>
        <v>1.7337031900138695</v>
      </c>
      <c r="G11" s="62">
        <f>IF(OR('Tabel 5 F'!G11&lt;5,'Tabel 5 Be'!G11&lt;0.5),"-",IFERROR('Tabel 5 Be'!G11/'Tabel 5 F'!G11*100,"-"))</f>
        <v>1.8172100481026188</v>
      </c>
      <c r="H11" s="62">
        <f>IF(OR('Tabel 5 F'!H11&lt;5,'Tabel 5 Be'!H11&lt;0.5),"-",IFERROR('Tabel 5 Be'!H11/'Tabel 5 F'!H11*100,"-"))</f>
        <v>5.3049440635149763</v>
      </c>
      <c r="I11" s="101"/>
      <c r="J11" s="62">
        <f>IF(OR('Tabel 5 F'!J11&lt;5,'Tabel 5 Be'!J11&lt;0.5),"-",IFERROR('Tabel 5 Be'!J11/'Tabel 5 F'!J11*100,"-"))</f>
        <v>11.087938825165104</v>
      </c>
      <c r="K11" s="100"/>
    </row>
    <row r="12" spans="1:11" ht="15.75" customHeight="1" x14ac:dyDescent="0.2">
      <c r="A12" s="52" t="s">
        <v>26</v>
      </c>
      <c r="B12" s="63">
        <f>IF(OR('Tabel 5 F'!B12&lt;5,'Tabel 5 Be'!B12&lt;0.5),"-",IFERROR('Tabel 5 Be'!B12/'Tabel 5 F'!B12*100,"-"))</f>
        <v>55.101230647082176</v>
      </c>
      <c r="C12" s="63">
        <f>IF(OR('Tabel 5 F'!C12&lt;5,'Tabel 5 Be'!C12&lt;0.5),"-",IFERROR('Tabel 5 Be'!C12/'Tabel 5 F'!C12*100,"-"))</f>
        <v>29.987129987129986</v>
      </c>
      <c r="D12" s="63">
        <f>IF(OR('Tabel 5 F'!D12&lt;5,'Tabel 5 Be'!D12&lt;0.5),"-",IFERROR('Tabel 5 Be'!D12/'Tabel 5 F'!D12*100,"-"))</f>
        <v>11.603942652329749</v>
      </c>
      <c r="E12" s="63">
        <f>IF(OR('Tabel 5 F'!E12&lt;5,'Tabel 5 Be'!E12&lt;0.5),"-",IFERROR('Tabel 5 Be'!E12/'Tabel 5 F'!E12*100,"-"))</f>
        <v>6.92031982354563</v>
      </c>
      <c r="F12" s="63">
        <f>IF(OR('Tabel 5 F'!F12&lt;5,'Tabel 5 Be'!F12&lt;0.5),"-",IFERROR('Tabel 5 Be'!F12/'Tabel 5 F'!F12*100,"-"))</f>
        <v>4.2546725421668441</v>
      </c>
      <c r="G12" s="63">
        <f>IF(OR('Tabel 5 F'!G12&lt;5,'Tabel 5 Be'!G12&lt;0.5),"-",IFERROR('Tabel 5 Be'!G12/'Tabel 5 F'!G12*100,"-"))</f>
        <v>3.7861729630556251</v>
      </c>
      <c r="H12" s="63">
        <f>IF(OR('Tabel 5 F'!H12&lt;5,'Tabel 5 Be'!H12&lt;0.5),"-",IFERROR('Tabel 5 Be'!H12/'Tabel 5 F'!H12*100,"-"))</f>
        <v>6.2075654704170713</v>
      </c>
      <c r="I12" s="101"/>
      <c r="J12" s="63">
        <f>IF(OR('Tabel 5 F'!J12&lt;5,'Tabel 5 Be'!J12&lt;0.5),"-",IFERROR('Tabel 5 Be'!J12/'Tabel 5 F'!J12*100,"-"))</f>
        <v>10.606697145681453</v>
      </c>
      <c r="K12" s="100"/>
    </row>
    <row r="13" spans="1:11" ht="15.75" customHeight="1" x14ac:dyDescent="0.2">
      <c r="A13" s="50" t="s">
        <v>27</v>
      </c>
      <c r="B13" s="62">
        <f>IF(OR('Tabel 5 F'!B13&lt;5,'Tabel 5 Be'!B13&lt;0.5),"-",IFERROR('Tabel 5 Be'!B13/'Tabel 5 F'!B13*100,"-"))</f>
        <v>46.310432569974552</v>
      </c>
      <c r="C13" s="62">
        <f>IF(OR('Tabel 5 F'!C13&lt;5,'Tabel 5 Be'!C13&lt;0.5),"-",IFERROR('Tabel 5 Be'!C13/'Tabel 5 F'!C13*100,"-"))</f>
        <v>17.224880382775119</v>
      </c>
      <c r="D13" s="62">
        <f>IF(OR('Tabel 5 F'!D13&lt;5,'Tabel 5 Be'!D13&lt;0.5),"-",IFERROR('Tabel 5 Be'!D13/'Tabel 5 F'!D13*100,"-"))</f>
        <v>6.9924812030075181</v>
      </c>
      <c r="E13" s="62">
        <f>IF(OR('Tabel 5 F'!E13&lt;5,'Tabel 5 Be'!E13&lt;0.5),"-",IFERROR('Tabel 5 Be'!E13/'Tabel 5 F'!E13*100,"-"))</f>
        <v>4.1929925330269953</v>
      </c>
      <c r="F13" s="62">
        <f>IF(OR('Tabel 5 F'!F13&lt;5,'Tabel 5 Be'!F13&lt;0.5),"-",IFERROR('Tabel 5 Be'!F13/'Tabel 5 F'!F13*100,"-"))</f>
        <v>1.8313253012048194</v>
      </c>
      <c r="G13" s="62">
        <f>IF(OR('Tabel 5 F'!G13&lt;5,'Tabel 5 Be'!G13&lt;0.5),"-",IFERROR('Tabel 5 Be'!G13/'Tabel 5 F'!G13*100,"-"))</f>
        <v>1.6452074391988556</v>
      </c>
      <c r="H13" s="62">
        <f>IF(OR('Tabel 5 F'!H13&lt;5,'Tabel 5 Be'!H13&lt;0.5),"-",IFERROR('Tabel 5 Be'!H13/'Tabel 5 F'!H13*100,"-"))</f>
        <v>3.6328871892925432</v>
      </c>
      <c r="I13" s="101"/>
      <c r="J13" s="62">
        <f>IF(OR('Tabel 5 F'!J13&lt;5,'Tabel 5 Be'!J13&lt;0.5),"-",IFERROR('Tabel 5 Be'!J13/'Tabel 5 F'!J13*100,"-"))</f>
        <v>4.1364003228410011</v>
      </c>
      <c r="K13" s="100"/>
    </row>
    <row r="14" spans="1:11" ht="15.75" customHeight="1" x14ac:dyDescent="0.2">
      <c r="A14" s="52" t="s">
        <v>28</v>
      </c>
      <c r="B14" s="63">
        <f>IF(OR('Tabel 5 F'!B14&lt;5,'Tabel 5 Be'!B14&lt;0.5),"-",IFERROR('Tabel 5 Be'!B14/'Tabel 5 F'!B14*100,"-"))</f>
        <v>39.655172413793103</v>
      </c>
      <c r="C14" s="63">
        <f>IF(OR('Tabel 5 F'!C14&lt;5,'Tabel 5 Be'!C14&lt;0.5),"-",IFERROR('Tabel 5 Be'!C14/'Tabel 5 F'!C14*100,"-"))</f>
        <v>14.516129032258066</v>
      </c>
      <c r="D14" s="63">
        <f>IF(OR('Tabel 5 F'!D14&lt;5,'Tabel 5 Be'!D14&lt;0.5),"-",IFERROR('Tabel 5 Be'!D14/'Tabel 5 F'!D14*100,"-"))</f>
        <v>3.3582089552238807</v>
      </c>
      <c r="E14" s="63">
        <f>IF(OR('Tabel 5 F'!E14&lt;5,'Tabel 5 Be'!E14&lt;0.5),"-",IFERROR('Tabel 5 Be'!E14/'Tabel 5 F'!E14*100,"-"))</f>
        <v>4.8414023372287147</v>
      </c>
      <c r="F14" s="63">
        <f>IF(OR('Tabel 5 F'!F14&lt;5,'Tabel 5 Be'!F14&lt;0.5),"-",IFERROR('Tabel 5 Be'!F14/'Tabel 5 F'!F14*100,"-"))</f>
        <v>2.722772277227723</v>
      </c>
      <c r="G14" s="63">
        <f>IF(OR('Tabel 5 F'!G14&lt;5,'Tabel 5 Be'!G14&lt;0.5),"-",IFERROR('Tabel 5 Be'!G14/'Tabel 5 F'!G14*100,"-"))</f>
        <v>3.2751091703056767</v>
      </c>
      <c r="H14" s="63">
        <f>IF(OR('Tabel 5 F'!H14&lt;5,'Tabel 5 Be'!H14&lt;0.5),"-",IFERROR('Tabel 5 Be'!H14/'Tabel 5 F'!H14*100,"-"))</f>
        <v>2.8571428571428572</v>
      </c>
      <c r="I14" s="101"/>
      <c r="J14" s="63">
        <f>IF(OR('Tabel 5 F'!J14&lt;5,'Tabel 5 Be'!J14&lt;0.5),"-",IFERROR('Tabel 5 Be'!J14/'Tabel 5 F'!J14*100,"-"))</f>
        <v>4.7263681592039797</v>
      </c>
      <c r="K14" s="100"/>
    </row>
    <row r="15" spans="1:11" ht="15.75" customHeight="1" x14ac:dyDescent="0.2">
      <c r="A15" s="50" t="s">
        <v>29</v>
      </c>
      <c r="B15" s="62">
        <f>IF(OR('Tabel 5 F'!B15&lt;5,'Tabel 5 Be'!B15&lt;0.5),"-",IFERROR('Tabel 5 Be'!B15/'Tabel 5 F'!B15*100,"-"))</f>
        <v>53.499222395023324</v>
      </c>
      <c r="C15" s="62">
        <f>IF(OR('Tabel 5 F'!C15&lt;5,'Tabel 5 Be'!C15&lt;0.5),"-",IFERROR('Tabel 5 Be'!C15/'Tabel 5 F'!C15*100,"-"))</f>
        <v>23.707664884135475</v>
      </c>
      <c r="D15" s="62">
        <f>IF(OR('Tabel 5 F'!D15&lt;5,'Tabel 5 Be'!D15&lt;0.5),"-",IFERROR('Tabel 5 Be'!D15/'Tabel 5 F'!D15*100,"-"))</f>
        <v>8.497620666213459</v>
      </c>
      <c r="E15" s="62">
        <f>IF(OR('Tabel 5 F'!E15&lt;5,'Tabel 5 Be'!E15&lt;0.5),"-",IFERROR('Tabel 5 Be'!E15/'Tabel 5 F'!E15*100,"-"))</f>
        <v>7.3671497584541061</v>
      </c>
      <c r="F15" s="62">
        <f>IF(OR('Tabel 5 F'!F15&lt;5,'Tabel 5 Be'!F15&lt;0.5),"-",IFERROR('Tabel 5 Be'!F15/'Tabel 5 F'!F15*100,"-"))</f>
        <v>2.8205128205128207</v>
      </c>
      <c r="G15" s="62">
        <f>IF(OR('Tabel 5 F'!G15&lt;5,'Tabel 5 Be'!G15&lt;0.5),"-",IFERROR('Tabel 5 Be'!G15/'Tabel 5 F'!G15*100,"-"))</f>
        <v>4.2483660130718954</v>
      </c>
      <c r="H15" s="62">
        <f>IF(OR('Tabel 5 F'!H15&lt;5,'Tabel 5 Be'!H15&lt;0.5),"-",IFERROR('Tabel 5 Be'!H15/'Tabel 5 F'!H15*100,"-"))</f>
        <v>6.6889632107023411</v>
      </c>
      <c r="I15" s="101"/>
      <c r="J15" s="62">
        <f>IF(OR('Tabel 5 F'!J15&lt;5,'Tabel 5 Be'!J15&lt;0.5),"-",IFERROR('Tabel 5 Be'!J15/'Tabel 5 F'!J15*100,"-"))</f>
        <v>14.987510407993341</v>
      </c>
      <c r="K15" s="100"/>
    </row>
    <row r="16" spans="1:11" ht="15.75" customHeight="1" x14ac:dyDescent="0.2">
      <c r="A16" s="52" t="s">
        <v>30</v>
      </c>
      <c r="B16" s="63">
        <f>IF(OR('Tabel 5 F'!B16&lt;5,'Tabel 5 Be'!B16&lt;0.5),"-",IFERROR('Tabel 5 Be'!B16/'Tabel 5 F'!B16*100,"-"))</f>
        <v>47.701149425287355</v>
      </c>
      <c r="C16" s="63">
        <f>IF(OR('Tabel 5 F'!C16&lt;5,'Tabel 5 Be'!C16&lt;0.5),"-",IFERROR('Tabel 5 Be'!C16/'Tabel 5 F'!C16*100,"-"))</f>
        <v>25.563909774436087</v>
      </c>
      <c r="D16" s="63">
        <f>IF(OR('Tabel 5 F'!D16&lt;5,'Tabel 5 Be'!D16&lt;0.5),"-",IFERROR('Tabel 5 Be'!D16/'Tabel 5 F'!D16*100,"-"))</f>
        <v>11.602209944751381</v>
      </c>
      <c r="E16" s="63">
        <f>IF(OR('Tabel 5 F'!E16&lt;5,'Tabel 5 Be'!E16&lt;0.5),"-",IFERROR('Tabel 5 Be'!E16/'Tabel 5 F'!E16*100,"-"))</f>
        <v>6.3025210084033612</v>
      </c>
      <c r="F16" s="63">
        <f>IF(OR('Tabel 5 F'!F16&lt;5,'Tabel 5 Be'!F16&lt;0.5),"-",IFERROR('Tabel 5 Be'!F16/'Tabel 5 F'!F16*100,"-"))</f>
        <v>4.1074249605055293</v>
      </c>
      <c r="G16" s="63">
        <f>IF(OR('Tabel 5 F'!G16&lt;5,'Tabel 5 Be'!G16&lt;0.5),"-",IFERROR('Tabel 5 Be'!G16/'Tabel 5 F'!G16*100,"-"))</f>
        <v>3.1987814166031989</v>
      </c>
      <c r="H16" s="63">
        <f>IF(OR('Tabel 5 F'!H16&lt;5,'Tabel 5 Be'!H16&lt;0.5),"-",IFERROR('Tabel 5 Be'!H16/'Tabel 5 F'!H16*100,"-"))</f>
        <v>7.4074074074074066</v>
      </c>
      <c r="I16" s="101"/>
      <c r="J16" s="63">
        <f>IF(OR('Tabel 5 F'!J16&lt;5,'Tabel 5 Be'!J16&lt;0.5),"-",IFERROR('Tabel 5 Be'!J16/'Tabel 5 F'!J16*100,"-"))</f>
        <v>8.2765034097954118</v>
      </c>
      <c r="K16" s="100"/>
    </row>
    <row r="17" spans="1:11" ht="15" hidden="1" customHeight="1" x14ac:dyDescent="0.2">
      <c r="A17" s="50" t="s">
        <v>31</v>
      </c>
      <c r="B17" s="62">
        <f>IF(OR('Tabel 5 F'!B17&lt;5,'Tabel 5 Be'!B17&lt;0.5),"-",IFERROR('Tabel 5 Be'!B17/'Tabel 5 F'!B17*100,"-"))</f>
        <v>40.350877192982452</v>
      </c>
      <c r="C17" s="62">
        <f>IF(OR('Tabel 5 F'!C17&lt;5,'Tabel 5 Be'!C17&lt;0.5),"-",IFERROR('Tabel 5 Be'!C17/'Tabel 5 F'!C17*100,"-"))</f>
        <v>7.2727272727272725</v>
      </c>
      <c r="D17" s="62">
        <f>IF(OR('Tabel 5 F'!D17&lt;5,'Tabel 5 Be'!D17&lt;0.5),"-",IFERROR('Tabel 5 Be'!D17/'Tabel 5 F'!D17*100,"-"))</f>
        <v>8.1632653061224492</v>
      </c>
      <c r="E17" s="62">
        <f>IF(OR('Tabel 5 F'!E17&lt;5,'Tabel 5 Be'!E17&lt;0.5),"-",IFERROR('Tabel 5 Be'!E17/'Tabel 5 F'!E17*100,"-"))</f>
        <v>5.806451612903226</v>
      </c>
      <c r="F17" s="62">
        <f>IF(OR('Tabel 5 F'!F17&lt;5,'Tabel 5 Be'!F17&lt;0.5),"-",IFERROR('Tabel 5 Be'!F17/'Tabel 5 F'!F17*100,"-"))</f>
        <v>2.9411764705882351</v>
      </c>
      <c r="G17" s="62">
        <f>IF(OR('Tabel 5 F'!G17&lt;5,'Tabel 5 Be'!G17&lt;0.5),"-",IFERROR('Tabel 5 Be'!G17/'Tabel 5 F'!G17*100,"-"))</f>
        <v>2.4010382868267359</v>
      </c>
      <c r="H17" s="62">
        <f>IF(OR('Tabel 5 F'!H17&lt;5,'Tabel 5 Be'!H17&lt;0.5),"-",IFERROR('Tabel 5 Be'!H17/'Tabel 5 F'!H17*100,"-"))</f>
        <v>4.9122807017543861</v>
      </c>
      <c r="I17" s="101"/>
      <c r="J17" s="62">
        <f>IF(OR('Tabel 5 F'!J17&lt;5,'Tabel 5 Be'!J17&lt;0.5),"-",IFERROR('Tabel 5 Be'!J17/'Tabel 5 F'!J17*100,"-"))</f>
        <v>4.2171189979123174</v>
      </c>
      <c r="K17" s="100"/>
    </row>
    <row r="18" spans="1:11" ht="15" hidden="1" customHeight="1" x14ac:dyDescent="0.2">
      <c r="A18" s="52" t="s">
        <v>32</v>
      </c>
      <c r="B18" s="63">
        <f>IF(OR('Tabel 5 F'!B18&lt;5,'Tabel 5 Be'!B18&lt;0.5),"-",IFERROR('Tabel 5 Be'!B18/'Tabel 5 F'!B18*100,"-"))</f>
        <v>60.869565217391312</v>
      </c>
      <c r="C18" s="63">
        <f>IF(OR('Tabel 5 F'!C18&lt;5,'Tabel 5 Be'!C18&lt;0.5),"-",IFERROR('Tabel 5 Be'!C18/'Tabel 5 F'!C18*100,"-"))</f>
        <v>39.130434782608695</v>
      </c>
      <c r="D18" s="63">
        <f>IF(OR('Tabel 5 F'!D18&lt;5,'Tabel 5 Be'!D18&lt;0.5),"-",IFERROR('Tabel 5 Be'!D18/'Tabel 5 F'!D18*100,"-"))</f>
        <v>6.3636363636363633</v>
      </c>
      <c r="E18" s="63">
        <f>IF(OR('Tabel 5 F'!E18&lt;5,'Tabel 5 Be'!E18&lt;0.5),"-",IFERROR('Tabel 5 Be'!E18/'Tabel 5 F'!E18*100,"-"))</f>
        <v>4.9504950495049505</v>
      </c>
      <c r="F18" s="63">
        <f>IF(OR('Tabel 5 F'!F18&lt;5,'Tabel 5 Be'!F18&lt;0.5),"-",IFERROR('Tabel 5 Be'!F18/'Tabel 5 F'!F18*100,"-"))</f>
        <v>1.9230769230769231</v>
      </c>
      <c r="G18" s="63">
        <f>IF(OR('Tabel 5 F'!G18&lt;5,'Tabel 5 Be'!G18&lt;0.5),"-",IFERROR('Tabel 5 Be'!G18/'Tabel 5 F'!G18*100,"-"))</f>
        <v>2.3622047244094486</v>
      </c>
      <c r="H18" s="63">
        <f>IF(OR('Tabel 5 F'!H18&lt;5,'Tabel 5 Be'!H18&lt;0.5),"-",IFERROR('Tabel 5 Be'!H18/'Tabel 5 F'!H18*100,"-"))</f>
        <v>2</v>
      </c>
      <c r="I18" s="101"/>
      <c r="J18" s="63">
        <f>IF(OR('Tabel 5 F'!J18&lt;5,'Tabel 5 Be'!J18&lt;0.5),"-",IFERROR('Tabel 5 Be'!J18/'Tabel 5 F'!J18*100,"-"))</f>
        <v>8.4302325581395348</v>
      </c>
      <c r="K18" s="100"/>
    </row>
    <row r="19" spans="1:11" ht="15" hidden="1" customHeight="1" x14ac:dyDescent="0.2">
      <c r="A19" s="50" t="s">
        <v>33</v>
      </c>
      <c r="B19" s="62" t="str">
        <f>IF(OR('Tabel 5 F'!B19&lt;5,'Tabel 5 Be'!B19&lt;0.5),"-",IFERROR('Tabel 5 Be'!B19/'Tabel 5 F'!B19*100,"-"))</f>
        <v>-</v>
      </c>
      <c r="C19" s="62" t="str">
        <f>IF(OR('Tabel 5 F'!C19&lt;5,'Tabel 5 Be'!C19&lt;0.5),"-",IFERROR('Tabel 5 Be'!C19/'Tabel 5 F'!C19*100,"-"))</f>
        <v>-</v>
      </c>
      <c r="D19" s="62" t="str">
        <f>IF(OR('Tabel 5 F'!D19&lt;5,'Tabel 5 Be'!D19&lt;0.5),"-",IFERROR('Tabel 5 Be'!D19/'Tabel 5 F'!D19*100,"-"))</f>
        <v>-</v>
      </c>
      <c r="E19" s="62">
        <f>IF(OR('Tabel 5 F'!E19&lt;5,'Tabel 5 Be'!E19&lt;0.5),"-",IFERROR('Tabel 5 Be'!E19/'Tabel 5 F'!E19*100,"-"))</f>
        <v>5.8823529411764701</v>
      </c>
      <c r="F19" s="62" t="str">
        <f>IF(OR('Tabel 5 F'!F19&lt;5,'Tabel 5 Be'!F19&lt;0.5),"-",IFERROR('Tabel 5 Be'!F19/'Tabel 5 F'!F19*100,"-"))</f>
        <v>-</v>
      </c>
      <c r="G19" s="62">
        <f>IF(OR('Tabel 5 F'!G19&lt;5,'Tabel 5 Be'!G19&lt;0.5),"-",IFERROR('Tabel 5 Be'!G19/'Tabel 5 F'!G19*100,"-"))</f>
        <v>2.788844621513944</v>
      </c>
      <c r="H19" s="62" t="str">
        <f>IF(OR('Tabel 5 F'!H19&lt;5,'Tabel 5 Be'!H19&lt;0.5),"-",IFERROR('Tabel 5 Be'!H19/'Tabel 5 F'!H19*100,"-"))</f>
        <v>-</v>
      </c>
      <c r="I19" s="101"/>
      <c r="J19" s="62">
        <f>IF(OR('Tabel 5 F'!J19&lt;5,'Tabel 5 Be'!J19&lt;0.5),"-",IFERROR('Tabel 5 Be'!J19/'Tabel 5 F'!J19*100,"-"))</f>
        <v>2.43161094224924</v>
      </c>
      <c r="K19" s="100"/>
    </row>
    <row r="20" spans="1:11" ht="15" hidden="1" customHeight="1" x14ac:dyDescent="0.2">
      <c r="A20" s="52" t="s">
        <v>34</v>
      </c>
      <c r="B20" s="63">
        <f>IF(OR('Tabel 5 F'!B20&lt;5,'Tabel 5 Be'!B20&lt;0.5),"-",IFERROR('Tabel 5 Be'!B20/'Tabel 5 F'!B20*100,"-"))</f>
        <v>52.631578947368418</v>
      </c>
      <c r="C20" s="63">
        <f>IF(OR('Tabel 5 F'!C20&lt;5,'Tabel 5 Be'!C20&lt;0.5),"-",IFERROR('Tabel 5 Be'!C20/'Tabel 5 F'!C20*100,"-"))</f>
        <v>16.666666666666664</v>
      </c>
      <c r="D20" s="63">
        <f>IF(OR('Tabel 5 F'!D20&lt;5,'Tabel 5 Be'!D20&lt;0.5),"-",IFERROR('Tabel 5 Be'!D20/'Tabel 5 F'!D20*100,"-"))</f>
        <v>8</v>
      </c>
      <c r="E20" s="63" t="str">
        <f>IF(OR('Tabel 5 F'!E20&lt;5,'Tabel 5 Be'!E20&lt;0.5),"-",IFERROR('Tabel 5 Be'!E20/'Tabel 5 F'!E20*100,"-"))</f>
        <v>-</v>
      </c>
      <c r="F20" s="63" t="str">
        <f>IF(OR('Tabel 5 F'!F20&lt;5,'Tabel 5 Be'!F20&lt;0.5),"-",IFERROR('Tabel 5 Be'!F20/'Tabel 5 F'!F20*100,"-"))</f>
        <v>-</v>
      </c>
      <c r="G20" s="63">
        <f>IF(OR('Tabel 5 F'!G20&lt;5,'Tabel 5 Be'!G20&lt;0.5),"-",IFERROR('Tabel 5 Be'!G20/'Tabel 5 F'!G20*100,"-"))</f>
        <v>1.0273972602739725</v>
      </c>
      <c r="H20" s="63">
        <f>IF(OR('Tabel 5 F'!H20&lt;5,'Tabel 5 Be'!H20&lt;0.5),"-",IFERROR('Tabel 5 Be'!H20/'Tabel 5 F'!H20*100,"-"))</f>
        <v>1.8518518518518516</v>
      </c>
      <c r="I20" s="101"/>
      <c r="J20" s="63">
        <f>IF(OR('Tabel 5 F'!J20&lt;5,'Tabel 5 Be'!J20&lt;0.5),"-",IFERROR('Tabel 5 Be'!J20/'Tabel 5 F'!J20*100,"-"))</f>
        <v>3.6964980544747084</v>
      </c>
      <c r="K20" s="100"/>
    </row>
    <row r="21" spans="1:11" ht="15.75" customHeight="1" x14ac:dyDescent="0.2">
      <c r="A21" s="50" t="s">
        <v>35</v>
      </c>
      <c r="B21" s="62">
        <f>IF(OR('Tabel 5 F'!B21&lt;5,'Tabel 5 Be'!B21&lt;0.5),"-",IFERROR('Tabel 5 Be'!B21/'Tabel 5 F'!B21*100,"-"))</f>
        <v>50</v>
      </c>
      <c r="C21" s="62">
        <f>IF(OR('Tabel 5 F'!C21&lt;5,'Tabel 5 Be'!C21&lt;0.5),"-",IFERROR('Tabel 5 Be'!C21/'Tabel 5 F'!C21*100,"-"))</f>
        <v>16.666666666666664</v>
      </c>
      <c r="D21" s="62">
        <f>IF(OR('Tabel 5 F'!D21&lt;5,'Tabel 5 Be'!D21&lt;0.5),"-",IFERROR('Tabel 5 Be'!D21/'Tabel 5 F'!D21*100,"-"))</f>
        <v>7.1129707112970717</v>
      </c>
      <c r="E21" s="62">
        <f>IF(OR('Tabel 5 F'!E21&lt;5,'Tabel 5 Be'!E21&lt;0.5),"-",IFERROR('Tabel 5 Be'!E21/'Tabel 5 F'!E21*100,"-"))</f>
        <v>4.9833887043189371</v>
      </c>
      <c r="F21" s="62">
        <f>IF(OR('Tabel 5 F'!F21&lt;5,'Tabel 5 Be'!F21&lt;0.5),"-",IFERROR('Tabel 5 Be'!F21/'Tabel 5 F'!F21*100,"-"))</f>
        <v>1.937046004842615</v>
      </c>
      <c r="G21" s="62">
        <f>IF(OR('Tabel 5 F'!G21&lt;5,'Tabel 5 Be'!G21&lt;0.5),"-",IFERROR('Tabel 5 Be'!G21/'Tabel 5 F'!G21*100,"-"))</f>
        <v>2.2668947818648419</v>
      </c>
      <c r="H21" s="62">
        <f>IF(OR('Tabel 5 F'!H21&lt;5,'Tabel 5 Be'!H21&lt;0.5),"-",IFERROR('Tabel 5 Be'!H21/'Tabel 5 F'!H21*100,"-"))</f>
        <v>3.8369304556354913</v>
      </c>
      <c r="I21" s="101"/>
      <c r="J21" s="62">
        <f>IF(OR('Tabel 5 F'!J21&lt;5,'Tabel 5 Be'!J21&lt;0.5),"-",IFERROR('Tabel 5 Be'!J21/'Tabel 5 F'!J21*100,"-"))</f>
        <v>4.7376464595007644</v>
      </c>
      <c r="K21" s="100"/>
    </row>
    <row r="22" spans="1:11" ht="15.75" customHeight="1" x14ac:dyDescent="0.2">
      <c r="A22" s="52" t="s">
        <v>36</v>
      </c>
      <c r="B22" s="63">
        <f>IF(OR('Tabel 5 F'!B22&lt;5,'Tabel 5 Be'!B22&lt;0.5),"-",IFERROR('Tabel 5 Be'!B22/'Tabel 5 F'!B22*100,"-"))</f>
        <v>33.333333333333329</v>
      </c>
      <c r="C22" s="63">
        <f>IF(OR('Tabel 5 F'!C22&lt;5,'Tabel 5 Be'!C22&lt;0.5),"-",IFERROR('Tabel 5 Be'!C22/'Tabel 5 F'!C22*100,"-"))</f>
        <v>6.666666666666667</v>
      </c>
      <c r="D22" s="63">
        <f>IF(OR('Tabel 5 F'!D22&lt;5,'Tabel 5 Be'!D22&lt;0.5),"-",IFERROR('Tabel 5 Be'!D22/'Tabel 5 F'!D22*100,"-"))</f>
        <v>7.4074074074074066</v>
      </c>
      <c r="E22" s="63" t="str">
        <f>IF(OR('Tabel 5 F'!E22&lt;5,'Tabel 5 Be'!E22&lt;0.5),"-",IFERROR('Tabel 5 Be'!E22/'Tabel 5 F'!E22*100,"-"))</f>
        <v>-</v>
      </c>
      <c r="F22" s="63" t="str">
        <f>IF(OR('Tabel 5 F'!F22&lt;5,'Tabel 5 Be'!F22&lt;0.5),"-",IFERROR('Tabel 5 Be'!F22/'Tabel 5 F'!F22*100,"-"))</f>
        <v>-</v>
      </c>
      <c r="G22" s="63">
        <f>IF(OR('Tabel 5 F'!G22&lt;5,'Tabel 5 Be'!G22&lt;0.5),"-",IFERROR('Tabel 5 Be'!G22/'Tabel 5 F'!G22*100,"-"))</f>
        <v>2.666666666666667</v>
      </c>
      <c r="H22" s="63" t="str">
        <f>IF(OR('Tabel 5 F'!H22&lt;5,'Tabel 5 Be'!H22&lt;0.5),"-",IFERROR('Tabel 5 Be'!H22/'Tabel 5 F'!H22*100,"-"))</f>
        <v>-</v>
      </c>
      <c r="I22" s="101"/>
      <c r="J22" s="63">
        <f>IF(OR('Tabel 5 F'!J22&lt;5,'Tabel 5 Be'!J22&lt;0.5),"-",IFERROR('Tabel 5 Be'!J22/'Tabel 5 F'!J22*100,"-"))</f>
        <v>3.9548022598870061</v>
      </c>
      <c r="K22" s="100"/>
    </row>
    <row r="23" spans="1:11" ht="15.75" customHeight="1" x14ac:dyDescent="0.2">
      <c r="A23" s="50" t="s">
        <v>37</v>
      </c>
      <c r="B23" s="62">
        <f>IF(OR('Tabel 5 F'!B23&lt;5,'Tabel 5 Be'!B23&lt;0.5),"-",IFERROR('Tabel 5 Be'!B23/'Tabel 5 F'!B23*100,"-"))</f>
        <v>51.111111111111107</v>
      </c>
      <c r="C23" s="62">
        <f>IF(OR('Tabel 5 F'!C23&lt;5,'Tabel 5 Be'!C23&lt;0.5),"-",IFERROR('Tabel 5 Be'!C23/'Tabel 5 F'!C23*100,"-"))</f>
        <v>13.636363636363635</v>
      </c>
      <c r="D23" s="62">
        <f>IF(OR('Tabel 5 F'!D23&lt;5,'Tabel 5 Be'!D23&lt;0.5),"-",IFERROR('Tabel 5 Be'!D23/'Tabel 5 F'!D23*100,"-"))</f>
        <v>10</v>
      </c>
      <c r="E23" s="62">
        <f>IF(OR('Tabel 5 F'!E23&lt;5,'Tabel 5 Be'!E23&lt;0.5),"-",IFERROR('Tabel 5 Be'!E23/'Tabel 5 F'!E23*100,"-"))</f>
        <v>2.5</v>
      </c>
      <c r="F23" s="62">
        <f>IF(OR('Tabel 5 F'!F23&lt;5,'Tabel 5 Be'!F23&lt;0.5),"-",IFERROR('Tabel 5 Be'!F23/'Tabel 5 F'!F23*100,"-"))</f>
        <v>7.4074074074074066</v>
      </c>
      <c r="G23" s="62">
        <f>IF(OR('Tabel 5 F'!G23&lt;5,'Tabel 5 Be'!G23&lt;0.5),"-",IFERROR('Tabel 5 Be'!G23/'Tabel 5 F'!G23*100,"-"))</f>
        <v>9.7560975609756095</v>
      </c>
      <c r="H23" s="62">
        <f>IF(OR('Tabel 5 F'!H23&lt;5,'Tabel 5 Be'!H23&lt;0.5),"-",IFERROR('Tabel 5 Be'!H23/'Tabel 5 F'!H23*100,"-"))</f>
        <v>6.666666666666667</v>
      </c>
      <c r="I23" s="101"/>
      <c r="J23" s="62">
        <f>IF(OR('Tabel 5 F'!J23&lt;5,'Tabel 5 Be'!J23&lt;0.5),"-",IFERROR('Tabel 5 Be'!J23/'Tabel 5 F'!J23*100,"-"))</f>
        <v>12.871287128712872</v>
      </c>
      <c r="K23" s="100"/>
    </row>
    <row r="24" spans="1:11" ht="15.75" customHeight="1" x14ac:dyDescent="0.2">
      <c r="A24" s="52" t="s">
        <v>38</v>
      </c>
      <c r="B24" s="63">
        <f>IF(OR('Tabel 5 F'!B24&lt;5,'Tabel 5 Be'!B24&lt;0.5),"-",IFERROR('Tabel 5 Be'!B24/'Tabel 5 F'!B24*100,"-"))</f>
        <v>19.230769230769234</v>
      </c>
      <c r="C24" s="63">
        <f>IF(OR('Tabel 5 F'!C24&lt;5,'Tabel 5 Be'!C24&lt;0.5),"-",IFERROR('Tabel 5 Be'!C24/'Tabel 5 F'!C24*100,"-"))</f>
        <v>11.650485436893204</v>
      </c>
      <c r="D24" s="63">
        <f>IF(OR('Tabel 5 F'!D24&lt;5,'Tabel 5 Be'!D24&lt;0.5),"-",IFERROR('Tabel 5 Be'!D24/'Tabel 5 F'!D24*100,"-"))</f>
        <v>3.169014084507042</v>
      </c>
      <c r="E24" s="63">
        <f>IF(OR('Tabel 5 F'!E24&lt;5,'Tabel 5 Be'!E24&lt;0.5),"-",IFERROR('Tabel 5 Be'!E24/'Tabel 5 F'!E24*100,"-"))</f>
        <v>2.3376623376623376</v>
      </c>
      <c r="F24" s="63">
        <f>IF(OR('Tabel 5 F'!F24&lt;5,'Tabel 5 Be'!F24&lt;0.5),"-",IFERROR('Tabel 5 Be'!F24/'Tabel 5 F'!F24*100,"-"))</f>
        <v>2.4911032028469751</v>
      </c>
      <c r="G24" s="63">
        <f>IF(OR('Tabel 5 F'!G24&lt;5,'Tabel 5 Be'!G24&lt;0.5),"-",IFERROR('Tabel 5 Be'!G24/'Tabel 5 F'!G24*100,"-"))</f>
        <v>1.0250569476082005</v>
      </c>
      <c r="H24" s="63">
        <f>IF(OR('Tabel 5 F'!H24&lt;5,'Tabel 5 Be'!H24&lt;0.5),"-",IFERROR('Tabel 5 Be'!H24/'Tabel 5 F'!H24*100,"-"))</f>
        <v>3.6885245901639343</v>
      </c>
      <c r="I24" s="101"/>
      <c r="J24" s="63">
        <f>IF(OR('Tabel 5 F'!J24&lt;5,'Tabel 5 Be'!J24&lt;0.5),"-",IFERROR('Tabel 5 Be'!J24/'Tabel 5 F'!J24*100,"-"))</f>
        <v>3.4707158351409979</v>
      </c>
      <c r="K24" s="100"/>
    </row>
    <row r="25" spans="1:11" ht="15.75" customHeight="1" x14ac:dyDescent="0.2">
      <c r="A25" s="50" t="s">
        <v>39</v>
      </c>
      <c r="B25" s="62">
        <f>IF(OR('Tabel 5 F'!B25&lt;5,'Tabel 5 Be'!B25&lt;0.5),"-",IFERROR('Tabel 5 Be'!B25/'Tabel 5 F'!B25*100,"-"))</f>
        <v>53.658536585365859</v>
      </c>
      <c r="C25" s="62">
        <f>IF(OR('Tabel 5 F'!C25&lt;5,'Tabel 5 Be'!C25&lt;0.5),"-",IFERROR('Tabel 5 Be'!C25/'Tabel 5 F'!C25*100,"-"))</f>
        <v>12.413793103448276</v>
      </c>
      <c r="D25" s="62">
        <f>IF(OR('Tabel 5 F'!D25&lt;5,'Tabel 5 Be'!D25&lt;0.5),"-",IFERROR('Tabel 5 Be'!D25/'Tabel 5 F'!D25*100,"-"))</f>
        <v>3.7267080745341614</v>
      </c>
      <c r="E25" s="62">
        <f>IF(OR('Tabel 5 F'!E25&lt;5,'Tabel 5 Be'!E25&lt;0.5),"-",IFERROR('Tabel 5 Be'!E25/'Tabel 5 F'!E25*100,"-"))</f>
        <v>2.1186440677966099</v>
      </c>
      <c r="F25" s="62">
        <f>IF(OR('Tabel 5 F'!F25&lt;5,'Tabel 5 Be'!F25&lt;0.5),"-",IFERROR('Tabel 5 Be'!F25/'Tabel 5 F'!F25*100,"-"))</f>
        <v>1.8957345971563981</v>
      </c>
      <c r="G25" s="62">
        <f>IF(OR('Tabel 5 F'!G25&lt;5,'Tabel 5 Be'!G25&lt;0.5),"-",IFERROR('Tabel 5 Be'!G25/'Tabel 5 F'!G25*100,"-"))</f>
        <v>1.4306857424765662</v>
      </c>
      <c r="H25" s="62">
        <f>IF(OR('Tabel 5 F'!H25&lt;5,'Tabel 5 Be'!H25&lt;0.5),"-",IFERROR('Tabel 5 Be'!H25/'Tabel 5 F'!H25*100,"-"))</f>
        <v>2.0746887966804977</v>
      </c>
      <c r="I25" s="101"/>
      <c r="J25" s="62">
        <f>IF(OR('Tabel 5 F'!J25&lt;5,'Tabel 5 Be'!J25&lt;0.5),"-",IFERROR('Tabel 5 Be'!J25/'Tabel 5 F'!J25*100,"-"))</f>
        <v>4.9943030763387766</v>
      </c>
      <c r="K25" s="100"/>
    </row>
    <row r="26" spans="1:11" ht="15.75" customHeight="1" x14ac:dyDescent="0.2">
      <c r="A26" s="52" t="s">
        <v>40</v>
      </c>
      <c r="B26" s="63">
        <f>IF(OR('Tabel 5 F'!B26&lt;5,'Tabel 5 Be'!B26&lt;0.5),"-",IFERROR('Tabel 5 Be'!B26/'Tabel 5 F'!B26*100,"-"))</f>
        <v>6.528497409326425</v>
      </c>
      <c r="C26" s="63">
        <f>IF(OR('Tabel 5 F'!C26&lt;5,'Tabel 5 Be'!C26&lt;0.5),"-",IFERROR('Tabel 5 Be'!C26/'Tabel 5 F'!C26*100,"-"))</f>
        <v>4.6103183315038416</v>
      </c>
      <c r="D26" s="63">
        <f>IF(OR('Tabel 5 F'!D26&lt;5,'Tabel 5 Be'!D26&lt;0.5),"-",IFERROR('Tabel 5 Be'!D26/'Tabel 5 F'!D26*100,"-"))</f>
        <v>2.2693635915145536</v>
      </c>
      <c r="E26" s="63">
        <f>IF(OR('Tabel 5 F'!E26&lt;5,'Tabel 5 Be'!E26&lt;0.5),"-",IFERROR('Tabel 5 Be'!E26/'Tabel 5 F'!E26*100,"-"))</f>
        <v>1.3151239251390996</v>
      </c>
      <c r="F26" s="63">
        <f>IF(OR('Tabel 5 F'!F26&lt;5,'Tabel 5 Be'!F26&lt;0.5),"-",IFERROR('Tabel 5 Be'!F26/'Tabel 5 F'!F26*100,"-"))</f>
        <v>0.20161290322580644</v>
      </c>
      <c r="G26" s="63">
        <f>IF(OR('Tabel 5 F'!G26&lt;5,'Tabel 5 Be'!G26&lt;0.5),"-",IFERROR('Tabel 5 Be'!G26/'Tabel 5 F'!G26*100,"-"))</f>
        <v>0.3</v>
      </c>
      <c r="H26" s="63">
        <f>IF(OR('Tabel 5 F'!H26&lt;5,'Tabel 5 Be'!H26&lt;0.5),"-",IFERROR('Tabel 5 Be'!H26/'Tabel 5 F'!H26*100,"-"))</f>
        <v>0.92531394580304038</v>
      </c>
      <c r="I26" s="101"/>
      <c r="J26" s="63">
        <f>IF(OR('Tabel 5 F'!J26&lt;5,'Tabel 5 Be'!J26&lt;0.5),"-",IFERROR('Tabel 5 Be'!J26/'Tabel 5 F'!J26*100,"-"))</f>
        <v>1.7742643829600353</v>
      </c>
      <c r="K26" s="100"/>
    </row>
    <row r="27" spans="1:11" ht="15.75" customHeight="1" x14ac:dyDescent="0.2">
      <c r="A27" s="50" t="s">
        <v>41</v>
      </c>
      <c r="B27" s="62">
        <f>IF(OR('Tabel 5 F'!B27&lt;5,'Tabel 5 Be'!B27&lt;0.5),"-",IFERROR('Tabel 5 Be'!B27/'Tabel 5 F'!B27*100,"-"))</f>
        <v>12.264150943396226</v>
      </c>
      <c r="C27" s="62">
        <f>IF(OR('Tabel 5 F'!C27&lt;5,'Tabel 5 Be'!C27&lt;0.5),"-",IFERROR('Tabel 5 Be'!C27/'Tabel 5 F'!C27*100,"-"))</f>
        <v>3</v>
      </c>
      <c r="D27" s="62">
        <f>IF(OR('Tabel 5 F'!D27&lt;5,'Tabel 5 Be'!D27&lt;0.5),"-",IFERROR('Tabel 5 Be'!D27/'Tabel 5 F'!D27*100,"-"))</f>
        <v>0.77220077220077221</v>
      </c>
      <c r="E27" s="62">
        <f>IF(OR('Tabel 5 F'!E27&lt;5,'Tabel 5 Be'!E27&lt;0.5),"-",IFERROR('Tabel 5 Be'!E27/'Tabel 5 F'!E27*100,"-"))</f>
        <v>1.0899182561307901</v>
      </c>
      <c r="F27" s="62" t="str">
        <f>IF(OR('Tabel 5 F'!F27&lt;5,'Tabel 5 Be'!F27&lt;0.5),"-",IFERROR('Tabel 5 Be'!F27/'Tabel 5 F'!F27*100,"-"))</f>
        <v>-</v>
      </c>
      <c r="G27" s="62">
        <f>IF(OR('Tabel 5 F'!G27&lt;5,'Tabel 5 Be'!G27&lt;0.5),"-",IFERROR('Tabel 5 Be'!G27/'Tabel 5 F'!G27*100,"-"))</f>
        <v>1.0139416983523446</v>
      </c>
      <c r="H27" s="62">
        <f>IF(OR('Tabel 5 F'!H27&lt;5,'Tabel 5 Be'!H27&lt;0.5),"-",IFERROR('Tabel 5 Be'!H27/'Tabel 5 F'!H27*100,"-"))</f>
        <v>1.7441860465116279</v>
      </c>
      <c r="I27" s="101"/>
      <c r="J27" s="62">
        <f>IF(OR('Tabel 5 F'!J27&lt;5,'Tabel 5 Be'!J27&lt;0.5),"-",IFERROR('Tabel 5 Be'!J27/'Tabel 5 F'!J27*100,"-"))</f>
        <v>1.6240157480314958</v>
      </c>
      <c r="K27" s="100"/>
    </row>
    <row r="28" spans="1:11" ht="15.75" customHeight="1" x14ac:dyDescent="0.2">
      <c r="A28" s="52" t="s">
        <v>42</v>
      </c>
      <c r="B28" s="63">
        <f>IF(OR('Tabel 5 F'!B28&lt;5,'Tabel 5 Be'!B28&lt;0.5),"-",IFERROR('Tabel 5 Be'!B28/'Tabel 5 F'!B28*100,"-"))</f>
        <v>57.466063348416284</v>
      </c>
      <c r="C28" s="63">
        <f>IF(OR('Tabel 5 F'!C28&lt;5,'Tabel 5 Be'!C28&lt;0.5),"-",IFERROR('Tabel 5 Be'!C28/'Tabel 5 F'!C28*100,"-"))</f>
        <v>18.378378378378379</v>
      </c>
      <c r="D28" s="63">
        <f>IF(OR('Tabel 5 F'!D28&lt;5,'Tabel 5 Be'!D28&lt;0.5),"-",IFERROR('Tabel 5 Be'!D28/'Tabel 5 F'!D28*100,"-"))</f>
        <v>9.1588785046728969</v>
      </c>
      <c r="E28" s="63">
        <f>IF(OR('Tabel 5 F'!E28&lt;5,'Tabel 5 Be'!E28&lt;0.5),"-",IFERROR('Tabel 5 Be'!E28/'Tabel 5 F'!E28*100,"-"))</f>
        <v>6.1356297093649088</v>
      </c>
      <c r="F28" s="63">
        <f>IF(OR('Tabel 5 F'!F28&lt;5,'Tabel 5 Be'!F28&lt;0.5),"-",IFERROR('Tabel 5 Be'!F28/'Tabel 5 F'!F28*100,"-"))</f>
        <v>4.4680851063829792</v>
      </c>
      <c r="G28" s="63">
        <f>IF(OR('Tabel 5 F'!G28&lt;5,'Tabel 5 Be'!G28&lt;0.5),"-",IFERROR('Tabel 5 Be'!G28/'Tabel 5 F'!G28*100,"-"))</f>
        <v>4.045118630882925</v>
      </c>
      <c r="H28" s="63">
        <f>IF(OR('Tabel 5 F'!H28&lt;5,'Tabel 5 Be'!H28&lt;0.5),"-",IFERROR('Tabel 5 Be'!H28/'Tabel 5 F'!H28*100,"-"))</f>
        <v>4.3010752688172049</v>
      </c>
      <c r="I28" s="101"/>
      <c r="J28" s="63">
        <f>IF(OR('Tabel 5 F'!J28&lt;5,'Tabel 5 Be'!J28&lt;0.5),"-",IFERROR('Tabel 5 Be'!J28/'Tabel 5 F'!J28*100,"-"))</f>
        <v>7.3110079575596814</v>
      </c>
      <c r="K28" s="100"/>
    </row>
    <row r="29" spans="1:11" ht="15.75" customHeight="1" x14ac:dyDescent="0.2">
      <c r="A29" s="50" t="s">
        <v>43</v>
      </c>
      <c r="B29" s="62">
        <f>IF(OR('Tabel 5 F'!B29&lt;5,'Tabel 5 Be'!B29&lt;0.5),"-",IFERROR('Tabel 5 Be'!B29/'Tabel 5 F'!B29*100,"-"))</f>
        <v>25</v>
      </c>
      <c r="C29" s="62" t="str">
        <f>IF(OR('Tabel 5 F'!C29&lt;5,'Tabel 5 Be'!C29&lt;0.5),"-",IFERROR('Tabel 5 Be'!C29/'Tabel 5 F'!C29*100,"-"))</f>
        <v>-</v>
      </c>
      <c r="D29" s="62" t="str">
        <f>IF(OR('Tabel 5 F'!D29&lt;5,'Tabel 5 Be'!D29&lt;0.5),"-",IFERROR('Tabel 5 Be'!D29/'Tabel 5 F'!D29*100,"-"))</f>
        <v>-</v>
      </c>
      <c r="E29" s="62">
        <f>IF(OR('Tabel 5 F'!E29&lt;5,'Tabel 5 Be'!E29&lt;0.5),"-",IFERROR('Tabel 5 Be'!E29/'Tabel 5 F'!E29*100,"-"))</f>
        <v>2.9702970297029703</v>
      </c>
      <c r="F29" s="62" t="str">
        <f>IF(OR('Tabel 5 F'!F29&lt;5,'Tabel 5 Be'!F29&lt;0.5),"-",IFERROR('Tabel 5 Be'!F29/'Tabel 5 F'!F29*100,"-"))</f>
        <v>-</v>
      </c>
      <c r="G29" s="62">
        <f>IF(OR('Tabel 5 F'!G29&lt;5,'Tabel 5 Be'!G29&lt;0.5),"-",IFERROR('Tabel 5 Be'!G29/'Tabel 5 F'!G29*100,"-"))</f>
        <v>0.20080321285140559</v>
      </c>
      <c r="H29" s="62">
        <f>IF(OR('Tabel 5 F'!H29&lt;5,'Tabel 5 Be'!H29&lt;0.5),"-",IFERROR('Tabel 5 Be'!H29/'Tabel 5 F'!H29*100,"-"))</f>
        <v>2.1739130434782608</v>
      </c>
      <c r="I29" s="101"/>
      <c r="J29" s="62">
        <f>IF(OR('Tabel 5 F'!J29&lt;5,'Tabel 5 Be'!J29&lt;0.5),"-",IFERROR('Tabel 5 Be'!J29/'Tabel 5 F'!J29*100,"-"))</f>
        <v>1.1695906432748537</v>
      </c>
      <c r="K29" s="100"/>
    </row>
    <row r="30" spans="1:11" ht="15.75" customHeight="1" x14ac:dyDescent="0.2">
      <c r="A30" s="52" t="s">
        <v>44</v>
      </c>
      <c r="B30" s="63">
        <f>IF(OR('Tabel 5 F'!B30&lt;5,'Tabel 5 Be'!B30&lt;0.5),"-",IFERROR('Tabel 5 Be'!B30/'Tabel 5 F'!B30*100,"-"))</f>
        <v>46.511627906976742</v>
      </c>
      <c r="C30" s="63">
        <f>IF(OR('Tabel 5 F'!C30&lt;5,'Tabel 5 Be'!C30&lt;0.5),"-",IFERROR('Tabel 5 Be'!C30/'Tabel 5 F'!C30*100,"-"))</f>
        <v>29.508196721311474</v>
      </c>
      <c r="D30" s="63">
        <f>IF(OR('Tabel 5 F'!D30&lt;5,'Tabel 5 Be'!D30&lt;0.5),"-",IFERROR('Tabel 5 Be'!D30/'Tabel 5 F'!D30*100,"-"))</f>
        <v>8.677685950413224</v>
      </c>
      <c r="E30" s="63">
        <f>IF(OR('Tabel 5 F'!E30&lt;5,'Tabel 5 Be'!E30&lt;0.5),"-",IFERROR('Tabel 5 Be'!E30/'Tabel 5 F'!E30*100,"-"))</f>
        <v>7.077625570776255</v>
      </c>
      <c r="F30" s="63">
        <f>IF(OR('Tabel 5 F'!F30&lt;5,'Tabel 5 Be'!F30&lt;0.5),"-",IFERROR('Tabel 5 Be'!F30/'Tabel 5 F'!F30*100,"-"))</f>
        <v>2.3316062176165802</v>
      </c>
      <c r="G30" s="63">
        <f>IF(OR('Tabel 5 F'!G30&lt;5,'Tabel 5 Be'!G30&lt;0.5),"-",IFERROR('Tabel 5 Be'!G30/'Tabel 5 F'!G30*100,"-"))</f>
        <v>3.2994923857868024</v>
      </c>
      <c r="H30" s="63">
        <f>IF(OR('Tabel 5 F'!H30&lt;5,'Tabel 5 Be'!H30&lt;0.5),"-",IFERROR('Tabel 5 Be'!H30/'Tabel 5 F'!H30*100,"-"))</f>
        <v>2.5423728813559325</v>
      </c>
      <c r="I30" s="101"/>
      <c r="J30" s="63">
        <f>IF(OR('Tabel 5 F'!J30&lt;5,'Tabel 5 Be'!J30&lt;0.5),"-",IFERROR('Tabel 5 Be'!J30/'Tabel 5 F'!J30*100,"-"))</f>
        <v>4.756511891279728</v>
      </c>
      <c r="K30" s="100"/>
    </row>
    <row r="31" spans="1:11" ht="15.75" customHeight="1" x14ac:dyDescent="0.2">
      <c r="A31" s="50" t="s">
        <v>45</v>
      </c>
      <c r="B31" s="62">
        <f>IF(OR('Tabel 5 F'!B31&lt;5,'Tabel 5 Be'!B31&lt;0.5),"-",IFERROR('Tabel 5 Be'!B31/'Tabel 5 F'!B31*100,"-"))</f>
        <v>25</v>
      </c>
      <c r="C31" s="62">
        <f>IF(OR('Tabel 5 F'!C31&lt;5,'Tabel 5 Be'!C31&lt;0.5),"-",IFERROR('Tabel 5 Be'!C31/'Tabel 5 F'!C31*100,"-"))</f>
        <v>60</v>
      </c>
      <c r="D31" s="62">
        <f>IF(OR('Tabel 5 F'!D31&lt;5,'Tabel 5 Be'!D31&lt;0.5),"-",IFERROR('Tabel 5 Be'!D31/'Tabel 5 F'!D31*100,"-"))</f>
        <v>14.634146341463413</v>
      </c>
      <c r="E31" s="62">
        <f>IF(OR('Tabel 5 F'!E31&lt;5,'Tabel 5 Be'!E31&lt;0.5),"-",IFERROR('Tabel 5 Be'!E31/'Tabel 5 F'!E31*100,"-"))</f>
        <v>1.4084507042253522</v>
      </c>
      <c r="F31" s="62" t="str">
        <f>IF(OR('Tabel 5 F'!F31&lt;5,'Tabel 5 Be'!F31&lt;0.5),"-",IFERROR('Tabel 5 Be'!F31/'Tabel 5 F'!F31*100,"-"))</f>
        <v>-</v>
      </c>
      <c r="G31" s="62">
        <f>IF(OR('Tabel 5 F'!G31&lt;5,'Tabel 5 Be'!G31&lt;0.5),"-",IFERROR('Tabel 5 Be'!G31/'Tabel 5 F'!G31*100,"-"))</f>
        <v>1.7013232514177694</v>
      </c>
      <c r="H31" s="62">
        <f>IF(OR('Tabel 5 F'!H31&lt;5,'Tabel 5 Be'!H31&lt;0.5),"-",IFERROR('Tabel 5 Be'!H31/'Tabel 5 F'!H31*100,"-"))</f>
        <v>1.1494252873563218</v>
      </c>
      <c r="I31" s="101"/>
      <c r="J31" s="62">
        <f>IF(OR('Tabel 5 F'!J31&lt;5,'Tabel 5 Be'!J31&lt;0.5),"-",IFERROR('Tabel 5 Be'!J31/'Tabel 5 F'!J31*100,"-"))</f>
        <v>2.6123301985370948</v>
      </c>
      <c r="K31" s="100"/>
    </row>
    <row r="32" spans="1:11" ht="15.75" customHeight="1" x14ac:dyDescent="0.2">
      <c r="A32" s="52" t="s">
        <v>46</v>
      </c>
      <c r="B32" s="63">
        <f>IF(OR('Tabel 5 F'!B32&lt;5,'Tabel 5 Be'!B32&lt;0.5),"-",IFERROR('Tabel 5 Be'!B32/'Tabel 5 F'!B32*100,"-"))</f>
        <v>27.777777777777779</v>
      </c>
      <c r="C32" s="63">
        <f>IF(OR('Tabel 5 F'!C32&lt;5,'Tabel 5 Be'!C32&lt;0.5),"-",IFERROR('Tabel 5 Be'!C32/'Tabel 5 F'!C32*100,"-"))</f>
        <v>29.411764705882355</v>
      </c>
      <c r="D32" s="63">
        <f>IF(OR('Tabel 5 F'!D32&lt;5,'Tabel 5 Be'!D32&lt;0.5),"-",IFERROR('Tabel 5 Be'!D32/'Tabel 5 F'!D32*100,"-"))</f>
        <v>6.1224489795918364</v>
      </c>
      <c r="E32" s="63">
        <f>IF(OR('Tabel 5 F'!E32&lt;5,'Tabel 5 Be'!E32&lt;0.5),"-",IFERROR('Tabel 5 Be'!E32/'Tabel 5 F'!E32*100,"-"))</f>
        <v>2.5252525252525251</v>
      </c>
      <c r="F32" s="63">
        <f>IF(OR('Tabel 5 F'!F32&lt;5,'Tabel 5 Be'!F32&lt;0.5),"-",IFERROR('Tabel 5 Be'!F32/'Tabel 5 F'!F32*100,"-"))</f>
        <v>2.8846153846153846</v>
      </c>
      <c r="G32" s="63">
        <f>IF(OR('Tabel 5 F'!G32&lt;5,'Tabel 5 Be'!G32&lt;0.5),"-",IFERROR('Tabel 5 Be'!G32/'Tabel 5 F'!G32*100,"-"))</f>
        <v>1.245753114382786</v>
      </c>
      <c r="H32" s="63">
        <f>IF(OR('Tabel 5 F'!H32&lt;5,'Tabel 5 Be'!H32&lt;0.5),"-",IFERROR('Tabel 5 Be'!H32/'Tabel 5 F'!H32*100,"-"))</f>
        <v>2.3255813953488373</v>
      </c>
      <c r="I32" s="101"/>
      <c r="J32" s="63">
        <f>IF(OR('Tabel 5 F'!J32&lt;5,'Tabel 5 Be'!J32&lt;0.5),"-",IFERROR('Tabel 5 Be'!J32/'Tabel 5 F'!J32*100,"-"))</f>
        <v>3.4266133637921183</v>
      </c>
      <c r="K32" s="100"/>
    </row>
    <row r="33" spans="1:11" ht="15.75" customHeight="1" x14ac:dyDescent="0.2">
      <c r="A33" s="50" t="s">
        <v>47</v>
      </c>
      <c r="B33" s="62">
        <f>IF(OR('Tabel 5 F'!B33&lt;5,'Tabel 5 Be'!B33&lt;0.5),"-",IFERROR('Tabel 5 Be'!B33/'Tabel 5 F'!B33*100,"-"))</f>
        <v>48.148148148148145</v>
      </c>
      <c r="C33" s="62">
        <f>IF(OR('Tabel 5 F'!C33&lt;5,'Tabel 5 Be'!C33&lt;0.5),"-",IFERROR('Tabel 5 Be'!C33/'Tabel 5 F'!C33*100,"-"))</f>
        <v>14.067796610169491</v>
      </c>
      <c r="D33" s="62">
        <f>IF(OR('Tabel 5 F'!D33&lt;5,'Tabel 5 Be'!D33&lt;0.5),"-",IFERROR('Tabel 5 Be'!D33/'Tabel 5 F'!D33*100,"-"))</f>
        <v>4.8153034300791555</v>
      </c>
      <c r="E33" s="62">
        <f>IF(OR('Tabel 5 F'!E33&lt;5,'Tabel 5 Be'!E33&lt;0.5),"-",IFERROR('Tabel 5 Be'!E33/'Tabel 5 F'!E33*100,"-"))</f>
        <v>2.6437541308658297</v>
      </c>
      <c r="F33" s="62">
        <f>IF(OR('Tabel 5 F'!F33&lt;5,'Tabel 5 Be'!F33&lt;0.5),"-",IFERROR('Tabel 5 Be'!F33/'Tabel 5 F'!F33*100,"-"))</f>
        <v>1.5232974910394266</v>
      </c>
      <c r="G33" s="62">
        <f>IF(OR('Tabel 5 F'!G33&lt;5,'Tabel 5 Be'!G33&lt;0.5),"-",IFERROR('Tabel 5 Be'!G33/'Tabel 5 F'!G33*100,"-"))</f>
        <v>1.3564839934888768</v>
      </c>
      <c r="H33" s="62">
        <f>IF(OR('Tabel 5 F'!H33&lt;5,'Tabel 5 Be'!H33&lt;0.5),"-",IFERROR('Tabel 5 Be'!H33/'Tabel 5 F'!H33*100,"-"))</f>
        <v>2.3021582733812949</v>
      </c>
      <c r="I33" s="101"/>
      <c r="J33" s="62">
        <f>IF(OR('Tabel 5 F'!J33&lt;5,'Tabel 5 Be'!J33&lt;0.5),"-",IFERROR('Tabel 5 Be'!J33/'Tabel 5 F'!J33*100,"-"))</f>
        <v>7.0053204965796816</v>
      </c>
      <c r="K33" s="100"/>
    </row>
    <row r="34" spans="1:11" ht="15.75" customHeight="1" x14ac:dyDescent="0.2">
      <c r="A34" s="52" t="s">
        <v>48</v>
      </c>
      <c r="B34" s="63">
        <f>IF(OR('Tabel 5 F'!B34&lt;5,'Tabel 5 Be'!B34&lt;0.5),"-",IFERROR('Tabel 5 Be'!B34/'Tabel 5 F'!B34*100,"-"))</f>
        <v>19.024970273483948</v>
      </c>
      <c r="C34" s="63">
        <f>IF(OR('Tabel 5 F'!C34&lt;5,'Tabel 5 Be'!C34&lt;0.5),"-",IFERROR('Tabel 5 Be'!C34/'Tabel 5 F'!C34*100,"-"))</f>
        <v>5.4363376251788269</v>
      </c>
      <c r="D34" s="63">
        <f>IF(OR('Tabel 5 F'!D34&lt;5,'Tabel 5 Be'!D34&lt;0.5),"-",IFERROR('Tabel 5 Be'!D34/'Tabel 5 F'!D34*100,"-"))</f>
        <v>1.6941973739940701</v>
      </c>
      <c r="E34" s="63">
        <f>IF(OR('Tabel 5 F'!E34&lt;5,'Tabel 5 Be'!E34&lt;0.5),"-",IFERROR('Tabel 5 Be'!E34/'Tabel 5 F'!E34*100,"-"))</f>
        <v>1.5084294587400178</v>
      </c>
      <c r="F34" s="63">
        <f>IF(OR('Tabel 5 F'!F34&lt;5,'Tabel 5 Be'!F34&lt;0.5),"-",IFERROR('Tabel 5 Be'!F34/'Tabel 5 F'!F34*100,"-"))</f>
        <v>0.85313833028641073</v>
      </c>
      <c r="G34" s="63">
        <f>IF(OR('Tabel 5 F'!G34&lt;5,'Tabel 5 Be'!G34&lt;0.5),"-",IFERROR('Tabel 5 Be'!G34/'Tabel 5 F'!G34*100,"-"))</f>
        <v>1.3305455236647026</v>
      </c>
      <c r="H34" s="63">
        <f>IF(OR('Tabel 5 F'!H34&lt;5,'Tabel 5 Be'!H34&lt;0.5),"-",IFERROR('Tabel 5 Be'!H34/'Tabel 5 F'!H34*100,"-"))</f>
        <v>1.3634226610249176</v>
      </c>
      <c r="I34" s="101"/>
      <c r="J34" s="63">
        <f>IF(OR('Tabel 5 F'!J34&lt;5,'Tabel 5 Be'!J34&lt;0.5),"-",IFERROR('Tabel 5 Be'!J34/'Tabel 5 F'!J34*100,"-"))</f>
        <v>2.5355637513171758</v>
      </c>
      <c r="K34" s="100"/>
    </row>
    <row r="35" spans="1:11" ht="15.75" customHeight="1" x14ac:dyDescent="0.2">
      <c r="A35" s="50" t="s">
        <v>49</v>
      </c>
      <c r="B35" s="62">
        <f>IF(OR('Tabel 5 F'!B35&lt;5,'Tabel 5 Be'!B35&lt;0.5),"-",IFERROR('Tabel 5 Be'!B35/'Tabel 5 F'!B35*100,"-"))</f>
        <v>21.91235059760956</v>
      </c>
      <c r="C35" s="62">
        <f>IF(OR('Tabel 5 F'!C35&lt;5,'Tabel 5 Be'!C35&lt;0.5),"-",IFERROR('Tabel 5 Be'!C35/'Tabel 5 F'!C35*100,"-"))</f>
        <v>4.8888888888888893</v>
      </c>
      <c r="D35" s="62">
        <f>IF(OR('Tabel 5 F'!D35&lt;5,'Tabel 5 Be'!D35&lt;0.5),"-",IFERROR('Tabel 5 Be'!D35/'Tabel 5 F'!D35*100,"-"))</f>
        <v>1.7187500000000002</v>
      </c>
      <c r="E35" s="62">
        <f>IF(OR('Tabel 5 F'!E35&lt;5,'Tabel 5 Be'!E35&lt;0.5),"-",IFERROR('Tabel 5 Be'!E35/'Tabel 5 F'!E35*100,"-"))</f>
        <v>1.4072847682119205</v>
      </c>
      <c r="F35" s="62">
        <f>IF(OR('Tabel 5 F'!F35&lt;5,'Tabel 5 Be'!F35&lt;0.5),"-",IFERROR('Tabel 5 Be'!F35/'Tabel 5 F'!F35*100,"-"))</f>
        <v>1.5810276679841897</v>
      </c>
      <c r="G35" s="62">
        <f>IF(OR('Tabel 5 F'!G35&lt;5,'Tabel 5 Be'!G35&lt;0.5),"-",IFERROR('Tabel 5 Be'!G35/'Tabel 5 F'!G35*100,"-"))</f>
        <v>1.5100671140939599</v>
      </c>
      <c r="H35" s="62">
        <f>IF(OR('Tabel 5 F'!H35&lt;5,'Tabel 5 Be'!H35&lt;0.5),"-",IFERROR('Tabel 5 Be'!H35/'Tabel 5 F'!H35*100,"-"))</f>
        <v>1.9953952417498082</v>
      </c>
      <c r="I35" s="101"/>
      <c r="J35" s="62">
        <f>IF(OR('Tabel 5 F'!J35&lt;5,'Tabel 5 Be'!J35&lt;0.5),"-",IFERROR('Tabel 5 Be'!J35/'Tabel 5 F'!J35*100,"-"))</f>
        <v>2.8971139017404712</v>
      </c>
      <c r="K35" s="100"/>
    </row>
    <row r="36" spans="1:11" ht="15.75" customHeight="1" x14ac:dyDescent="0.2">
      <c r="A36" s="52" t="s">
        <v>50</v>
      </c>
      <c r="B36" s="63">
        <f>IF(OR('Tabel 5 F'!B36&lt;5,'Tabel 5 Be'!B36&lt;0.5),"-",IFERROR('Tabel 5 Be'!B36/'Tabel 5 F'!B36*100,"-"))</f>
        <v>41.571685662867424</v>
      </c>
      <c r="C36" s="63">
        <f>IF(OR('Tabel 5 F'!C36&lt;5,'Tabel 5 Be'!C36&lt;0.5),"-",IFERROR('Tabel 5 Be'!C36/'Tabel 5 F'!C36*100,"-"))</f>
        <v>17.434869739478959</v>
      </c>
      <c r="D36" s="63">
        <f>IF(OR('Tabel 5 F'!D36&lt;5,'Tabel 5 Be'!D36&lt;0.5),"-",IFERROR('Tabel 5 Be'!D36/'Tabel 5 F'!D36*100,"-"))</f>
        <v>6.3415866599292574</v>
      </c>
      <c r="E36" s="63">
        <f>IF(OR('Tabel 5 F'!E36&lt;5,'Tabel 5 Be'!E36&lt;0.5),"-",IFERROR('Tabel 5 Be'!E36/'Tabel 5 F'!E36*100,"-"))</f>
        <v>3.8082607048124286</v>
      </c>
      <c r="F36" s="63">
        <f>IF(OR('Tabel 5 F'!F36&lt;5,'Tabel 5 Be'!F36&lt;0.5),"-",IFERROR('Tabel 5 Be'!F36/'Tabel 5 F'!F36*100,"-"))</f>
        <v>2.4569330697543066</v>
      </c>
      <c r="G36" s="63">
        <f>IF(OR('Tabel 5 F'!G36&lt;5,'Tabel 5 Be'!G36&lt;0.5),"-",IFERROR('Tabel 5 Be'!G36/'Tabel 5 F'!G36*100,"-"))</f>
        <v>2.1898951978726733</v>
      </c>
      <c r="H36" s="63">
        <f>IF(OR('Tabel 5 F'!H36&lt;5,'Tabel 5 Be'!H36&lt;0.5),"-",IFERROR('Tabel 5 Be'!H36/'Tabel 5 F'!H36*100,"-"))</f>
        <v>3.1520081342145403</v>
      </c>
      <c r="I36" s="101"/>
      <c r="J36" s="63">
        <f>IF(OR('Tabel 5 F'!J36&lt;5,'Tabel 5 Be'!J36&lt;0.5),"-",IFERROR('Tabel 5 Be'!J36/'Tabel 5 F'!J36*100,"-"))</f>
        <v>6.6887467641236489</v>
      </c>
      <c r="K36" s="100"/>
    </row>
    <row r="37" spans="1:11" ht="15.75" customHeight="1" x14ac:dyDescent="0.2">
      <c r="A37" s="50" t="s">
        <v>51</v>
      </c>
      <c r="B37" s="62">
        <f>IF(OR('Tabel 5 F'!B37&lt;5,'Tabel 5 Be'!B37&lt;0.5),"-",IFERROR('Tabel 5 Be'!B37/'Tabel 5 F'!B37*100,"-"))</f>
        <v>32.57287705956908</v>
      </c>
      <c r="C37" s="62">
        <f>IF(OR('Tabel 5 F'!C37&lt;5,'Tabel 5 Be'!C37&lt;0.5),"-",IFERROR('Tabel 5 Be'!C37/'Tabel 5 F'!C37*100,"-"))</f>
        <v>11.54903758020165</v>
      </c>
      <c r="D37" s="62">
        <f>IF(OR('Tabel 5 F'!D37&lt;5,'Tabel 5 Be'!D37&lt;0.5),"-",IFERROR('Tabel 5 Be'!D37/'Tabel 5 F'!D37*100,"-"))</f>
        <v>4.2080378250591011</v>
      </c>
      <c r="E37" s="62">
        <f>IF(OR('Tabel 5 F'!E37&lt;5,'Tabel 5 Be'!E37&lt;0.5),"-",IFERROR('Tabel 5 Be'!E37/'Tabel 5 F'!E37*100,"-"))</f>
        <v>3.3363121834971698</v>
      </c>
      <c r="F37" s="62">
        <f>IF(OR('Tabel 5 F'!F37&lt;5,'Tabel 5 Be'!F37&lt;0.5),"-",IFERROR('Tabel 5 Be'!F37/'Tabel 5 F'!F37*100,"-"))</f>
        <v>2.3899371069182394</v>
      </c>
      <c r="G37" s="62">
        <f>IF(OR('Tabel 5 F'!G37&lt;5,'Tabel 5 Be'!G37&lt;0.5),"-",IFERROR('Tabel 5 Be'!G37/'Tabel 5 F'!G37*100,"-"))</f>
        <v>3.0413745433000887</v>
      </c>
      <c r="H37" s="62">
        <f>IF(OR('Tabel 5 F'!H37&lt;5,'Tabel 5 Be'!H37&lt;0.5),"-",IFERROR('Tabel 5 Be'!H37/'Tabel 5 F'!H37*100,"-"))</f>
        <v>2.7342637425234977</v>
      </c>
      <c r="I37" s="101"/>
      <c r="J37" s="62">
        <f>IF(OR('Tabel 5 F'!J37&lt;5,'Tabel 5 Be'!J37&lt;0.5),"-",IFERROR('Tabel 5 Be'!J37/'Tabel 5 F'!J37*100,"-"))</f>
        <v>5.7153402799466226</v>
      </c>
      <c r="K37" s="100"/>
    </row>
    <row r="38" spans="1:11" ht="15.75" customHeight="1" x14ac:dyDescent="0.2">
      <c r="A38" s="52" t="s">
        <v>52</v>
      </c>
      <c r="B38" s="63">
        <f>IF(OR('Tabel 5 F'!B38&lt;5,'Tabel 5 Be'!B38&lt;0.5),"-",IFERROR('Tabel 5 Be'!B38/'Tabel 5 F'!B38*100,"-"))</f>
        <v>38.7409200968523</v>
      </c>
      <c r="C38" s="63">
        <f>IF(OR('Tabel 5 F'!C38&lt;5,'Tabel 5 Be'!C38&lt;0.5),"-",IFERROR('Tabel 5 Be'!C38/'Tabel 5 F'!C38*100,"-"))</f>
        <v>23.616236162361623</v>
      </c>
      <c r="D38" s="63">
        <f>IF(OR('Tabel 5 F'!D38&lt;5,'Tabel 5 Be'!D38&lt;0.5),"-",IFERROR('Tabel 5 Be'!D38/'Tabel 5 F'!D38*100,"-"))</f>
        <v>8.7044534412955468</v>
      </c>
      <c r="E38" s="63">
        <f>IF(OR('Tabel 5 F'!E38&lt;5,'Tabel 5 Be'!E38&lt;0.5),"-",IFERROR('Tabel 5 Be'!E38/'Tabel 5 F'!E38*100,"-"))</f>
        <v>2.6706231454005933</v>
      </c>
      <c r="F38" s="63">
        <f>IF(OR('Tabel 5 F'!F38&lt;5,'Tabel 5 Be'!F38&lt;0.5),"-",IFERROR('Tabel 5 Be'!F38/'Tabel 5 F'!F38*100,"-"))</f>
        <v>1.948051948051948</v>
      </c>
      <c r="G38" s="63">
        <f>IF(OR('Tabel 5 F'!G38&lt;5,'Tabel 5 Be'!G38&lt;0.5),"-",IFERROR('Tabel 5 Be'!G38/'Tabel 5 F'!G38*100,"-"))</f>
        <v>3.5651149086623453</v>
      </c>
      <c r="H38" s="63">
        <f>IF(OR('Tabel 5 F'!H38&lt;5,'Tabel 5 Be'!H38&lt;0.5),"-",IFERROR('Tabel 5 Be'!H38/'Tabel 5 F'!H38*100,"-"))</f>
        <v>3.2998565279770444</v>
      </c>
      <c r="I38" s="101"/>
      <c r="J38" s="63">
        <f>IF(OR('Tabel 5 F'!J38&lt;5,'Tabel 5 Be'!J38&lt;0.5),"-",IFERROR('Tabel 5 Be'!J38/'Tabel 5 F'!J38*100,"-"))</f>
        <v>7.34375</v>
      </c>
      <c r="K38" s="100"/>
    </row>
    <row r="39" spans="1:11" ht="15.75" customHeight="1" x14ac:dyDescent="0.2">
      <c r="A39" s="50" t="s">
        <v>53</v>
      </c>
      <c r="B39" s="62">
        <f>IF(OR('Tabel 5 F'!B39&lt;5,'Tabel 5 Be'!B39&lt;0.5),"-",IFERROR('Tabel 5 Be'!B39/'Tabel 5 F'!B39*100,"-"))</f>
        <v>55.140186915887845</v>
      </c>
      <c r="C39" s="62">
        <f>IF(OR('Tabel 5 F'!C39&lt;5,'Tabel 5 Be'!C39&lt;0.5),"-",IFERROR('Tabel 5 Be'!C39/'Tabel 5 F'!C39*100,"-"))</f>
        <v>30.031948881789138</v>
      </c>
      <c r="D39" s="62">
        <f>IF(OR('Tabel 5 F'!D39&lt;5,'Tabel 5 Be'!D39&lt;0.5),"-",IFERROR('Tabel 5 Be'!D39/'Tabel 5 F'!D39*100,"-"))</f>
        <v>8.8549618320610683</v>
      </c>
      <c r="E39" s="62">
        <f>IF(OR('Tabel 5 F'!E39&lt;5,'Tabel 5 Be'!E39&lt;0.5),"-",IFERROR('Tabel 5 Be'!E39/'Tabel 5 F'!E39*100,"-"))</f>
        <v>4.8780487804878048</v>
      </c>
      <c r="F39" s="62">
        <f>IF(OR('Tabel 5 F'!F39&lt;5,'Tabel 5 Be'!F39&lt;0.5),"-",IFERROR('Tabel 5 Be'!F39/'Tabel 5 F'!F39*100,"-"))</f>
        <v>4</v>
      </c>
      <c r="G39" s="62">
        <f>IF(OR('Tabel 5 F'!G39&lt;5,'Tabel 5 Be'!G39&lt;0.5),"-",IFERROR('Tabel 5 Be'!G39/'Tabel 5 F'!G39*100,"-"))</f>
        <v>3.3300362677217277</v>
      </c>
      <c r="H39" s="62">
        <f>IF(OR('Tabel 5 F'!H39&lt;5,'Tabel 5 Be'!H39&lt;0.5),"-",IFERROR('Tabel 5 Be'!H39/'Tabel 5 F'!H39*100,"-"))</f>
        <v>2.2617124394184165</v>
      </c>
      <c r="I39" s="101"/>
      <c r="J39" s="62">
        <f>IF(OR('Tabel 5 F'!J39&lt;5,'Tabel 5 Be'!J39&lt;0.5),"-",IFERROR('Tabel 5 Be'!J39/'Tabel 5 F'!J39*100,"-"))</f>
        <v>8.6711711711711708</v>
      </c>
      <c r="K39" s="100"/>
    </row>
    <row r="40" spans="1:11" ht="15.75" customHeight="1" x14ac:dyDescent="0.2">
      <c r="A40" s="52" t="s">
        <v>54</v>
      </c>
      <c r="B40" s="63">
        <f>IF(OR('Tabel 5 F'!B40&lt;5,'Tabel 5 Be'!B40&lt;0.5),"-",IFERROR('Tabel 5 Be'!B40/'Tabel 5 F'!B40*100,"-"))</f>
        <v>44.578313253012048</v>
      </c>
      <c r="C40" s="63">
        <f>IF(OR('Tabel 5 F'!C40&lt;5,'Tabel 5 Be'!C40&lt;0.5),"-",IFERROR('Tabel 5 Be'!C40/'Tabel 5 F'!C40*100,"-"))</f>
        <v>18.83656509695291</v>
      </c>
      <c r="D40" s="63">
        <f>IF(OR('Tabel 5 F'!D40&lt;5,'Tabel 5 Be'!D40&lt;0.5),"-",IFERROR('Tabel 5 Be'!D40/'Tabel 5 F'!D40*100,"-"))</f>
        <v>8.2379862700228834</v>
      </c>
      <c r="E40" s="63">
        <f>IF(OR('Tabel 5 F'!E40&lt;5,'Tabel 5 Be'!E40&lt;0.5),"-",IFERROR('Tabel 5 Be'!E40/'Tabel 5 F'!E40*100,"-"))</f>
        <v>6.3063063063063058</v>
      </c>
      <c r="F40" s="63">
        <f>IF(OR('Tabel 5 F'!F40&lt;5,'Tabel 5 Be'!F40&lt;0.5),"-",IFERROR('Tabel 5 Be'!F40/'Tabel 5 F'!F40*100,"-"))</f>
        <v>5.015923566878981</v>
      </c>
      <c r="G40" s="63">
        <f>IF(OR('Tabel 5 F'!G40&lt;5,'Tabel 5 Be'!G40&lt;0.5),"-",IFERROR('Tabel 5 Be'!G40/'Tabel 5 F'!G40*100,"-"))</f>
        <v>3.756313131313131</v>
      </c>
      <c r="H40" s="63">
        <f>IF(OR('Tabel 5 F'!H40&lt;5,'Tabel 5 Be'!H40&lt;0.5),"-",IFERROR('Tabel 5 Be'!H40/'Tabel 5 F'!H40*100,"-"))</f>
        <v>5.508474576271186</v>
      </c>
      <c r="I40" s="101"/>
      <c r="J40" s="63">
        <f>IF(OR('Tabel 5 F'!J40&lt;5,'Tabel 5 Be'!J40&lt;0.5),"-",IFERROR('Tabel 5 Be'!J40/'Tabel 5 F'!J40*100,"-"))</f>
        <v>7.4638844301765648</v>
      </c>
      <c r="K40" s="100"/>
    </row>
    <row r="41" spans="1:11" ht="15.75" customHeight="1" x14ac:dyDescent="0.2">
      <c r="A41" s="50" t="s">
        <v>55</v>
      </c>
      <c r="B41" s="62">
        <f>IF(OR('Tabel 5 F'!B41&lt;5,'Tabel 5 Be'!B41&lt;0.5),"-",IFERROR('Tabel 5 Be'!B41/'Tabel 5 F'!B41*100,"-"))</f>
        <v>40.890688259109311</v>
      </c>
      <c r="C41" s="62">
        <f>IF(OR('Tabel 5 F'!C41&lt;5,'Tabel 5 Be'!C41&lt;0.5),"-",IFERROR('Tabel 5 Be'!C41/'Tabel 5 F'!C41*100,"-"))</f>
        <v>14.578587699316628</v>
      </c>
      <c r="D41" s="62">
        <f>IF(OR('Tabel 5 F'!D41&lt;5,'Tabel 5 Be'!D41&lt;0.5),"-",IFERROR('Tabel 5 Be'!D41/'Tabel 5 F'!D41*100,"-"))</f>
        <v>5.1536174430128838</v>
      </c>
      <c r="E41" s="62">
        <f>IF(OR('Tabel 5 F'!E41&lt;5,'Tabel 5 Be'!E41&lt;0.5),"-",IFERROR('Tabel 5 Be'!E41/'Tabel 5 F'!E41*100,"-"))</f>
        <v>3.644158628081458</v>
      </c>
      <c r="F41" s="62">
        <f>IF(OR('Tabel 5 F'!F41&lt;5,'Tabel 5 Be'!F41&lt;0.5),"-",IFERROR('Tabel 5 Be'!F41/'Tabel 5 F'!F41*100,"-"))</f>
        <v>2.5380710659898478</v>
      </c>
      <c r="G41" s="62">
        <f>IF(OR('Tabel 5 F'!G41&lt;5,'Tabel 5 Be'!G41&lt;0.5),"-",IFERROR('Tabel 5 Be'!G41/'Tabel 5 F'!G41*100,"-"))</f>
        <v>3.4739454094292808</v>
      </c>
      <c r="H41" s="62">
        <f>IF(OR('Tabel 5 F'!H41&lt;5,'Tabel 5 Be'!H41&lt;0.5),"-",IFERROR('Tabel 5 Be'!H41/'Tabel 5 F'!H41*100,"-"))</f>
        <v>5.5343511450381682</v>
      </c>
      <c r="I41" s="101"/>
      <c r="J41" s="62">
        <f>IF(OR('Tabel 5 F'!J41&lt;5,'Tabel 5 Be'!J41&lt;0.5),"-",IFERROR('Tabel 5 Be'!J41/'Tabel 5 F'!J41*100,"-"))</f>
        <v>9.3330298201684503</v>
      </c>
      <c r="K41" s="100"/>
    </row>
    <row r="42" spans="1:11" ht="15.75" customHeight="1" x14ac:dyDescent="0.2">
      <c r="A42" s="52" t="s">
        <v>56</v>
      </c>
      <c r="B42" s="63">
        <f>IF(OR('Tabel 5 F'!B42&lt;5,'Tabel 5 Be'!B42&lt;0.5),"-",IFERROR('Tabel 5 Be'!B42/'Tabel 5 F'!B42*100,"-"))</f>
        <v>36.79245283018868</v>
      </c>
      <c r="C42" s="63">
        <f>IF(OR('Tabel 5 F'!C42&lt;5,'Tabel 5 Be'!C42&lt;0.5),"-",IFERROR('Tabel 5 Be'!C42/'Tabel 5 F'!C42*100,"-"))</f>
        <v>18.181818181818183</v>
      </c>
      <c r="D42" s="63">
        <f>IF(OR('Tabel 5 F'!D42&lt;5,'Tabel 5 Be'!D42&lt;0.5),"-",IFERROR('Tabel 5 Be'!D42/'Tabel 5 F'!D42*100,"-"))</f>
        <v>6.8181818181818175</v>
      </c>
      <c r="E42" s="63">
        <f>IF(OR('Tabel 5 F'!E42&lt;5,'Tabel 5 Be'!E42&lt;0.5),"-",IFERROR('Tabel 5 Be'!E42/'Tabel 5 F'!E42*100,"-"))</f>
        <v>7.608695652173914</v>
      </c>
      <c r="F42" s="63">
        <f>IF(OR('Tabel 5 F'!F42&lt;5,'Tabel 5 Be'!F42&lt;0.5),"-",IFERROR('Tabel 5 Be'!F42/'Tabel 5 F'!F42*100,"-"))</f>
        <v>5.7692307692307692</v>
      </c>
      <c r="G42" s="63">
        <f>IF(OR('Tabel 5 F'!G42&lt;5,'Tabel 5 Be'!G42&lt;0.5),"-",IFERROR('Tabel 5 Be'!G42/'Tabel 5 F'!G42*100,"-"))</f>
        <v>1.5625</v>
      </c>
      <c r="H42" s="63">
        <f>IF(OR('Tabel 5 F'!H42&lt;5,'Tabel 5 Be'!H42&lt;0.5),"-",IFERROR('Tabel 5 Be'!H42/'Tabel 5 F'!H42*100,"-"))</f>
        <v>3.7900874635568513</v>
      </c>
      <c r="I42" s="101"/>
      <c r="J42" s="63">
        <f>IF(OR('Tabel 5 F'!J42&lt;5,'Tabel 5 Be'!J42&lt;0.5),"-",IFERROR('Tabel 5 Be'!J42/'Tabel 5 F'!J42*100,"-"))</f>
        <v>7.3015873015873023</v>
      </c>
      <c r="K42" s="100"/>
    </row>
    <row r="43" spans="1:11" ht="15.75" customHeight="1" x14ac:dyDescent="0.2">
      <c r="A43" s="50" t="s">
        <v>57</v>
      </c>
      <c r="B43" s="62">
        <f>IF(OR('Tabel 5 F'!B43&lt;5,'Tabel 5 Be'!B43&lt;0.5),"-",IFERROR('Tabel 5 Be'!B43/'Tabel 5 F'!B43*100,"-"))</f>
        <v>36.219081272084807</v>
      </c>
      <c r="C43" s="62">
        <f>IF(OR('Tabel 5 F'!C43&lt;5,'Tabel 5 Be'!C43&lt;0.5),"-",IFERROR('Tabel 5 Be'!C43/'Tabel 5 F'!C43*100,"-"))</f>
        <v>20.930232558139537</v>
      </c>
      <c r="D43" s="62">
        <f>IF(OR('Tabel 5 F'!D43&lt;5,'Tabel 5 Be'!D43&lt;0.5),"-",IFERROR('Tabel 5 Be'!D43/'Tabel 5 F'!D43*100,"-"))</f>
        <v>10.89866156787763</v>
      </c>
      <c r="E43" s="62">
        <f>IF(OR('Tabel 5 F'!E43&lt;5,'Tabel 5 Be'!E43&lt;0.5),"-",IFERROR('Tabel 5 Be'!E43/'Tabel 5 F'!E43*100,"-"))</f>
        <v>6.7934782608695645</v>
      </c>
      <c r="F43" s="62">
        <f>IF(OR('Tabel 5 F'!F43&lt;5,'Tabel 5 Be'!F43&lt;0.5),"-",IFERROR('Tabel 5 Be'!F43/'Tabel 5 F'!F43*100,"-"))</f>
        <v>4.3227665706051877</v>
      </c>
      <c r="G43" s="62">
        <f>IF(OR('Tabel 5 F'!G43&lt;5,'Tabel 5 Be'!G43&lt;0.5),"-",IFERROR('Tabel 5 Be'!G43/'Tabel 5 F'!G43*100,"-"))</f>
        <v>6.0846560846560847</v>
      </c>
      <c r="H43" s="62">
        <f>IF(OR('Tabel 5 F'!H43&lt;5,'Tabel 5 Be'!H43&lt;0.5),"-",IFERROR('Tabel 5 Be'!H43/'Tabel 5 F'!H43*100,"-"))</f>
        <v>6.1728395061728394</v>
      </c>
      <c r="I43" s="101"/>
      <c r="J43" s="62">
        <f>IF(OR('Tabel 5 F'!J43&lt;5,'Tabel 5 Be'!J43&lt;0.5),"-",IFERROR('Tabel 5 Be'!J43/'Tabel 5 F'!J43*100,"-"))</f>
        <v>12.642045454545455</v>
      </c>
      <c r="K43" s="100"/>
    </row>
    <row r="44" spans="1:11" ht="15.75" customHeight="1" x14ac:dyDescent="0.2">
      <c r="A44" s="52" t="s">
        <v>58</v>
      </c>
      <c r="B44" s="63">
        <f>IF(OR('Tabel 5 F'!B44&lt;5,'Tabel 5 Be'!B44&lt;0.5),"-",IFERROR('Tabel 5 Be'!B44/'Tabel 5 F'!B44*100,"-"))</f>
        <v>29.382716049382719</v>
      </c>
      <c r="C44" s="63">
        <f>IF(OR('Tabel 5 F'!C44&lt;5,'Tabel 5 Be'!C44&lt;0.5),"-",IFERROR('Tabel 5 Be'!C44/'Tabel 5 F'!C44*100,"-"))</f>
        <v>17.467248908296941</v>
      </c>
      <c r="D44" s="63">
        <f>IF(OR('Tabel 5 F'!D44&lt;5,'Tabel 5 Be'!D44&lt;0.5),"-",IFERROR('Tabel 5 Be'!D44/'Tabel 5 F'!D44*100,"-"))</f>
        <v>5.4892601431980905</v>
      </c>
      <c r="E44" s="63">
        <f>IF(OR('Tabel 5 F'!E44&lt;5,'Tabel 5 Be'!E44&lt;0.5),"-",IFERROR('Tabel 5 Be'!E44/'Tabel 5 F'!E44*100,"-"))</f>
        <v>3.3834586466165413</v>
      </c>
      <c r="F44" s="63">
        <f>IF(OR('Tabel 5 F'!F44&lt;5,'Tabel 5 Be'!F44&lt;0.5),"-",IFERROR('Tabel 5 Be'!F44/'Tabel 5 F'!F44*100,"-"))</f>
        <v>4.1666666666666661</v>
      </c>
      <c r="G44" s="63">
        <f>IF(OR('Tabel 5 F'!G44&lt;5,'Tabel 5 Be'!G44&lt;0.5),"-",IFERROR('Tabel 5 Be'!G44/'Tabel 5 F'!G44*100,"-"))</f>
        <v>2.0958083832335328</v>
      </c>
      <c r="H44" s="63">
        <f>IF(OR('Tabel 5 F'!H44&lt;5,'Tabel 5 Be'!H44&lt;0.5),"-",IFERROR('Tabel 5 Be'!H44/'Tabel 5 F'!H44*100,"-"))</f>
        <v>3.5114503816793894</v>
      </c>
      <c r="I44" s="101"/>
      <c r="J44" s="63">
        <f>IF(OR('Tabel 5 F'!J44&lt;5,'Tabel 5 Be'!J44&lt;0.5),"-",IFERROR('Tabel 5 Be'!J44/'Tabel 5 F'!J44*100,"-"))</f>
        <v>9.2577487765089721</v>
      </c>
      <c r="K44" s="100"/>
    </row>
    <row r="45" spans="1:11" ht="15.75" customHeight="1" x14ac:dyDescent="0.2">
      <c r="A45" s="50" t="s">
        <v>59</v>
      </c>
      <c r="B45" s="62">
        <f>IF(OR('Tabel 5 F'!B45&lt;5,'Tabel 5 Be'!B45&lt;0.5),"-",IFERROR('Tabel 5 Be'!B45/'Tabel 5 F'!B45*100,"-"))</f>
        <v>27.438540840602698</v>
      </c>
      <c r="C45" s="62">
        <f>IF(OR('Tabel 5 F'!C45&lt;5,'Tabel 5 Be'!C45&lt;0.5),"-",IFERROR('Tabel 5 Be'!C45/'Tabel 5 F'!C45*100,"-"))</f>
        <v>14.792899408284024</v>
      </c>
      <c r="D45" s="62">
        <f>IF(OR('Tabel 5 F'!D45&lt;5,'Tabel 5 Be'!D45&lt;0.5),"-",IFERROR('Tabel 5 Be'!D45/'Tabel 5 F'!D45*100,"-"))</f>
        <v>7.9076277116864935</v>
      </c>
      <c r="E45" s="62">
        <f>IF(OR('Tabel 5 F'!E45&lt;5,'Tabel 5 Be'!E45&lt;0.5),"-",IFERROR('Tabel 5 Be'!E45/'Tabel 5 F'!E45*100,"-"))</f>
        <v>6.1923583662714092</v>
      </c>
      <c r="F45" s="62">
        <f>IF(OR('Tabel 5 F'!F45&lt;5,'Tabel 5 Be'!F45&lt;0.5),"-",IFERROR('Tabel 5 Be'!F45/'Tabel 5 F'!F45*100,"-"))</f>
        <v>3.9915224302366652</v>
      </c>
      <c r="G45" s="62">
        <f>IF(OR('Tabel 5 F'!G45&lt;5,'Tabel 5 Be'!G45&lt;0.5),"-",IFERROR('Tabel 5 Be'!G45/'Tabel 5 F'!G45*100,"-"))</f>
        <v>5.2345753507316335</v>
      </c>
      <c r="H45" s="62">
        <f>IF(OR('Tabel 5 F'!H45&lt;5,'Tabel 5 Be'!H45&lt;0.5),"-",IFERROR('Tabel 5 Be'!H45/'Tabel 5 F'!H45*100,"-"))</f>
        <v>4.5882017668851525</v>
      </c>
      <c r="I45" s="101"/>
      <c r="J45" s="62">
        <f>IF(OR('Tabel 5 F'!J45&lt;5,'Tabel 5 Be'!J45&lt;0.5),"-",IFERROR('Tabel 5 Be'!J45/'Tabel 5 F'!J45*100,"-"))</f>
        <v>7.2064666392656536</v>
      </c>
      <c r="K45" s="60"/>
    </row>
    <row r="46" spans="1:11" ht="15.75" customHeight="1" x14ac:dyDescent="0.2">
      <c r="A46" s="59"/>
      <c r="B46" s="69"/>
      <c r="C46" s="69"/>
      <c r="D46" s="69"/>
      <c r="E46" s="69"/>
      <c r="F46" s="69"/>
      <c r="G46" s="69"/>
      <c r="H46" s="69"/>
      <c r="J46" s="69"/>
    </row>
    <row r="47" spans="1:11" ht="15.75" customHeight="1" x14ac:dyDescent="0.2">
      <c r="A47" s="53" t="s">
        <v>20</v>
      </c>
      <c r="B47" s="70">
        <f>IF(OR('Tabel 5 F'!B47&lt;5,'Tabel 5 Be'!B47&lt;0.5),"-",IFERROR('Tabel 5 Be'!B47/'Tabel 5 F'!B47*100,"-"))</f>
        <v>38.016365966676524</v>
      </c>
      <c r="C47" s="70">
        <f>IF(OR('Tabel 5 F'!C47&lt;5,'Tabel 5 Be'!C47&lt;0.5),"-",IFERROR('Tabel 5 Be'!C47/'Tabel 5 F'!C47*100,"-"))</f>
        <v>15.907553551296505</v>
      </c>
      <c r="D47" s="70">
        <f>IF(OR('Tabel 5 F'!D47&lt;5,'Tabel 5 Be'!D47&lt;0.5),"-",IFERROR('Tabel 5 Be'!D47/'Tabel 5 F'!D47*100,"-"))</f>
        <v>6.125090168455892</v>
      </c>
      <c r="E47" s="70">
        <f>IF(OR('Tabel 5 F'!E47&lt;5,'Tabel 5 Be'!E47&lt;0.5),"-",IFERROR('Tabel 5 Be'!E47/'Tabel 5 F'!E47*100,"-"))</f>
        <v>3.898407500536031</v>
      </c>
      <c r="F47" s="70">
        <f>IF(OR('Tabel 5 F'!F47&lt;5,'Tabel 5 Be'!F47&lt;0.5),"-",IFERROR('Tabel 5 Be'!F47/'Tabel 5 F'!F47*100,"-"))</f>
        <v>2.5593070184073237</v>
      </c>
      <c r="G47" s="70">
        <f>IF(OR('Tabel 5 F'!G47&lt;5,'Tabel 5 Be'!G47&lt;0.5),"-",IFERROR('Tabel 5 Be'!G47/'Tabel 5 F'!G47*100,"-"))</f>
        <v>2.4490964101725408</v>
      </c>
      <c r="H47" s="70">
        <f>IF(OR('Tabel 5 F'!H47&lt;5,'Tabel 5 Be'!H47&lt;0.5),"-",IFERROR('Tabel 5 Be'!H47/'Tabel 5 F'!H47*100,"-"))</f>
        <v>3.5413204411542525</v>
      </c>
      <c r="I47" s="115"/>
      <c r="J47" s="70">
        <f>IF(OR('Tabel 5 F'!J47&lt;5,'Tabel 5 Be'!J47&lt;0.5),"-",IFERROR('Tabel 5 Be'!J47/'Tabel 5 F'!J47*100,"-"))</f>
        <v>6.2042083228065117</v>
      </c>
      <c r="K47" s="115"/>
    </row>
    <row r="48" spans="1:11" ht="15.75" customHeight="1" x14ac:dyDescent="0.2">
      <c r="B48" s="71"/>
      <c r="C48" s="71"/>
      <c r="D48" s="71"/>
      <c r="E48" s="71"/>
      <c r="F48" s="71"/>
      <c r="G48" s="71"/>
      <c r="H48" s="71"/>
      <c r="J48" s="71"/>
    </row>
    <row r="49" spans="1:19" ht="15.75" customHeight="1" x14ac:dyDescent="0.2">
      <c r="A49" s="35" t="s">
        <v>60</v>
      </c>
      <c r="B49" s="68">
        <f>IF(OR('Tabel 5 F'!B49&lt;5,'Tabel 5 Be'!B49&lt;0.5),"-",IFERROR('Tabel 5 Be'!B49/'Tabel 5 F'!B49*100,"-"))</f>
        <v>30.120015485869146</v>
      </c>
      <c r="C49" s="68">
        <f>IF(OR('Tabel 5 F'!C49&lt;5,'Tabel 5 Be'!C49&lt;0.5),"-",IFERROR('Tabel 5 Be'!C49/'Tabel 5 F'!C49*100,"-"))</f>
        <v>7.4203404626800529</v>
      </c>
      <c r="D49" s="68">
        <f>IF(OR('Tabel 5 F'!D49&lt;5,'Tabel 5 Be'!D49&lt;0.5),"-",IFERROR('Tabel 5 Be'!D49/'Tabel 5 F'!D49*100,"-"))</f>
        <v>3.1642213187201693</v>
      </c>
      <c r="E49" s="68">
        <f>IF(OR('Tabel 5 F'!E49&lt;5,'Tabel 5 Be'!E49&lt;0.5),"-",IFERROR('Tabel 5 Be'!E49/'Tabel 5 F'!E49*100,"-"))</f>
        <v>1.5942401645667268</v>
      </c>
      <c r="F49" s="68">
        <f>IF(OR('Tabel 5 F'!F49&lt;5,'Tabel 5 Be'!F49&lt;0.5),"-",IFERROR('Tabel 5 Be'!F49/'Tabel 5 F'!F49*100,"-"))</f>
        <v>1.333170254403131</v>
      </c>
      <c r="G49" s="68">
        <f>IF(OR('Tabel 5 F'!G49&lt;5,'Tabel 5 Be'!G49&lt;0.5),"-",IFERROR('Tabel 5 Be'!G49/'Tabel 5 F'!G49*100,"-"))</f>
        <v>1.6625397948355147</v>
      </c>
      <c r="H49" s="68">
        <f>IF(OR('Tabel 5 F'!H49&lt;5,'Tabel 5 Be'!H49&lt;0.5),"-",IFERROR('Tabel 5 Be'!H49/'Tabel 5 F'!H49*100,"-"))</f>
        <v>2.0820939916716243</v>
      </c>
      <c r="I49" s="60"/>
      <c r="J49" s="68">
        <f>IF(OR('Tabel 5 F'!J49&lt;5,'Tabel 5 Be'!J49&lt;0.5),"-",IFERROR('Tabel 5 Be'!J49/'Tabel 5 F'!J49*100,"-"))</f>
        <v>3.090099665727005</v>
      </c>
      <c r="K49" s="75"/>
      <c r="L49" s="55"/>
      <c r="M49" s="55"/>
      <c r="N49" s="55"/>
      <c r="O49" s="55"/>
      <c r="P49" s="55"/>
      <c r="Q49" s="55"/>
      <c r="R49" s="55"/>
      <c r="S49" s="55"/>
    </row>
    <row r="50" spans="1:19" ht="15.75" customHeight="1" x14ac:dyDescent="0.2">
      <c r="A50" s="38" t="s">
        <v>61</v>
      </c>
      <c r="B50" s="69">
        <f>IF(OR('Tabel 5 F'!B50&lt;5,'Tabel 5 Be'!B50&lt;0.5),"-",IFERROR('Tabel 5 Be'!B50/'Tabel 5 F'!B50*100,"-"))</f>
        <v>53.340374966992343</v>
      </c>
      <c r="C50" s="69">
        <f>IF(OR('Tabel 5 F'!C50&lt;5,'Tabel 5 Be'!C50&lt;0.5),"-",IFERROR('Tabel 5 Be'!C50/'Tabel 5 F'!C50*100,"-"))</f>
        <v>27.018544935805995</v>
      </c>
      <c r="D50" s="69">
        <f>IF(OR('Tabel 5 F'!D50&lt;5,'Tabel 5 Be'!D50&lt;0.5),"-",IFERROR('Tabel 5 Be'!D50/'Tabel 5 F'!D50*100,"-"))</f>
        <v>10.32882393601264</v>
      </c>
      <c r="E50" s="69">
        <f>IF(OR('Tabel 5 F'!E50&lt;5,'Tabel 5 Be'!E50&lt;0.5),"-",IFERROR('Tabel 5 Be'!E50/'Tabel 5 F'!E50*100,"-"))</f>
        <v>6.3773169388878701</v>
      </c>
      <c r="F50" s="69">
        <f>IF(OR('Tabel 5 F'!F50&lt;5,'Tabel 5 Be'!F50&lt;0.5),"-",IFERROR('Tabel 5 Be'!F50/'Tabel 5 F'!F50*100,"-"))</f>
        <v>3.6298720618863434</v>
      </c>
      <c r="G50" s="69">
        <f>IF(OR('Tabel 5 F'!G50&lt;5,'Tabel 5 Be'!G50&lt;0.5),"-",IFERROR('Tabel 5 Be'!G50/'Tabel 5 F'!G50*100,"-"))</f>
        <v>2.9715762273901807</v>
      </c>
      <c r="H50" s="69">
        <f>IF(OR('Tabel 5 F'!H50&lt;5,'Tabel 5 Be'!H50&lt;0.5),"-",IFERROR('Tabel 5 Be'!H50/'Tabel 5 F'!H50*100,"-"))</f>
        <v>5.8724428399518649</v>
      </c>
      <c r="I50" s="60"/>
      <c r="J50" s="69">
        <f>IF(OR('Tabel 5 F'!J50&lt;5,'Tabel 5 Be'!J50&lt;0.5),"-",IFERROR('Tabel 5 Be'!J50/'Tabel 5 F'!J50*100,"-"))</f>
        <v>9.134169517293806</v>
      </c>
      <c r="K50" s="75"/>
      <c r="L50" s="55"/>
      <c r="M50" s="55"/>
      <c r="N50" s="55"/>
      <c r="O50" s="55"/>
      <c r="P50" s="55"/>
      <c r="Q50" s="55"/>
      <c r="R50" s="55"/>
      <c r="S50" s="55"/>
    </row>
    <row r="51" spans="1:19" ht="15.75" customHeight="1" x14ac:dyDescent="0.2">
      <c r="A51" s="35" t="s">
        <v>62</v>
      </c>
      <c r="B51" s="68">
        <f>IF(OR('Tabel 5 F'!B51&lt;5,'Tabel 5 Be'!B51&lt;0.5),"-",IFERROR('Tabel 5 Be'!B51/'Tabel 5 F'!B51*100,"-"))</f>
        <v>32.711571675302245</v>
      </c>
      <c r="C51" s="68">
        <f>IF(OR('Tabel 5 F'!C51&lt;5,'Tabel 5 Be'!C51&lt;0.5),"-",IFERROR('Tabel 5 Be'!C51/'Tabel 5 F'!C51*100,"-"))</f>
        <v>12.492645616787605</v>
      </c>
      <c r="D51" s="68">
        <f>IF(OR('Tabel 5 F'!D51&lt;5,'Tabel 5 Be'!D51&lt;0.5),"-",IFERROR('Tabel 5 Be'!D51/'Tabel 5 F'!D51*100,"-"))</f>
        <v>4.3150020778501181</v>
      </c>
      <c r="E51" s="68">
        <f>IF(OR('Tabel 5 F'!E51&lt;5,'Tabel 5 Be'!E51&lt;0.5),"-",IFERROR('Tabel 5 Be'!E51/'Tabel 5 F'!E51*100,"-"))</f>
        <v>3.0713697675891329</v>
      </c>
      <c r="F51" s="68">
        <f>IF(OR('Tabel 5 F'!F51&lt;5,'Tabel 5 Be'!F51&lt;0.5),"-",IFERROR('Tabel 5 Be'!F51/'Tabel 5 F'!F51*100,"-"))</f>
        <v>2.095332671300894</v>
      </c>
      <c r="G51" s="68">
        <f>IF(OR('Tabel 5 F'!G51&lt;5,'Tabel 5 Be'!G51&lt;0.5),"-",IFERROR('Tabel 5 Be'!G51/'Tabel 5 F'!G51*100,"-"))</f>
        <v>2.4103509443149802</v>
      </c>
      <c r="H51" s="68">
        <f>IF(OR('Tabel 5 F'!H51&lt;5,'Tabel 5 Be'!H51&lt;0.5),"-",IFERROR('Tabel 5 Be'!H51/'Tabel 5 F'!H51*100,"-"))</f>
        <v>2.5751814725198758</v>
      </c>
      <c r="I51" s="60"/>
      <c r="J51" s="68">
        <f>IF(OR('Tabel 5 F'!J51&lt;5,'Tabel 5 Be'!J51&lt;0.5),"-",IFERROR('Tabel 5 Be'!J51/'Tabel 5 F'!J51*100,"-"))</f>
        <v>5.2900744172831677</v>
      </c>
      <c r="K51" s="41"/>
      <c r="L51" s="41"/>
      <c r="M51" s="41"/>
      <c r="N51" s="41"/>
    </row>
    <row r="52" spans="1:19" ht="15" customHeight="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5"/>
  <dimension ref="A1:S53"/>
  <sheetViews>
    <sheetView showGridLines="0" workbookViewId="0">
      <selection activeCell="F28" sqref="F28"/>
    </sheetView>
  </sheetViews>
  <sheetFormatPr defaultRowHeight="12.75" x14ac:dyDescent="0.2"/>
  <cols>
    <col min="1" max="1" width="17.140625" style="44" customWidth="1"/>
    <col min="2" max="8" width="9.7109375" customWidth="1"/>
    <col min="9" max="9" width="1.28515625" customWidth="1"/>
    <col min="10" max="10" width="9.7109375" customWidth="1"/>
    <col min="11" max="13" width="1" customWidth="1"/>
  </cols>
  <sheetData>
    <row r="1" spans="1:11" s="41" customFormat="1" ht="15.75" customHeight="1" x14ac:dyDescent="0.25">
      <c r="A1" s="33" t="s">
        <v>21</v>
      </c>
    </row>
    <row r="2" spans="1:11" ht="15.75" customHeight="1" x14ac:dyDescent="0.2"/>
    <row r="3" spans="1:11" ht="15.75" customHeight="1" x14ac:dyDescent="0.25">
      <c r="A3" s="33" t="s">
        <v>203</v>
      </c>
    </row>
    <row r="4" spans="1:11" ht="15.75" customHeight="1" x14ac:dyDescent="0.25">
      <c r="A4" s="33"/>
    </row>
    <row r="5" spans="1:11" ht="15.75" customHeight="1" x14ac:dyDescent="0.2"/>
    <row r="6" spans="1:11" ht="15.75" customHeight="1" x14ac:dyDescent="0.2">
      <c r="B6" s="66"/>
      <c r="C6" s="66"/>
      <c r="D6" s="66"/>
      <c r="E6" s="66"/>
      <c r="F6" s="66"/>
      <c r="G6" s="66"/>
      <c r="H6" s="66"/>
      <c r="I6" s="66"/>
      <c r="J6" s="66"/>
    </row>
    <row r="7" spans="1:11" s="44" customFormat="1" ht="15.75" customHeight="1" x14ac:dyDescent="0.2">
      <c r="B7" s="67" t="s">
        <v>70</v>
      </c>
      <c r="C7" s="67" t="s">
        <v>71</v>
      </c>
      <c r="D7" s="67" t="s">
        <v>72</v>
      </c>
      <c r="E7" s="67" t="s">
        <v>73</v>
      </c>
      <c r="F7" s="67" t="s">
        <v>74</v>
      </c>
      <c r="G7" s="67" t="s">
        <v>75</v>
      </c>
      <c r="H7" s="67" t="s">
        <v>76</v>
      </c>
      <c r="I7" s="67"/>
      <c r="J7" s="67" t="s">
        <v>13</v>
      </c>
    </row>
    <row r="8" spans="1:11" s="44" customFormat="1" ht="15.75" customHeight="1" x14ac:dyDescent="0.2">
      <c r="B8" s="67"/>
      <c r="C8" s="67"/>
      <c r="D8" s="67"/>
      <c r="E8" s="67"/>
      <c r="F8" s="67"/>
      <c r="G8" s="67"/>
      <c r="H8" s="67"/>
      <c r="I8" s="67"/>
      <c r="J8" s="67"/>
    </row>
    <row r="9" spans="1:11" ht="15.75" customHeight="1" x14ac:dyDescent="0.2">
      <c r="A9" s="50" t="s">
        <v>225</v>
      </c>
      <c r="B9" s="62">
        <f>IF(OR('Tabel 5 F'!B9&lt;5,'Tabel 5 Br'!B9&lt;0.5),"-",IFERROR('Tabel 5 Br'!B9/'Tabel 5 F'!B9*100,"-"))</f>
        <v>29.264892027620842</v>
      </c>
      <c r="C9" s="62">
        <f>IF(OR('Tabel 5 F'!C9&lt;5,'Tabel 5 Br'!C9&lt;0.5),"-",IFERROR('Tabel 5 Br'!C9/'Tabel 5 F'!C9*100,"-"))</f>
        <v>7.5872949275362309</v>
      </c>
      <c r="D9" s="62">
        <f>IF(OR('Tabel 5 F'!D9&lt;5,'Tabel 5 Br'!D9&lt;0.5),"-",IFERROR('Tabel 5 Br'!D9/'Tabel 5 F'!D9*100,"-"))</f>
        <v>2.7061519715224533</v>
      </c>
      <c r="E9" s="62">
        <f>IF(OR('Tabel 5 F'!E9&lt;5,'Tabel 5 Br'!E9&lt;0.5),"-",IFERROR('Tabel 5 Br'!E9/'Tabel 5 F'!E9*100,"-"))</f>
        <v>1.2499937888198758</v>
      </c>
      <c r="F9" s="62">
        <f>IF(OR('Tabel 5 F'!F9&lt;5,'Tabel 5 Br'!F9&lt;0.5),"-",IFERROR('Tabel 5 Br'!F9/'Tabel 5 F'!F9*100,"-"))</f>
        <v>1.1445064432989691</v>
      </c>
      <c r="G9" s="62">
        <f>IF(OR('Tabel 5 F'!G9&lt;5,'Tabel 5 Br'!G9&lt;0.5),"-",IFERROR('Tabel 5 Br'!G9/'Tabel 5 F'!G9*100,"-"))</f>
        <v>1.2434107710077966</v>
      </c>
      <c r="H9" s="62">
        <f>IF(OR('Tabel 5 F'!H9&lt;5,'Tabel 5 Br'!H9&lt;0.5),"-",IFERROR('Tabel 5 Br'!H9/'Tabel 5 F'!H9*100,"-"))</f>
        <v>2.1247712418300657</v>
      </c>
      <c r="I9" s="101"/>
      <c r="J9" s="62">
        <f>IF(OR('Tabel 5 F'!J9&lt;5,'Tabel 5 Br'!J9&lt;0.5),"-",IFERROR('Tabel 5 Br'!J9/'Tabel 5 F'!J9*100,"-"))</f>
        <v>3.1380111848219725</v>
      </c>
      <c r="K9" s="74"/>
    </row>
    <row r="10" spans="1:11" ht="15.75" customHeight="1" x14ac:dyDescent="0.2">
      <c r="A10" s="52" t="s">
        <v>226</v>
      </c>
      <c r="B10" s="63">
        <f>IF(OR('Tabel 5 F'!B10&lt;5,'Tabel 5 Br'!B10&lt;0.5),"-",IFERROR('Tabel 5 Br'!B10/'Tabel 5 F'!B10*100,"-"))</f>
        <v>23.603085858585857</v>
      </c>
      <c r="C10" s="63">
        <f>IF(OR('Tabel 5 F'!C10&lt;5,'Tabel 5 Br'!C10&lt;0.5),"-",IFERROR('Tabel 5 Br'!C10/'Tabel 5 F'!C10*100,"-"))</f>
        <v>5.1067837541163552</v>
      </c>
      <c r="D10" s="63">
        <f>IF(OR('Tabel 5 F'!D10&lt;5,'Tabel 5 Br'!D10&lt;0.5),"-",IFERROR('Tabel 5 Br'!D10/'Tabel 5 F'!D10*100,"-"))</f>
        <v>2.6622149625935161</v>
      </c>
      <c r="E10" s="63">
        <f>IF(OR('Tabel 5 F'!E10&lt;5,'Tabel 5 Br'!E10&lt;0.5),"-",IFERROR('Tabel 5 Br'!E10/'Tabel 5 F'!E10*100,"-"))</f>
        <v>1.5774539223153088</v>
      </c>
      <c r="F10" s="63">
        <f>IF(OR('Tabel 5 F'!F10&lt;5,'Tabel 5 Br'!F10&lt;0.5),"-",IFERROR('Tabel 5 Br'!F10/'Tabel 5 F'!F10*100,"-"))</f>
        <v>1.1820082386363637</v>
      </c>
      <c r="G10" s="63">
        <f>IF(OR('Tabel 5 F'!G10&lt;5,'Tabel 5 Br'!G10&lt;0.5),"-",IFERROR('Tabel 5 Br'!G10/'Tabel 5 F'!G10*100,"-"))</f>
        <v>1.5636093279182497</v>
      </c>
      <c r="H10" s="63">
        <f>IF(OR('Tabel 5 F'!H10&lt;5,'Tabel 5 Br'!H10&lt;0.5),"-",IFERROR('Tabel 5 Br'!H10/'Tabel 5 F'!H10*100,"-"))</f>
        <v>1.3700445609436436</v>
      </c>
      <c r="I10" s="101"/>
      <c r="J10" s="63">
        <f>IF(OR('Tabel 5 F'!J10&lt;5,'Tabel 5 Br'!J10&lt;0.5),"-",IFERROR('Tabel 5 Br'!J10/'Tabel 5 F'!J10*100,"-"))</f>
        <v>2.328723171382808</v>
      </c>
      <c r="K10" s="74"/>
    </row>
    <row r="11" spans="1:11" ht="15.75" customHeight="1" x14ac:dyDescent="0.2">
      <c r="A11" s="50" t="s">
        <v>227</v>
      </c>
      <c r="B11" s="62">
        <f>IF(OR('Tabel 5 F'!B11&lt;5,'Tabel 5 Br'!B11&lt;0.5),"-",IFERROR('Tabel 5 Br'!B11/'Tabel 5 F'!B11*100,"-"))</f>
        <v>42.192497795198427</v>
      </c>
      <c r="C11" s="62">
        <f>IF(OR('Tabel 5 F'!C11&lt;5,'Tabel 5 Br'!C11&lt;0.5),"-",IFERROR('Tabel 5 Br'!C11/'Tabel 5 F'!C11*100,"-"))</f>
        <v>16.472647944412273</v>
      </c>
      <c r="D11" s="62">
        <f>IF(OR('Tabel 5 F'!D11&lt;5,'Tabel 5 Br'!D11&lt;0.5),"-",IFERROR('Tabel 5 Br'!D11/'Tabel 5 F'!D11*100,"-"))</f>
        <v>5.2698719457013574</v>
      </c>
      <c r="E11" s="62">
        <f>IF(OR('Tabel 5 F'!E11&lt;5,'Tabel 5 Br'!E11&lt;0.5),"-",IFERROR('Tabel 5 Br'!E11/'Tabel 5 F'!E11*100,"-"))</f>
        <v>3.0446401337792643</v>
      </c>
      <c r="F11" s="62">
        <f>IF(OR('Tabel 5 F'!F11&lt;5,'Tabel 5 Br'!F11&lt;0.5),"-",IFERROR('Tabel 5 Br'!F11/'Tabel 5 F'!F11*100,"-"))</f>
        <v>1.507250346740638</v>
      </c>
      <c r="G11" s="62">
        <f>IF(OR('Tabel 5 F'!G11&lt;5,'Tabel 5 Br'!G11&lt;0.5),"-",IFERROR('Tabel 5 Br'!G11/'Tabel 5 F'!G11*100,"-"))</f>
        <v>1.5263148049171564</v>
      </c>
      <c r="H11" s="62">
        <f>IF(OR('Tabel 5 F'!H11&lt;5,'Tabel 5 Br'!H11&lt;0.5),"-",IFERROR('Tabel 5 Br'!H11/'Tabel 5 F'!H11*100,"-"))</f>
        <v>4.6019303500541318</v>
      </c>
      <c r="I11" s="101"/>
      <c r="J11" s="62">
        <f>IF(OR('Tabel 5 F'!J11&lt;5,'Tabel 5 Br'!J11&lt;0.5),"-",IFERROR('Tabel 5 Br'!J11/'Tabel 5 F'!J11*100,"-"))</f>
        <v>9.543540609431119</v>
      </c>
      <c r="K11" s="74"/>
    </row>
    <row r="12" spans="1:11" ht="15.75" customHeight="1" x14ac:dyDescent="0.2">
      <c r="A12" s="52" t="s">
        <v>26</v>
      </c>
      <c r="B12" s="63">
        <f>IF(OR('Tabel 5 F'!B12&lt;5,'Tabel 5 Br'!B12&lt;0.5),"-",IFERROR('Tabel 5 Br'!B12/'Tabel 5 F'!B12*100,"-"))</f>
        <v>47.783146486701064</v>
      </c>
      <c r="C12" s="63">
        <f>IF(OR('Tabel 5 F'!C12&lt;5,'Tabel 5 Br'!C12&lt;0.5),"-",IFERROR('Tabel 5 Br'!C12/'Tabel 5 F'!C12*100,"-"))</f>
        <v>26.07109438009438</v>
      </c>
      <c r="D12" s="63">
        <f>IF(OR('Tabel 5 F'!D12&lt;5,'Tabel 5 Br'!D12&lt;0.5),"-",IFERROR('Tabel 5 Br'!D12/'Tabel 5 F'!D12*100,"-"))</f>
        <v>9.3423930704898446</v>
      </c>
      <c r="E12" s="63">
        <f>IF(OR('Tabel 5 F'!E12&lt;5,'Tabel 5 Br'!E12&lt;0.5),"-",IFERROR('Tabel 5 Br'!E12/'Tabel 5 F'!E12*100,"-"))</f>
        <v>5.7498672456575681</v>
      </c>
      <c r="F12" s="63">
        <f>IF(OR('Tabel 5 F'!F12&lt;5,'Tabel 5 Br'!F12&lt;0.5),"-",IFERROR('Tabel 5 Br'!F12/'Tabel 5 F'!F12*100,"-"))</f>
        <v>3.4986910803829208</v>
      </c>
      <c r="G12" s="63">
        <f>IF(OR('Tabel 5 F'!G12&lt;5,'Tabel 5 Br'!G12&lt;0.5),"-",IFERROR('Tabel 5 Br'!G12/'Tabel 5 F'!G12*100,"-"))</f>
        <v>3.1034939537986821</v>
      </c>
      <c r="H12" s="63">
        <f>IF(OR('Tabel 5 F'!H12&lt;5,'Tabel 5 Br'!H12&lt;0.5),"-",IFERROR('Tabel 5 Br'!H12/'Tabel 5 F'!H12*100,"-"))</f>
        <v>5.1944270934367935</v>
      </c>
      <c r="I12" s="101"/>
      <c r="J12" s="63">
        <f>IF(OR('Tabel 5 F'!J12&lt;5,'Tabel 5 Br'!J12&lt;0.5),"-",IFERROR('Tabel 5 Br'!J12/'Tabel 5 F'!J12*100,"-"))</f>
        <v>8.9388091684171513</v>
      </c>
      <c r="K12" s="74"/>
    </row>
    <row r="13" spans="1:11" ht="15.75" customHeight="1" x14ac:dyDescent="0.2">
      <c r="A13" s="50" t="s">
        <v>27</v>
      </c>
      <c r="B13" s="62">
        <f>IF(OR('Tabel 5 F'!B13&lt;5,'Tabel 5 Br'!B13&lt;0.5),"-",IFERROR('Tabel 5 Br'!B13/'Tabel 5 F'!B13*100,"-"))</f>
        <v>40.932117048346065</v>
      </c>
      <c r="C13" s="62">
        <f>IF(OR('Tabel 5 F'!C13&lt;5,'Tabel 5 Br'!C13&lt;0.5),"-",IFERROR('Tabel 5 Br'!C13/'Tabel 5 F'!C13*100,"-"))</f>
        <v>14.730980861244019</v>
      </c>
      <c r="D13" s="62">
        <f>IF(OR('Tabel 5 F'!D13&lt;5,'Tabel 5 Br'!D13&lt;0.5),"-",IFERROR('Tabel 5 Br'!D13/'Tabel 5 F'!D13*100,"-"))</f>
        <v>5.7301924812030078</v>
      </c>
      <c r="E13" s="62">
        <f>IF(OR('Tabel 5 F'!E13&lt;5,'Tabel 5 Br'!E13&lt;0.5),"-",IFERROR('Tabel 5 Br'!E13/'Tabel 5 F'!E13*100,"-"))</f>
        <v>3.1597306145893165</v>
      </c>
      <c r="F13" s="62">
        <f>IF(OR('Tabel 5 F'!F13&lt;5,'Tabel 5 Br'!F13&lt;0.5),"-",IFERROR('Tabel 5 Br'!F13/'Tabel 5 F'!F13*100,"-"))</f>
        <v>1.5465089156626506</v>
      </c>
      <c r="G13" s="62">
        <f>IF(OR('Tabel 5 F'!G13&lt;5,'Tabel 5 Br'!G13&lt;0.5),"-",IFERROR('Tabel 5 Br'!G13/'Tabel 5 F'!G13*100,"-"))</f>
        <v>1.4002027896995708</v>
      </c>
      <c r="H13" s="62">
        <f>IF(OR('Tabel 5 F'!H13&lt;5,'Tabel 5 Br'!H13&lt;0.5),"-",IFERROR('Tabel 5 Br'!H13/'Tabel 5 F'!H13*100,"-"))</f>
        <v>2.9271606118546845</v>
      </c>
      <c r="I13" s="101"/>
      <c r="J13" s="62">
        <f>IF(OR('Tabel 5 F'!J13&lt;5,'Tabel 5 Br'!J13&lt;0.5),"-",IFERROR('Tabel 5 Br'!J13/'Tabel 5 F'!J13*100,"-"))</f>
        <v>3.4874180118375038</v>
      </c>
      <c r="K13" s="74"/>
    </row>
    <row r="14" spans="1:11" ht="15.75" customHeight="1" x14ac:dyDescent="0.2">
      <c r="A14" s="52" t="s">
        <v>28</v>
      </c>
      <c r="B14" s="63">
        <f>IF(OR('Tabel 5 F'!B14&lt;5,'Tabel 5 Br'!B14&lt;0.5),"-",IFERROR('Tabel 5 Br'!B14/'Tabel 5 F'!B14*100,"-"))</f>
        <v>31.552379310344829</v>
      </c>
      <c r="C14" s="63">
        <f>IF(OR('Tabel 5 F'!C14&lt;5,'Tabel 5 Br'!C14&lt;0.5),"-",IFERROR('Tabel 5 Br'!C14/'Tabel 5 F'!C14*100,"-"))</f>
        <v>10.678580645161292</v>
      </c>
      <c r="D14" s="63">
        <f>IF(OR('Tabel 5 F'!D14&lt;5,'Tabel 5 Br'!D14&lt;0.5),"-",IFERROR('Tabel 5 Br'!D14/'Tabel 5 F'!D14*100,"-"))</f>
        <v>2.9023619402985075</v>
      </c>
      <c r="E14" s="63">
        <f>IF(OR('Tabel 5 F'!E14&lt;5,'Tabel 5 Br'!E14&lt;0.5),"-",IFERROR('Tabel 5 Br'!E14/'Tabel 5 F'!E14*100,"-"))</f>
        <v>3.8023622704507516</v>
      </c>
      <c r="F14" s="63">
        <f>IF(OR('Tabel 5 F'!F14&lt;5,'Tabel 5 Br'!F14&lt;0.5),"-",IFERROR('Tabel 5 Br'!F14/'Tabel 5 F'!F14*100,"-"))</f>
        <v>2.1953490099009905</v>
      </c>
      <c r="G14" s="63">
        <f>IF(OR('Tabel 5 F'!G14&lt;5,'Tabel 5 Br'!G14&lt;0.5),"-",IFERROR('Tabel 5 Br'!G14/'Tabel 5 F'!G14*100,"-"))</f>
        <v>2.7832194323144104</v>
      </c>
      <c r="H14" s="63">
        <f>IF(OR('Tabel 5 F'!H14&lt;5,'Tabel 5 Br'!H14&lt;0.5),"-",IFERROR('Tabel 5 Br'!H14/'Tabel 5 F'!H14*100,"-"))</f>
        <v>2.1093428571428574</v>
      </c>
      <c r="I14" s="101"/>
      <c r="J14" s="63">
        <f>IF(OR('Tabel 5 F'!J14&lt;5,'Tabel 5 Br'!J14&lt;0.5),"-",IFERROR('Tabel 5 Br'!J14/'Tabel 5 F'!J14*100,"-"))</f>
        <v>3.8164962686567163</v>
      </c>
      <c r="K14" s="74"/>
    </row>
    <row r="15" spans="1:11" ht="15.75" customHeight="1" x14ac:dyDescent="0.2">
      <c r="A15" s="50" t="s">
        <v>29</v>
      </c>
      <c r="B15" s="62">
        <f>IF(OR('Tabel 5 F'!B15&lt;5,'Tabel 5 Br'!B15&lt;0.5),"-",IFERROR('Tabel 5 Br'!B15/'Tabel 5 F'!B15*100,"-"))</f>
        <v>46.369855365474336</v>
      </c>
      <c r="C15" s="62">
        <f>IF(OR('Tabel 5 F'!C15&lt;5,'Tabel 5 Br'!C15&lt;0.5),"-",IFERROR('Tabel 5 Br'!C15/'Tabel 5 F'!C15*100,"-"))</f>
        <v>19.634748663101607</v>
      </c>
      <c r="D15" s="62">
        <f>IF(OR('Tabel 5 F'!D15&lt;5,'Tabel 5 Br'!D15&lt;0.5),"-",IFERROR('Tabel 5 Br'!D15/'Tabel 5 F'!D15*100,"-"))</f>
        <v>7.2165064581917058</v>
      </c>
      <c r="E15" s="62">
        <f>IF(OR('Tabel 5 F'!E15&lt;5,'Tabel 5 Br'!E15&lt;0.5),"-",IFERROR('Tabel 5 Br'!E15/'Tabel 5 F'!E15*100,"-"))</f>
        <v>5.8297632850241543</v>
      </c>
      <c r="F15" s="62">
        <f>IF(OR('Tabel 5 F'!F15&lt;5,'Tabel 5 Br'!F15&lt;0.5),"-",IFERROR('Tabel 5 Br'!F15/'Tabel 5 F'!F15*100,"-"))</f>
        <v>2.4849384615384613</v>
      </c>
      <c r="G15" s="62">
        <f>IF(OR('Tabel 5 F'!G15&lt;5,'Tabel 5 Br'!G15&lt;0.5),"-",IFERROR('Tabel 5 Br'!G15/'Tabel 5 F'!G15*100,"-"))</f>
        <v>3.7454411764705884</v>
      </c>
      <c r="H15" s="62">
        <f>IF(OR('Tabel 5 F'!H15&lt;5,'Tabel 5 Br'!H15&lt;0.5),"-",IFERROR('Tabel 5 Br'!H15/'Tabel 5 F'!H15*100,"-"))</f>
        <v>5.6928996655518391</v>
      </c>
      <c r="I15" s="101"/>
      <c r="J15" s="62">
        <f>IF(OR('Tabel 5 F'!J15&lt;5,'Tabel 5 Br'!J15&lt;0.5),"-",IFERROR('Tabel 5 Br'!J15/'Tabel 5 F'!J15*100,"-"))</f>
        <v>12.747075145711905</v>
      </c>
      <c r="K15" s="74"/>
    </row>
    <row r="16" spans="1:11" ht="15.75" customHeight="1" x14ac:dyDescent="0.2">
      <c r="A16" s="52" t="s">
        <v>30</v>
      </c>
      <c r="B16" s="63">
        <f>IF(OR('Tabel 5 F'!B16&lt;5,'Tabel 5 Br'!B16&lt;0.5),"-",IFERROR('Tabel 5 Br'!B16/'Tabel 5 F'!B16*100,"-"))</f>
        <v>39.873218390804595</v>
      </c>
      <c r="C16" s="63">
        <f>IF(OR('Tabel 5 F'!C16&lt;5,'Tabel 5 Br'!C16&lt;0.5),"-",IFERROR('Tabel 5 Br'!C16/'Tabel 5 F'!C16*100,"-"))</f>
        <v>23.418804511278196</v>
      </c>
      <c r="D16" s="63">
        <f>IF(OR('Tabel 5 F'!D16&lt;5,'Tabel 5 Br'!D16&lt;0.5),"-",IFERROR('Tabel 5 Br'!D16/'Tabel 5 F'!D16*100,"-"))</f>
        <v>9.5281740331491704</v>
      </c>
      <c r="E16" s="63">
        <f>IF(OR('Tabel 5 F'!E16&lt;5,'Tabel 5 Br'!E16&lt;0.5),"-",IFERROR('Tabel 5 Br'!E16/'Tabel 5 F'!E16*100,"-"))</f>
        <v>5.0249558823529421</v>
      </c>
      <c r="F16" s="63">
        <f>IF(OR('Tabel 5 F'!F16&lt;5,'Tabel 5 Br'!F16&lt;0.5),"-",IFERROR('Tabel 5 Br'!F16/'Tabel 5 F'!F16*100,"-"))</f>
        <v>3.5424565560821484</v>
      </c>
      <c r="G16" s="63">
        <f>IF(OR('Tabel 5 F'!G16&lt;5,'Tabel 5 Br'!G16&lt;0.5),"-",IFERROR('Tabel 5 Br'!G16/'Tabel 5 F'!G16*100,"-"))</f>
        <v>2.8999596344249809</v>
      </c>
      <c r="H16" s="63">
        <f>IF(OR('Tabel 5 F'!H16&lt;5,'Tabel 5 Br'!H16&lt;0.5),"-",IFERROR('Tabel 5 Br'!H16/'Tabel 5 F'!H16*100,"-"))</f>
        <v>6.0832888888888892</v>
      </c>
      <c r="I16" s="101"/>
      <c r="J16" s="63">
        <f>IF(OR('Tabel 5 F'!J16&lt;5,'Tabel 5 Br'!J16&lt;0.5),"-",IFERROR('Tabel 5 Br'!J16/'Tabel 5 F'!J16*100,"-"))</f>
        <v>7.0567219466831972</v>
      </c>
      <c r="K16" s="74"/>
    </row>
    <row r="17" spans="1:11" ht="15" hidden="1" customHeight="1" x14ac:dyDescent="0.2">
      <c r="A17" s="50" t="s">
        <v>31</v>
      </c>
      <c r="B17" s="62">
        <f>IF(OR('Tabel 5 F'!B17&lt;5,'Tabel 5 Br'!B17&lt;0.5),"-",IFERROR('Tabel 5 Br'!B17/'Tabel 5 F'!B17*100,"-"))</f>
        <v>33.460596491228074</v>
      </c>
      <c r="C17" s="62">
        <f>IF(OR('Tabel 5 F'!C17&lt;5,'Tabel 5 Br'!C17&lt;0.5),"-",IFERROR('Tabel 5 Br'!C17/'Tabel 5 F'!C17*100,"-"))</f>
        <v>5.842490909090909</v>
      </c>
      <c r="D17" s="62">
        <f>IF(OR('Tabel 5 F'!D17&lt;5,'Tabel 5 Br'!D17&lt;0.5),"-",IFERROR('Tabel 5 Br'!D17/'Tabel 5 F'!D17*100,"-"))</f>
        <v>6.003561224489796</v>
      </c>
      <c r="E17" s="62">
        <f>IF(OR('Tabel 5 F'!E17&lt;5,'Tabel 5 Br'!E17&lt;0.5),"-",IFERROR('Tabel 5 Br'!E17/'Tabel 5 F'!E17*100,"-"))</f>
        <v>4.9056064516129032</v>
      </c>
      <c r="F17" s="62">
        <f>IF(OR('Tabel 5 F'!F17&lt;5,'Tabel 5 Br'!F17&lt;0.5),"-",IFERROR('Tabel 5 Br'!F17/'Tabel 5 F'!F17*100,"-"))</f>
        <v>2.2845049019607844</v>
      </c>
      <c r="G17" s="62">
        <f>IF(OR('Tabel 5 F'!G17&lt;5,'Tabel 5 Br'!G17&lt;0.5),"-",IFERROR('Tabel 5 Br'!G17/'Tabel 5 F'!G17*100,"-"))</f>
        <v>2.0536002595717067</v>
      </c>
      <c r="H17" s="62">
        <f>IF(OR('Tabel 5 F'!H17&lt;5,'Tabel 5 Br'!H17&lt;0.5),"-",IFERROR('Tabel 5 Br'!H17/'Tabel 5 F'!H17*100,"-"))</f>
        <v>4.2482561403508781</v>
      </c>
      <c r="I17" s="101"/>
      <c r="J17" s="62">
        <f>IF(OR('Tabel 5 F'!J17&lt;5,'Tabel 5 Br'!J17&lt;0.5),"-",IFERROR('Tabel 5 Br'!J17/'Tabel 5 F'!J17*100,"-"))</f>
        <v>3.515114405010439</v>
      </c>
      <c r="K17" s="74"/>
    </row>
    <row r="18" spans="1:11" ht="15" hidden="1" customHeight="1" x14ac:dyDescent="0.2">
      <c r="A18" s="52" t="s">
        <v>32</v>
      </c>
      <c r="B18" s="63">
        <f>IF(OR('Tabel 5 F'!B18&lt;5,'Tabel 5 Br'!B18&lt;0.5),"-",IFERROR('Tabel 5 Br'!B18/'Tabel 5 F'!B18*100,"-"))</f>
        <v>51.305869565217385</v>
      </c>
      <c r="C18" s="63">
        <f>IF(OR('Tabel 5 F'!C18&lt;5,'Tabel 5 Br'!C18&lt;0.5),"-",IFERROR('Tabel 5 Br'!C18/'Tabel 5 F'!C18*100,"-"))</f>
        <v>33.90560869565217</v>
      </c>
      <c r="D18" s="63">
        <f>IF(OR('Tabel 5 F'!D18&lt;5,'Tabel 5 Br'!D18&lt;0.5),"-",IFERROR('Tabel 5 Br'!D18/'Tabel 5 F'!D18*100,"-"))</f>
        <v>3.9248636363636367</v>
      </c>
      <c r="E18" s="63">
        <f>IF(OR('Tabel 5 F'!E18&lt;5,'Tabel 5 Br'!E18&lt;0.5),"-",IFERROR('Tabel 5 Br'!E18/'Tabel 5 F'!E18*100,"-"))</f>
        <v>3.9621287128712872</v>
      </c>
      <c r="F18" s="63">
        <f>IF(OR('Tabel 5 F'!F18&lt;5,'Tabel 5 Br'!F18&lt;0.5),"-",IFERROR('Tabel 5 Br'!F18/'Tabel 5 F'!F18*100,"-"))</f>
        <v>1.706221153846154</v>
      </c>
      <c r="G18" s="63">
        <f>IF(OR('Tabel 5 F'!G18&lt;5,'Tabel 5 Br'!G18&lt;0.5),"-",IFERROR('Tabel 5 Br'!G18/'Tabel 5 F'!G18*100,"-"))</f>
        <v>2.1545118110236223</v>
      </c>
      <c r="H18" s="63">
        <f>IF(OR('Tabel 5 F'!H18&lt;5,'Tabel 5 Br'!H18&lt;0.5),"-",IFERROR('Tabel 5 Br'!H18/'Tabel 5 F'!H18*100,"-"))</f>
        <v>1.6004400000000003</v>
      </c>
      <c r="I18" s="101"/>
      <c r="J18" s="63">
        <f>IF(OR('Tabel 5 F'!J18&lt;5,'Tabel 5 Br'!J18&lt;0.5),"-",IFERROR('Tabel 5 Br'!J18/'Tabel 5 F'!J18*100,"-"))</f>
        <v>6.9426220930232558</v>
      </c>
      <c r="K18" s="74"/>
    </row>
    <row r="19" spans="1:11" ht="15" hidden="1" customHeight="1" x14ac:dyDescent="0.2">
      <c r="A19" s="50" t="s">
        <v>33</v>
      </c>
      <c r="B19" s="62" t="str">
        <f>IF(OR('Tabel 5 F'!B19&lt;5,'Tabel 5 Br'!B19&lt;0.5),"-",IFERROR('Tabel 5 Br'!B19/'Tabel 5 F'!B19*100,"-"))</f>
        <v>-</v>
      </c>
      <c r="C19" s="62" t="str">
        <f>IF(OR('Tabel 5 F'!C19&lt;5,'Tabel 5 Br'!C19&lt;0.5),"-",IFERROR('Tabel 5 Br'!C19/'Tabel 5 F'!C19*100,"-"))</f>
        <v>-</v>
      </c>
      <c r="D19" s="62" t="str">
        <f>IF(OR('Tabel 5 F'!D19&lt;5,'Tabel 5 Br'!D19&lt;0.5),"-",IFERROR('Tabel 5 Br'!D19/'Tabel 5 F'!D19*100,"-"))</f>
        <v>-</v>
      </c>
      <c r="E19" s="62">
        <f>IF(OR('Tabel 5 F'!E19&lt;5,'Tabel 5 Br'!E19&lt;0.5),"-",IFERROR('Tabel 5 Br'!E19/'Tabel 5 F'!E19*100,"-"))</f>
        <v>4.2522352941176473</v>
      </c>
      <c r="F19" s="62" t="str">
        <f>IF(OR('Tabel 5 F'!F19&lt;5,'Tabel 5 Br'!F19&lt;0.5),"-",IFERROR('Tabel 5 Br'!F19/'Tabel 5 F'!F19*100,"-"))</f>
        <v>-</v>
      </c>
      <c r="G19" s="62">
        <f>IF(OR('Tabel 5 F'!G19&lt;5,'Tabel 5 Br'!G19&lt;0.5),"-",IFERROR('Tabel 5 Br'!G19/'Tabel 5 F'!G19*100,"-"))</f>
        <v>2.0883227091633465</v>
      </c>
      <c r="H19" s="62" t="str">
        <f>IF(OR('Tabel 5 F'!H19&lt;5,'Tabel 5 Br'!H19&lt;0.5),"-",IFERROR('Tabel 5 Br'!H19/'Tabel 5 F'!H19*100,"-"))</f>
        <v>-</v>
      </c>
      <c r="I19" s="101"/>
      <c r="J19" s="62">
        <f>IF(OR('Tabel 5 F'!J19&lt;5,'Tabel 5 Br'!J19&lt;0.5),"-",IFERROR('Tabel 5 Br'!J19/'Tabel 5 F'!J19*100,"-"))</f>
        <v>1.8129392097264436</v>
      </c>
      <c r="K19" s="74"/>
    </row>
    <row r="20" spans="1:11" ht="15" hidden="1" customHeight="1" x14ac:dyDescent="0.2">
      <c r="A20" s="52" t="s">
        <v>34</v>
      </c>
      <c r="B20" s="63">
        <f>IF(OR('Tabel 5 F'!B20&lt;5,'Tabel 5 Br'!B20&lt;0.5),"-",IFERROR('Tabel 5 Br'!B20/'Tabel 5 F'!B20*100,"-"))</f>
        <v>38.66368421052632</v>
      </c>
      <c r="C20" s="63">
        <f>IF(OR('Tabel 5 F'!C20&lt;5,'Tabel 5 Br'!C20&lt;0.5),"-",IFERROR('Tabel 5 Br'!C20/'Tabel 5 F'!C20*100,"-"))</f>
        <v>15.894277777777777</v>
      </c>
      <c r="D20" s="63">
        <f>IF(OR('Tabel 5 F'!D20&lt;5,'Tabel 5 Br'!D20&lt;0.5),"-",IFERROR('Tabel 5 Br'!D20/'Tabel 5 F'!D20*100,"-"))</f>
        <v>7.998520000000001</v>
      </c>
      <c r="E20" s="63" t="str">
        <f>IF(OR('Tabel 5 F'!E20&lt;5,'Tabel 5 Br'!E20&lt;0.5),"-",IFERROR('Tabel 5 Br'!E20/'Tabel 5 F'!E20*100,"-"))</f>
        <v>-</v>
      </c>
      <c r="F20" s="63" t="str">
        <f>IF(OR('Tabel 5 F'!F20&lt;5,'Tabel 5 Br'!F20&lt;0.5),"-",IFERROR('Tabel 5 Br'!F20/'Tabel 5 F'!F20*100,"-"))</f>
        <v>-</v>
      </c>
      <c r="G20" s="63">
        <f>IF(OR('Tabel 5 F'!G20&lt;5,'Tabel 5 Br'!G20&lt;0.5),"-",IFERROR('Tabel 5 Br'!G20/'Tabel 5 F'!G20*100,"-"))</f>
        <v>0.86914041095890404</v>
      </c>
      <c r="H20" s="63" t="str">
        <f>IF(OR('Tabel 5 F'!H20&lt;5,'Tabel 5 Br'!H20&lt;0.5),"-",IFERROR('Tabel 5 Br'!H20/'Tabel 5 F'!H20*100,"-"))</f>
        <v>-</v>
      </c>
      <c r="I20" s="101"/>
      <c r="J20" s="63">
        <f>IF(OR('Tabel 5 F'!J20&lt;5,'Tabel 5 Br'!J20&lt;0.5),"-",IFERROR('Tabel 5 Br'!J20/'Tabel 5 F'!J20*100,"-"))</f>
        <v>2.9643385214007782</v>
      </c>
      <c r="K20" s="74"/>
    </row>
    <row r="21" spans="1:11" ht="15.75" customHeight="1" x14ac:dyDescent="0.2">
      <c r="A21" s="50" t="s">
        <v>35</v>
      </c>
      <c r="B21" s="62">
        <f>IF(OR('Tabel 5 F'!B21&lt;5,'Tabel 5 Br'!B21&lt;0.5),"-",IFERROR('Tabel 5 Br'!B21/'Tabel 5 F'!B21*100,"-"))</f>
        <v>40.999459016393445</v>
      </c>
      <c r="C21" s="62">
        <f>IF(OR('Tabel 5 F'!C21&lt;5,'Tabel 5 Br'!C21&lt;0.5),"-",IFERROR('Tabel 5 Br'!C21/'Tabel 5 F'!C21*100,"-"))</f>
        <v>14.450666666666667</v>
      </c>
      <c r="D21" s="62">
        <f>IF(OR('Tabel 5 F'!D21&lt;5,'Tabel 5 Br'!D21&lt;0.5),"-",IFERROR('Tabel 5 Br'!D21/'Tabel 5 F'!D21*100,"-"))</f>
        <v>5.1047949790794984</v>
      </c>
      <c r="E21" s="62">
        <f>IF(OR('Tabel 5 F'!E21&lt;5,'Tabel 5 Br'!E21&lt;0.5),"-",IFERROR('Tabel 5 Br'!E21/'Tabel 5 F'!E21*100,"-"))</f>
        <v>4.0957873754152825</v>
      </c>
      <c r="F21" s="62">
        <f>IF(OR('Tabel 5 F'!F21&lt;5,'Tabel 5 Br'!F21&lt;0.5),"-",IFERROR('Tabel 5 Br'!F21/'Tabel 5 F'!F21*100,"-"))</f>
        <v>1.5580750605326876</v>
      </c>
      <c r="G21" s="62">
        <f>IF(OR('Tabel 5 F'!G21&lt;5,'Tabel 5 Br'!G21&lt;0.5),"-",IFERROR('Tabel 5 Br'!G21/'Tabel 5 F'!G21*100,"-"))</f>
        <v>1.920360136869119</v>
      </c>
      <c r="H21" s="62">
        <f>IF(OR('Tabel 5 F'!H21&lt;5,'Tabel 5 Br'!H21&lt;0.5),"-",IFERROR('Tabel 5 Br'!H21/'Tabel 5 F'!H21*100,"-"))</f>
        <v>3.2133956834532373</v>
      </c>
      <c r="I21" s="101"/>
      <c r="J21" s="62">
        <f>IF(OR('Tabel 5 F'!J21&lt;5,'Tabel 5 Br'!J21&lt;0.5),"-",IFERROR('Tabel 5 Br'!J21/'Tabel 5 F'!J21*100,"-"))</f>
        <v>3.9010058583800307</v>
      </c>
      <c r="K21" s="74"/>
    </row>
    <row r="22" spans="1:11" ht="15.75" customHeight="1" x14ac:dyDescent="0.2">
      <c r="A22" s="52" t="s">
        <v>36</v>
      </c>
      <c r="B22" s="63">
        <f>IF(OR('Tabel 5 F'!B22&lt;5,'Tabel 5 Br'!B22&lt;0.5),"-",IFERROR('Tabel 5 Br'!B22/'Tabel 5 F'!B22*100,"-"))</f>
        <v>32.403999999999996</v>
      </c>
      <c r="C22" s="63">
        <f>IF(OR('Tabel 5 F'!C22&lt;5,'Tabel 5 Br'!C22&lt;0.5),"-",IFERROR('Tabel 5 Br'!C22/'Tabel 5 F'!C22*100,"-"))</f>
        <v>6.6654000000000009</v>
      </c>
      <c r="D22" s="63">
        <f>IF(OR('Tabel 5 F'!D22&lt;5,'Tabel 5 Br'!D22&lt;0.5),"-",IFERROR('Tabel 5 Br'!D22/'Tabel 5 F'!D22*100,"-"))</f>
        <v>5.0128148148148153</v>
      </c>
      <c r="E22" s="63" t="str">
        <f>IF(OR('Tabel 5 F'!E22&lt;5,'Tabel 5 Br'!E22&lt;0.5),"-",IFERROR('Tabel 5 Br'!E22/'Tabel 5 F'!E22*100,"-"))</f>
        <v>-</v>
      </c>
      <c r="F22" s="63" t="str">
        <f>IF(OR('Tabel 5 F'!F22&lt;5,'Tabel 5 Br'!F22&lt;0.5),"-",IFERROR('Tabel 5 Br'!F22/'Tabel 5 F'!F22*100,"-"))</f>
        <v>-</v>
      </c>
      <c r="G22" s="63">
        <f>IF(OR('Tabel 5 F'!G22&lt;5,'Tabel 5 Br'!G22&lt;0.5),"-",IFERROR('Tabel 5 Br'!G22/'Tabel 5 F'!G22*100,"-"))</f>
        <v>1.90496</v>
      </c>
      <c r="H22" s="63" t="str">
        <f>IF(OR('Tabel 5 F'!H22&lt;5,'Tabel 5 Br'!H22&lt;0.5),"-",IFERROR('Tabel 5 Br'!H22/'Tabel 5 F'!H22*100,"-"))</f>
        <v>-</v>
      </c>
      <c r="I22" s="101"/>
      <c r="J22" s="63">
        <f>IF(OR('Tabel 5 F'!J22&lt;5,'Tabel 5 Br'!J22&lt;0.5),"-",IFERROR('Tabel 5 Br'!J22/'Tabel 5 F'!J22*100,"-"))</f>
        <v>3.2485960451977403</v>
      </c>
      <c r="K22" s="74"/>
    </row>
    <row r="23" spans="1:11" ht="15.75" customHeight="1" x14ac:dyDescent="0.2">
      <c r="A23" s="50" t="s">
        <v>37</v>
      </c>
      <c r="B23" s="62">
        <f>IF(OR('Tabel 5 F'!B23&lt;5,'Tabel 5 Br'!B23&lt;0.5),"-",IFERROR('Tabel 5 Br'!B23/'Tabel 5 F'!B23*100,"-"))</f>
        <v>42.451333333333338</v>
      </c>
      <c r="C23" s="62">
        <f>IF(OR('Tabel 5 F'!C23&lt;5,'Tabel 5 Br'!C23&lt;0.5),"-",IFERROR('Tabel 5 Br'!C23/'Tabel 5 F'!C23*100,"-"))</f>
        <v>12.7195</v>
      </c>
      <c r="D23" s="62">
        <f>IF(OR('Tabel 5 F'!D23&lt;5,'Tabel 5 Br'!D23&lt;0.5),"-",IFERROR('Tabel 5 Br'!D23/'Tabel 5 F'!D23*100,"-"))</f>
        <v>8.7393636363636364</v>
      </c>
      <c r="E23" s="62">
        <f>IF(OR('Tabel 5 F'!E23&lt;5,'Tabel 5 Br'!E23&lt;0.5),"-",IFERROR('Tabel 5 Br'!E23/'Tabel 5 F'!E23*100,"-"))</f>
        <v>1.7885000000000002</v>
      </c>
      <c r="F23" s="62">
        <f>IF(OR('Tabel 5 F'!F23&lt;5,'Tabel 5 Br'!F23&lt;0.5),"-",IFERROR('Tabel 5 Br'!F23/'Tabel 5 F'!F23*100,"-"))</f>
        <v>5.8929444444444448</v>
      </c>
      <c r="G23" s="62">
        <f>IF(OR('Tabel 5 F'!G23&lt;5,'Tabel 5 Br'!G23&lt;0.5),"-",IFERROR('Tabel 5 Br'!G23/'Tabel 5 F'!G23*100,"-"))</f>
        <v>8.2025853658536576</v>
      </c>
      <c r="H23" s="62">
        <f>IF(OR('Tabel 5 F'!H23&lt;5,'Tabel 5 Br'!H23&lt;0.5),"-",IFERROR('Tabel 5 Br'!H23/'Tabel 5 F'!H23*100,"-"))</f>
        <v>6.357733333333333</v>
      </c>
      <c r="I23" s="101"/>
      <c r="J23" s="62">
        <f>IF(OR('Tabel 5 F'!J23&lt;5,'Tabel 5 Br'!J23&lt;0.5),"-",IFERROR('Tabel 5 Br'!J23/'Tabel 5 F'!J23*100,"-"))</f>
        <v>10.939690594059405</v>
      </c>
      <c r="K23" s="74"/>
    </row>
    <row r="24" spans="1:11" ht="15.75" customHeight="1" x14ac:dyDescent="0.2">
      <c r="A24" s="52" t="s">
        <v>38</v>
      </c>
      <c r="B24" s="63">
        <f>IF(OR('Tabel 5 F'!B24&lt;5,'Tabel 5 Br'!B24&lt;0.5),"-",IFERROR('Tabel 5 Br'!B24/'Tabel 5 F'!B24*100,"-"))</f>
        <v>15.100584615384616</v>
      </c>
      <c r="C24" s="63">
        <f>IF(OR('Tabel 5 F'!C24&lt;5,'Tabel 5 Br'!C24&lt;0.5),"-",IFERROR('Tabel 5 Br'!C24/'Tabel 5 F'!C24*100,"-"))</f>
        <v>8.957252427184466</v>
      </c>
      <c r="D24" s="63">
        <f>IF(OR('Tabel 5 F'!D24&lt;5,'Tabel 5 Br'!D24&lt;0.5),"-",IFERROR('Tabel 5 Br'!D24/'Tabel 5 F'!D24*100,"-"))</f>
        <v>2.8266971830985916</v>
      </c>
      <c r="E24" s="63">
        <f>IF(OR('Tabel 5 F'!E24&lt;5,'Tabel 5 Br'!E24&lt;0.5),"-",IFERROR('Tabel 5 Br'!E24/'Tabel 5 F'!E24*100,"-"))</f>
        <v>1.9054857142857144</v>
      </c>
      <c r="F24" s="63">
        <f>IF(OR('Tabel 5 F'!F24&lt;5,'Tabel 5 Br'!F24&lt;0.5),"-",IFERROR('Tabel 5 Br'!F24/'Tabel 5 F'!F24*100,"-"))</f>
        <v>1.7839110320284697</v>
      </c>
      <c r="G24" s="63">
        <f>IF(OR('Tabel 5 F'!G24&lt;5,'Tabel 5 Br'!G24&lt;0.5),"-",IFERROR('Tabel 5 Br'!G24/'Tabel 5 F'!G24*100,"-"))</f>
        <v>0.83569134396355349</v>
      </c>
      <c r="H24" s="63">
        <f>IF(OR('Tabel 5 F'!H24&lt;5,'Tabel 5 Br'!H24&lt;0.5),"-",IFERROR('Tabel 5 Br'!H24/'Tabel 5 F'!H24*100,"-"))</f>
        <v>3.1073196721311471</v>
      </c>
      <c r="I24" s="101"/>
      <c r="J24" s="63">
        <f>IF(OR('Tabel 5 F'!J24&lt;5,'Tabel 5 Br'!J24&lt;0.5),"-",IFERROR('Tabel 5 Br'!J24/'Tabel 5 F'!J24*100,"-"))</f>
        <v>2.7831969631236446</v>
      </c>
      <c r="K24" s="74"/>
    </row>
    <row r="25" spans="1:11" ht="15.75" customHeight="1" x14ac:dyDescent="0.2">
      <c r="A25" s="50" t="s">
        <v>39</v>
      </c>
      <c r="B25" s="62">
        <f>IF(OR('Tabel 5 F'!B25&lt;5,'Tabel 5 Br'!B25&lt;0.5),"-",IFERROR('Tabel 5 Br'!B25/'Tabel 5 F'!B25*100,"-"))</f>
        <v>45.486975609756101</v>
      </c>
      <c r="C25" s="62">
        <f>IF(OR('Tabel 5 F'!C25&lt;5,'Tabel 5 Br'!C25&lt;0.5),"-",IFERROR('Tabel 5 Br'!C25/'Tabel 5 F'!C25*100,"-"))</f>
        <v>11.337393103448274</v>
      </c>
      <c r="D25" s="62">
        <f>IF(OR('Tabel 5 F'!D25&lt;5,'Tabel 5 Br'!D25&lt;0.5),"-",IFERROR('Tabel 5 Br'!D25/'Tabel 5 F'!D25*100,"-"))</f>
        <v>3.1371630434782611</v>
      </c>
      <c r="E25" s="62">
        <f>IF(OR('Tabel 5 F'!E25&lt;5,'Tabel 5 Br'!E25&lt;0.5),"-",IFERROR('Tabel 5 Br'!E25/'Tabel 5 F'!E25*100,"-"))</f>
        <v>1.846958686440678</v>
      </c>
      <c r="F25" s="62">
        <f>IF(OR('Tabel 5 F'!F25&lt;5,'Tabel 5 Br'!F25&lt;0.5),"-",IFERROR('Tabel 5 Br'!F25/'Tabel 5 F'!F25*100,"-"))</f>
        <v>1.7037330173775671</v>
      </c>
      <c r="G25" s="62">
        <f>IF(OR('Tabel 5 F'!G25&lt;5,'Tabel 5 Br'!G25&lt;0.5),"-",IFERROR('Tabel 5 Br'!G25/'Tabel 5 F'!G25*100,"-"))</f>
        <v>1.1695476073014306</v>
      </c>
      <c r="H25" s="62">
        <f>IF(OR('Tabel 5 F'!H25&lt;5,'Tabel 5 Br'!H25&lt;0.5),"-",IFERROR('Tabel 5 Br'!H25/'Tabel 5 F'!H25*100,"-"))</f>
        <v>1.9593921161825727</v>
      </c>
      <c r="I25" s="101"/>
      <c r="J25" s="62">
        <f>IF(OR('Tabel 5 F'!J25&lt;5,'Tabel 5 Br'!J25&lt;0.5),"-",IFERROR('Tabel 5 Br'!J25/'Tabel 5 F'!J25*100,"-"))</f>
        <v>4.2983412457273067</v>
      </c>
      <c r="K25" s="74"/>
    </row>
    <row r="26" spans="1:11" ht="15.75" customHeight="1" x14ac:dyDescent="0.2">
      <c r="A26" s="52" t="s">
        <v>40</v>
      </c>
      <c r="B26" s="63">
        <f>IF(OR('Tabel 5 F'!B26&lt;5,'Tabel 5 Br'!B26&lt;0.5),"-",IFERROR('Tabel 5 Br'!B26/'Tabel 5 F'!B26*100,"-"))</f>
        <v>5.7859937823834198</v>
      </c>
      <c r="C26" s="63">
        <f>IF(OR('Tabel 5 F'!C26&lt;5,'Tabel 5 Br'!C26&lt;0.5),"-",IFERROR('Tabel 5 Br'!C26/'Tabel 5 F'!C26*100,"-"))</f>
        <v>3.7148957189901211</v>
      </c>
      <c r="D26" s="63">
        <f>IF(OR('Tabel 5 F'!D26&lt;5,'Tabel 5 Br'!D26&lt;0.5),"-",IFERROR('Tabel 5 Br'!D26/'Tabel 5 F'!D26*100,"-"))</f>
        <v>1.769168228909719</v>
      </c>
      <c r="E26" s="63">
        <f>IF(OR('Tabel 5 F'!E26&lt;5,'Tabel 5 Br'!E26&lt;0.5),"-",IFERROR('Tabel 5 Br'!E26/'Tabel 5 F'!E26*100,"-"))</f>
        <v>0.97686747597369761</v>
      </c>
      <c r="F26" s="63">
        <f>IF(OR('Tabel 5 F'!F26&lt;5,'Tabel 5 Br'!F26&lt;0.5),"-",IFERROR('Tabel 5 Br'!F26/'Tabel 5 F'!F26*100,"-"))</f>
        <v>0.17365927419354837</v>
      </c>
      <c r="G26" s="63">
        <f>IF(OR('Tabel 5 F'!G26&lt;5,'Tabel 5 Br'!G26&lt;0.5),"-",IFERROR('Tabel 5 Br'!G26/'Tabel 5 F'!G26*100,"-"))</f>
        <v>0.22472400000000001</v>
      </c>
      <c r="H26" s="63">
        <f>IF(OR('Tabel 5 F'!H26&lt;5,'Tabel 5 Br'!H26&lt;0.5),"-",IFERROR('Tabel 5 Br'!H26/'Tabel 5 F'!H26*100,"-"))</f>
        <v>0.71024190350297423</v>
      </c>
      <c r="I26" s="101"/>
      <c r="J26" s="63">
        <f>IF(OR('Tabel 5 F'!J26&lt;5,'Tabel 5 Br'!J26&lt;0.5),"-",IFERROR('Tabel 5 Br'!J26/'Tabel 5 F'!J26*100,"-"))</f>
        <v>1.4410332015810274</v>
      </c>
      <c r="K26" s="74"/>
    </row>
    <row r="27" spans="1:11" ht="15.75" customHeight="1" x14ac:dyDescent="0.2">
      <c r="A27" s="50" t="s">
        <v>41</v>
      </c>
      <c r="B27" s="62">
        <f>IF(OR('Tabel 5 F'!B27&lt;5,'Tabel 5 Br'!B27&lt;0.5),"-",IFERROR('Tabel 5 Br'!B27/'Tabel 5 F'!B27*100,"-"))</f>
        <v>9.4563207547169803</v>
      </c>
      <c r="C27" s="62">
        <f>IF(OR('Tabel 5 F'!C27&lt;5,'Tabel 5 Br'!C27&lt;0.5),"-",IFERROR('Tabel 5 Br'!C27/'Tabel 5 F'!C27*100,"-"))</f>
        <v>2.0189599999999999</v>
      </c>
      <c r="D27" s="62">
        <f>IF(OR('Tabel 5 F'!D27&lt;5,'Tabel 5 Br'!D27&lt;0.5),"-",IFERROR('Tabel 5 Br'!D27/'Tabel 5 F'!D27*100,"-"))</f>
        <v>0.43346718146718144</v>
      </c>
      <c r="E27" s="62">
        <f>IF(OR('Tabel 5 F'!E27&lt;5,'Tabel 5 Br'!E27&lt;0.5),"-",IFERROR('Tabel 5 Br'!E27/'Tabel 5 F'!E27*100,"-"))</f>
        <v>0.68268664850136229</v>
      </c>
      <c r="F27" s="62" t="str">
        <f>IF(OR('Tabel 5 F'!F27&lt;5,'Tabel 5 Br'!F27&lt;0.5),"-",IFERROR('Tabel 5 Br'!F27/'Tabel 5 F'!F27*100,"-"))</f>
        <v>-</v>
      </c>
      <c r="G27" s="62">
        <f>IF(OR('Tabel 5 F'!G27&lt;5,'Tabel 5 Br'!G27&lt;0.5),"-",IFERROR('Tabel 5 Br'!G27/'Tabel 5 F'!G27*100,"-"))</f>
        <v>0.88062991128010137</v>
      </c>
      <c r="H27" s="62">
        <f>IF(OR('Tabel 5 F'!H27&lt;5,'Tabel 5 Br'!H27&lt;0.5),"-",IFERROR('Tabel 5 Br'!H27/'Tabel 5 F'!H27*100,"-"))</f>
        <v>1.0577732558139534</v>
      </c>
      <c r="I27" s="101"/>
      <c r="J27" s="62">
        <f>IF(OR('Tabel 5 F'!J27&lt;5,'Tabel 5 Br'!J27&lt;0.5),"-",IFERROR('Tabel 5 Br'!J27/'Tabel 5 F'!J27*100,"-"))</f>
        <v>1.2026742125984253</v>
      </c>
      <c r="K27" s="74"/>
    </row>
    <row r="28" spans="1:11" ht="15.75" customHeight="1" x14ac:dyDescent="0.2">
      <c r="A28" s="52" t="s">
        <v>42</v>
      </c>
      <c r="B28" s="63">
        <f>IF(OR('Tabel 5 F'!B28&lt;5,'Tabel 5 Br'!B28&lt;0.5),"-",IFERROR('Tabel 5 Br'!B28/'Tabel 5 F'!B28*100,"-"))</f>
        <v>51.52043438914027</v>
      </c>
      <c r="C28" s="63">
        <f>IF(OR('Tabel 5 F'!C28&lt;5,'Tabel 5 Br'!C28&lt;0.5),"-",IFERROR('Tabel 5 Br'!C28/'Tabel 5 F'!C28*100,"-"))</f>
        <v>16.263416216216214</v>
      </c>
      <c r="D28" s="63">
        <f>IF(OR('Tabel 5 F'!D28&lt;5,'Tabel 5 Br'!D28&lt;0.5),"-",IFERROR('Tabel 5 Br'!D28/'Tabel 5 F'!D28*100,"-"))</f>
        <v>7.590302803738318</v>
      </c>
      <c r="E28" s="63">
        <f>IF(OR('Tabel 5 F'!E28&lt;5,'Tabel 5 Br'!E28&lt;0.5),"-",IFERROR('Tabel 5 Br'!E28/'Tabel 5 F'!E28*100,"-"))</f>
        <v>5.2873993541442417</v>
      </c>
      <c r="F28" s="63">
        <f>IF(OR('Tabel 5 F'!F28&lt;5,'Tabel 5 Br'!F28&lt;0.5),"-",IFERROR('Tabel 5 Br'!F28/'Tabel 5 F'!F28*100,"-"))</f>
        <v>3.8147382978723403</v>
      </c>
      <c r="G28" s="63">
        <f>IF(OR('Tabel 5 F'!G28&lt;5,'Tabel 5 Br'!G28&lt;0.5),"-",IFERROR('Tabel 5 Br'!G28/'Tabel 5 F'!G28*100,"-"))</f>
        <v>3.4471637495138081</v>
      </c>
      <c r="H28" s="63">
        <f>IF(OR('Tabel 5 F'!H28&lt;5,'Tabel 5 Br'!H28&lt;0.5),"-",IFERROR('Tabel 5 Br'!H28/'Tabel 5 F'!H28*100,"-"))</f>
        <v>3.7738018433179725</v>
      </c>
      <c r="I28" s="101"/>
      <c r="J28" s="63">
        <f>IF(OR('Tabel 5 F'!J28&lt;5,'Tabel 5 Br'!J28&lt;0.5),"-",IFERROR('Tabel 5 Br'!J28/'Tabel 5 F'!J28*100,"-"))</f>
        <v>6.3449620358090177</v>
      </c>
      <c r="K28" s="74"/>
    </row>
    <row r="29" spans="1:11" ht="15.75" customHeight="1" x14ac:dyDescent="0.2">
      <c r="A29" s="50" t="s">
        <v>43</v>
      </c>
      <c r="B29" s="62">
        <f>IF(OR('Tabel 5 F'!B29&lt;5,'Tabel 5 Br'!B29&lt;0.5),"-",IFERROR('Tabel 5 Br'!B29/'Tabel 5 F'!B29*100,"-"))</f>
        <v>21.764500000000002</v>
      </c>
      <c r="C29" s="62" t="str">
        <f>IF(OR('Tabel 5 F'!C29&lt;5,'Tabel 5 Br'!C29&lt;0.5),"-",IFERROR('Tabel 5 Br'!C29/'Tabel 5 F'!C29*100,"-"))</f>
        <v>-</v>
      </c>
      <c r="D29" s="62" t="str">
        <f>IF(OR('Tabel 5 F'!D29&lt;5,'Tabel 5 Br'!D29&lt;0.5),"-",IFERROR('Tabel 5 Br'!D29/'Tabel 5 F'!D29*100,"-"))</f>
        <v>-</v>
      </c>
      <c r="E29" s="62">
        <f>IF(OR('Tabel 5 F'!E29&lt;5,'Tabel 5 Br'!E29&lt;0.5),"-",IFERROR('Tabel 5 Br'!E29/'Tabel 5 F'!E29*100,"-"))</f>
        <v>2.8326435643564354</v>
      </c>
      <c r="F29" s="62" t="str">
        <f>IF(OR('Tabel 5 F'!F29&lt;5,'Tabel 5 Br'!F29&lt;0.5),"-",IFERROR('Tabel 5 Br'!F29/'Tabel 5 F'!F29*100,"-"))</f>
        <v>-</v>
      </c>
      <c r="G29" s="62">
        <f>IF(OR('Tabel 5 F'!G29&lt;5,'Tabel 5 Br'!G29&lt;0.5),"-",IFERROR('Tabel 5 Br'!G29/'Tabel 5 F'!G29*100,"-"))</f>
        <v>0.20076506024096383</v>
      </c>
      <c r="H29" s="62">
        <f>IF(OR('Tabel 5 F'!H29&lt;5,'Tabel 5 Br'!H29&lt;0.5),"-",IFERROR('Tabel 5 Br'!H29/'Tabel 5 F'!H29*100,"-"))</f>
        <v>2.1735000000000002</v>
      </c>
      <c r="I29" s="101"/>
      <c r="J29" s="62">
        <f>IF(OR('Tabel 5 F'!J29&lt;5,'Tabel 5 Br'!J29&lt;0.5),"-",IFERROR('Tabel 5 Br'!J29/'Tabel 5 F'!J29*100,"-"))</f>
        <v>1.0776011695906433</v>
      </c>
      <c r="K29" s="74"/>
    </row>
    <row r="30" spans="1:11" ht="15.75" customHeight="1" x14ac:dyDescent="0.2">
      <c r="A30" s="52" t="s">
        <v>44</v>
      </c>
      <c r="B30" s="63">
        <f>IF(OR('Tabel 5 F'!B30&lt;5,'Tabel 5 Br'!B30&lt;0.5),"-",IFERROR('Tabel 5 Br'!B30/'Tabel 5 F'!B30*100,"-"))</f>
        <v>40.167162790697674</v>
      </c>
      <c r="C30" s="63">
        <f>IF(OR('Tabel 5 F'!C30&lt;5,'Tabel 5 Br'!C30&lt;0.5),"-",IFERROR('Tabel 5 Br'!C30/'Tabel 5 F'!C30*100,"-"))</f>
        <v>25.476147540983607</v>
      </c>
      <c r="D30" s="63">
        <f>IF(OR('Tabel 5 F'!D30&lt;5,'Tabel 5 Br'!D30&lt;0.5),"-",IFERROR('Tabel 5 Br'!D30/'Tabel 5 F'!D30*100,"-"))</f>
        <v>7.3946157024793386</v>
      </c>
      <c r="E30" s="63">
        <f>IF(OR('Tabel 5 F'!E30&lt;5,'Tabel 5 Br'!E30&lt;0.5),"-",IFERROR('Tabel 5 Br'!E30/'Tabel 5 F'!E30*100,"-"))</f>
        <v>6.029801369863014</v>
      </c>
      <c r="F30" s="63">
        <f>IF(OR('Tabel 5 F'!F30&lt;5,'Tabel 5 Br'!F30&lt;0.5),"-",IFERROR('Tabel 5 Br'!F30/'Tabel 5 F'!F30*100,"-"))</f>
        <v>1.8341373056994819</v>
      </c>
      <c r="G30" s="63">
        <f>IF(OR('Tabel 5 F'!G30&lt;5,'Tabel 5 Br'!G30&lt;0.5),"-",IFERROR('Tabel 5 Br'!G30/'Tabel 5 F'!G30*100,"-"))</f>
        <v>2.8901370558375632</v>
      </c>
      <c r="H30" s="63">
        <f>IF(OR('Tabel 5 F'!H30&lt;5,'Tabel 5 Br'!H30&lt;0.5),"-",IFERROR('Tabel 5 Br'!H30/'Tabel 5 F'!H30*100,"-"))</f>
        <v>2.0897576271186442</v>
      </c>
      <c r="I30" s="101"/>
      <c r="J30" s="63">
        <f>IF(OR('Tabel 5 F'!J30&lt;5,'Tabel 5 Br'!J30&lt;0.5),"-",IFERROR('Tabel 5 Br'!J30/'Tabel 5 F'!J30*100,"-"))</f>
        <v>4.049211778029445</v>
      </c>
      <c r="K30" s="74"/>
    </row>
    <row r="31" spans="1:11" ht="15.75" customHeight="1" x14ac:dyDescent="0.2">
      <c r="A31" s="50" t="s">
        <v>45</v>
      </c>
      <c r="B31" s="62">
        <f>IF(OR('Tabel 5 F'!B31&lt;5,'Tabel 5 Br'!B31&lt;0.5),"-",IFERROR('Tabel 5 Br'!B31/'Tabel 5 F'!B31*100,"-"))</f>
        <v>17.765416666666667</v>
      </c>
      <c r="C31" s="62">
        <f>IF(OR('Tabel 5 F'!C31&lt;5,'Tabel 5 Br'!C31&lt;0.5),"-",IFERROR('Tabel 5 Br'!C31/'Tabel 5 F'!C31*100,"-"))</f>
        <v>50.308799999999998</v>
      </c>
      <c r="D31" s="62">
        <f>IF(OR('Tabel 5 F'!D31&lt;5,'Tabel 5 Br'!D31&lt;0.5),"-",IFERROR('Tabel 5 Br'!D31/'Tabel 5 F'!D31*100,"-"))</f>
        <v>9.4789268292682909</v>
      </c>
      <c r="E31" s="62">
        <f>IF(OR('Tabel 5 F'!E31&lt;5,'Tabel 5 Br'!E31&lt;0.5),"-",IFERROR('Tabel 5 Br'!E31/'Tabel 5 F'!E31*100,"-"))</f>
        <v>1.4081830985915493</v>
      </c>
      <c r="F31" s="62" t="str">
        <f>IF(OR('Tabel 5 F'!F31&lt;5,'Tabel 5 Br'!F31&lt;0.5),"-",IFERROR('Tabel 5 Br'!F31/'Tabel 5 F'!F31*100,"-"))</f>
        <v>-</v>
      </c>
      <c r="G31" s="62">
        <f>IF(OR('Tabel 5 F'!G31&lt;5,'Tabel 5 Br'!G31&lt;0.5),"-",IFERROR('Tabel 5 Br'!G31/'Tabel 5 F'!G31*100,"-"))</f>
        <v>1.4943194706994329</v>
      </c>
      <c r="H31" s="62">
        <f>IF(OR('Tabel 5 F'!H31&lt;5,'Tabel 5 Br'!H31&lt;0.5),"-",IFERROR('Tabel 5 Br'!H31/'Tabel 5 F'!H31*100,"-"))</f>
        <v>0.85408045977011493</v>
      </c>
      <c r="I31" s="101"/>
      <c r="J31" s="62">
        <f>IF(OR('Tabel 5 F'!J31&lt;5,'Tabel 5 Br'!J31&lt;0.5),"-",IFERROR('Tabel 5 Br'!J31/'Tabel 5 F'!J31*100,"-"))</f>
        <v>2.0551264367816091</v>
      </c>
      <c r="K31" s="74"/>
    </row>
    <row r="32" spans="1:11" ht="15.75" customHeight="1" x14ac:dyDescent="0.2">
      <c r="A32" s="52" t="s">
        <v>46</v>
      </c>
      <c r="B32" s="63">
        <f>IF(OR('Tabel 5 F'!B32&lt;5,'Tabel 5 Br'!B32&lt;0.5),"-",IFERROR('Tabel 5 Br'!B32/'Tabel 5 F'!B32*100,"-"))</f>
        <v>23.494370370370369</v>
      </c>
      <c r="C32" s="63">
        <f>IF(OR('Tabel 5 F'!C32&lt;5,'Tabel 5 Br'!C32&lt;0.5),"-",IFERROR('Tabel 5 Br'!C32/'Tabel 5 F'!C32*100,"-"))</f>
        <v>25.176029411764709</v>
      </c>
      <c r="D32" s="63">
        <f>IF(OR('Tabel 5 F'!D32&lt;5,'Tabel 5 Br'!D32&lt;0.5),"-",IFERROR('Tabel 5 Br'!D32/'Tabel 5 F'!D32*100,"-"))</f>
        <v>4.4805510204081624</v>
      </c>
      <c r="E32" s="63">
        <f>IF(OR('Tabel 5 F'!E32&lt;5,'Tabel 5 Br'!E32&lt;0.5),"-",IFERROR('Tabel 5 Br'!E32/'Tabel 5 F'!E32*100,"-"))</f>
        <v>1.7290707070707072</v>
      </c>
      <c r="F32" s="63">
        <f>IF(OR('Tabel 5 F'!F32&lt;5,'Tabel 5 Br'!F32&lt;0.5),"-",IFERROR('Tabel 5 Br'!F32/'Tabel 5 F'!F32*100,"-"))</f>
        <v>2.2441698717948717</v>
      </c>
      <c r="G32" s="63">
        <f>IF(OR('Tabel 5 F'!G32&lt;5,'Tabel 5 Br'!G32&lt;0.5),"-",IFERROR('Tabel 5 Br'!G32/'Tabel 5 F'!G32*100,"-"))</f>
        <v>1.0252774631936581</v>
      </c>
      <c r="H32" s="63">
        <f>IF(OR('Tabel 5 F'!H32&lt;5,'Tabel 5 Br'!H32&lt;0.5),"-",IFERROR('Tabel 5 Br'!H32/'Tabel 5 F'!H32*100,"-"))</f>
        <v>2.0165523255813955</v>
      </c>
      <c r="I32" s="101"/>
      <c r="J32" s="63">
        <f>IF(OR('Tabel 5 F'!J32&lt;5,'Tabel 5 Br'!J32&lt;0.5),"-",IFERROR('Tabel 5 Br'!J32/'Tabel 5 F'!J32*100,"-"))</f>
        <v>2.774688178183895</v>
      </c>
      <c r="K32" s="74"/>
    </row>
    <row r="33" spans="1:11" ht="15.75" customHeight="1" x14ac:dyDescent="0.2">
      <c r="A33" s="50" t="s">
        <v>47</v>
      </c>
      <c r="B33" s="62">
        <f>IF(OR('Tabel 5 F'!B33&lt;5,'Tabel 5 Br'!B33&lt;0.5),"-",IFERROR('Tabel 5 Br'!B33/'Tabel 5 F'!B33*100,"-"))</f>
        <v>43.025491143317232</v>
      </c>
      <c r="C33" s="62">
        <f>IF(OR('Tabel 5 F'!C33&lt;5,'Tabel 5 Br'!C33&lt;0.5),"-",IFERROR('Tabel 5 Br'!C33/'Tabel 5 F'!C33*100,"-"))</f>
        <v>11.866415254237287</v>
      </c>
      <c r="D33" s="62">
        <f>IF(OR('Tabel 5 F'!D33&lt;5,'Tabel 5 Br'!D33&lt;0.5),"-",IFERROR('Tabel 5 Br'!D33/'Tabel 5 F'!D33*100,"-"))</f>
        <v>3.6301695250659627</v>
      </c>
      <c r="E33" s="62">
        <f>IF(OR('Tabel 5 F'!E33&lt;5,'Tabel 5 Br'!E33&lt;0.5),"-",IFERROR('Tabel 5 Br'!E33/'Tabel 5 F'!E33*100,"-"))</f>
        <v>1.9795591539986783</v>
      </c>
      <c r="F33" s="62">
        <f>IF(OR('Tabel 5 F'!F33&lt;5,'Tabel 5 Br'!F33&lt;0.5),"-",IFERROR('Tabel 5 Br'!F33/'Tabel 5 F'!F33*100,"-"))</f>
        <v>1.1432517921146954</v>
      </c>
      <c r="G33" s="62">
        <f>IF(OR('Tabel 5 F'!G33&lt;5,'Tabel 5 Br'!G33&lt;0.5),"-",IFERROR('Tabel 5 Br'!G33/'Tabel 5 F'!G33*100,"-"))</f>
        <v>1.2023152468800868</v>
      </c>
      <c r="H33" s="62">
        <f>IF(OR('Tabel 5 F'!H33&lt;5,'Tabel 5 Br'!H33&lt;0.5),"-",IFERROR('Tabel 5 Br'!H33/'Tabel 5 F'!H33*100,"-"))</f>
        <v>1.8096661870503596</v>
      </c>
      <c r="I33" s="101"/>
      <c r="J33" s="62">
        <f>IF(OR('Tabel 5 F'!J33&lt;5,'Tabel 5 Br'!J33&lt;0.5),"-",IFERROR('Tabel 5 Br'!J33/'Tabel 5 F'!J33*100,"-"))</f>
        <v>5.9498199898657216</v>
      </c>
      <c r="K33" s="74"/>
    </row>
    <row r="34" spans="1:11" ht="15.75" customHeight="1" x14ac:dyDescent="0.2">
      <c r="A34" s="52" t="s">
        <v>48</v>
      </c>
      <c r="B34" s="63">
        <f>IF(OR('Tabel 5 F'!B34&lt;5,'Tabel 5 Br'!B34&lt;0.5),"-",IFERROR('Tabel 5 Br'!B34/'Tabel 5 F'!B34*100,"-"))</f>
        <v>16.277070154577885</v>
      </c>
      <c r="C34" s="63">
        <f>IF(OR('Tabel 5 F'!C34&lt;5,'Tabel 5 Br'!C34&lt;0.5),"-",IFERROR('Tabel 5 Br'!C34/'Tabel 5 F'!C34*100,"-"))</f>
        <v>4.7654749642346212</v>
      </c>
      <c r="D34" s="63">
        <f>IF(OR('Tabel 5 F'!D34&lt;5,'Tabel 5 Br'!D34&lt;0.5),"-",IFERROR('Tabel 5 Br'!D34/'Tabel 5 F'!D34*100,"-"))</f>
        <v>1.4040029648454047</v>
      </c>
      <c r="E34" s="63">
        <f>IF(OR('Tabel 5 F'!E34&lt;5,'Tabel 5 Br'!E34&lt;0.5),"-",IFERROR('Tabel 5 Br'!E34/'Tabel 5 F'!E34*100,"-"))</f>
        <v>1.3457435669920141</v>
      </c>
      <c r="F34" s="63">
        <f>IF(OR('Tabel 5 F'!F34&lt;5,'Tabel 5 Br'!F34&lt;0.5),"-",IFERROR('Tabel 5 Br'!F34/'Tabel 5 F'!F34*100,"-"))</f>
        <v>0.67772333942717855</v>
      </c>
      <c r="G34" s="63">
        <f>IF(OR('Tabel 5 F'!G34&lt;5,'Tabel 5 Br'!G34&lt;0.5),"-",IFERROR('Tabel 5 Br'!G34/'Tabel 5 F'!G34*100,"-"))</f>
        <v>1.1199933472723815</v>
      </c>
      <c r="H34" s="63">
        <f>IF(OR('Tabel 5 F'!H34&lt;5,'Tabel 5 Br'!H34&lt;0.5),"-",IFERROR('Tabel 5 Br'!H34/'Tabel 5 F'!H34*100,"-"))</f>
        <v>1.1593389750822756</v>
      </c>
      <c r="I34" s="101"/>
      <c r="J34" s="63">
        <f>IF(OR('Tabel 5 F'!J34&lt;5,'Tabel 5 Br'!J34&lt;0.5),"-",IFERROR('Tabel 5 Br'!J34/'Tabel 5 F'!J34*100,"-"))</f>
        <v>2.1627096285563749</v>
      </c>
      <c r="K34" s="74"/>
    </row>
    <row r="35" spans="1:11" ht="15.75" customHeight="1" x14ac:dyDescent="0.2">
      <c r="A35" s="50" t="s">
        <v>49</v>
      </c>
      <c r="B35" s="62">
        <f>IF(OR('Tabel 5 F'!B35&lt;5,'Tabel 5 Br'!B35&lt;0.5),"-",IFERROR('Tabel 5 Br'!B35/'Tabel 5 F'!B35*100,"-"))</f>
        <v>18.430737051792828</v>
      </c>
      <c r="C35" s="62">
        <f>IF(OR('Tabel 5 F'!C35&lt;5,'Tabel 5 Br'!C35&lt;0.5),"-",IFERROR('Tabel 5 Br'!C35/'Tabel 5 F'!C35*100,"-"))</f>
        <v>4.5264977777777782</v>
      </c>
      <c r="D35" s="62">
        <f>IF(OR('Tabel 5 F'!D35&lt;5,'Tabel 5 Br'!D35&lt;0.5),"-",IFERROR('Tabel 5 Br'!D35/'Tabel 5 F'!D35*100,"-"))</f>
        <v>1.36690703125</v>
      </c>
      <c r="E35" s="62">
        <f>IF(OR('Tabel 5 F'!E35&lt;5,'Tabel 5 Br'!E35&lt;0.5),"-",IFERROR('Tabel 5 Br'!E35/'Tabel 5 F'!E35*100,"-"))</f>
        <v>1.2401473509933776</v>
      </c>
      <c r="F35" s="62">
        <f>IF(OR('Tabel 5 F'!F35&lt;5,'Tabel 5 Br'!F35&lt;0.5),"-",IFERROR('Tabel 5 Br'!F35/'Tabel 5 F'!F35*100,"-"))</f>
        <v>1.3554057971014493</v>
      </c>
      <c r="G35" s="62">
        <f>IF(OR('Tabel 5 F'!G35&lt;5,'Tabel 5 Br'!G35&lt;0.5),"-",IFERROR('Tabel 5 Br'!G35/'Tabel 5 F'!G35*100,"-"))</f>
        <v>1.3069381991051452</v>
      </c>
      <c r="H35" s="62">
        <f>IF(OR('Tabel 5 F'!H35&lt;5,'Tabel 5 Br'!H35&lt;0.5),"-",IFERROR('Tabel 5 Br'!H35/'Tabel 5 F'!H35*100,"-"))</f>
        <v>1.5825479662317727</v>
      </c>
      <c r="I35" s="101"/>
      <c r="J35" s="62">
        <f>IF(OR('Tabel 5 F'!J35&lt;5,'Tabel 5 Br'!J35&lt;0.5),"-",IFERROR('Tabel 5 Br'!J35/'Tabel 5 F'!J35*100,"-"))</f>
        <v>2.4566332892707643</v>
      </c>
      <c r="K35" s="74"/>
    </row>
    <row r="36" spans="1:11" ht="15.75" customHeight="1" x14ac:dyDescent="0.2">
      <c r="A36" s="52" t="s">
        <v>50</v>
      </c>
      <c r="B36" s="63">
        <f>IF(OR('Tabel 5 F'!B36&lt;5,'Tabel 5 Br'!B36&lt;0.5),"-",IFERROR('Tabel 5 Br'!B36/'Tabel 5 F'!B36*100,"-"))</f>
        <v>36.953739652069586</v>
      </c>
      <c r="C36" s="63">
        <f>IF(OR('Tabel 5 F'!C36&lt;5,'Tabel 5 Br'!C36&lt;0.5),"-",IFERROR('Tabel 5 Br'!C36/'Tabel 5 F'!C36*100,"-"))</f>
        <v>15.239693386773546</v>
      </c>
      <c r="D36" s="63">
        <f>IF(OR('Tabel 5 F'!D36&lt;5,'Tabel 5 Br'!D36&lt;0.5),"-",IFERROR('Tabel 5 Br'!D36/'Tabel 5 F'!D36*100,"-"))</f>
        <v>5.3307182920667007</v>
      </c>
      <c r="E36" s="63">
        <f>IF(OR('Tabel 5 F'!E36&lt;5,'Tabel 5 Br'!E36&lt;0.5),"-",IFERROR('Tabel 5 Br'!E36/'Tabel 5 F'!E36*100,"-"))</f>
        <v>3.1618662372110649</v>
      </c>
      <c r="F36" s="63">
        <f>IF(OR('Tabel 5 F'!F36&lt;5,'Tabel 5 Br'!F36&lt;0.5),"-",IFERROR('Tabel 5 Br'!F36/'Tabel 5 F'!F36*100,"-"))</f>
        <v>2.0709192318554082</v>
      </c>
      <c r="G36" s="63">
        <f>IF(OR('Tabel 5 F'!G36&lt;5,'Tabel 5 Br'!G36&lt;0.5),"-",IFERROR('Tabel 5 Br'!G36/'Tabel 5 F'!G36*100,"-"))</f>
        <v>1.9465854841232599</v>
      </c>
      <c r="H36" s="63">
        <f>IF(OR('Tabel 5 F'!H36&lt;5,'Tabel 5 Br'!H36&lt;0.5),"-",IFERROR('Tabel 5 Br'!H36/'Tabel 5 F'!H36*100,"-"))</f>
        <v>2.6829832231825113</v>
      </c>
      <c r="I36" s="101"/>
      <c r="J36" s="63">
        <f>IF(OR('Tabel 5 F'!J36&lt;5,'Tabel 5 Br'!J36&lt;0.5),"-",IFERROR('Tabel 5 Br'!J36/'Tabel 5 F'!J36*100,"-"))</f>
        <v>5.8068950814679461</v>
      </c>
      <c r="K36" s="74"/>
    </row>
    <row r="37" spans="1:11" ht="15.75" customHeight="1" x14ac:dyDescent="0.2">
      <c r="A37" s="50" t="s">
        <v>51</v>
      </c>
      <c r="B37" s="62">
        <f>IF(OR('Tabel 5 F'!B37&lt;5,'Tabel 5 Br'!B37&lt;0.5),"-",IFERROR('Tabel 5 Br'!B37/'Tabel 5 F'!B37*100,"-"))</f>
        <v>27.722053231939164</v>
      </c>
      <c r="C37" s="62">
        <f>IF(OR('Tabel 5 F'!C37&lt;5,'Tabel 5 Br'!C37&lt;0.5),"-",IFERROR('Tabel 5 Br'!C37/'Tabel 5 F'!C37*100,"-"))</f>
        <v>10.13794683776352</v>
      </c>
      <c r="D37" s="62">
        <f>IF(OR('Tabel 5 F'!D37&lt;5,'Tabel 5 Br'!D37&lt;0.5),"-",IFERROR('Tabel 5 Br'!D37/'Tabel 5 F'!D37*100,"-"))</f>
        <v>3.6587657998423957</v>
      </c>
      <c r="E37" s="62">
        <f>IF(OR('Tabel 5 F'!E37&lt;5,'Tabel 5 Br'!E37&lt;0.5),"-",IFERROR('Tabel 5 Br'!E37/'Tabel 5 F'!E37*100,"-"))</f>
        <v>2.865208668453977</v>
      </c>
      <c r="F37" s="62">
        <f>IF(OR('Tabel 5 F'!F37&lt;5,'Tabel 5 Br'!F37&lt;0.5),"-",IFERROR('Tabel 5 Br'!F37/'Tabel 5 F'!F37*100,"-"))</f>
        <v>1.9630425157232705</v>
      </c>
      <c r="G37" s="62">
        <f>IF(OR('Tabel 5 F'!G37&lt;5,'Tabel 5 Br'!G37&lt;0.5),"-",IFERROR('Tabel 5 Br'!G37/'Tabel 5 F'!G37*100,"-"))</f>
        <v>2.6206133109509233</v>
      </c>
      <c r="H37" s="62">
        <f>IF(OR('Tabel 5 F'!H37&lt;5,'Tabel 5 Br'!H37&lt;0.5),"-",IFERROR('Tabel 5 Br'!H37/'Tabel 5 F'!H37*100,"-"))</f>
        <v>2.3509436058103104</v>
      </c>
      <c r="I37" s="101"/>
      <c r="J37" s="62">
        <f>IF(OR('Tabel 5 F'!J37&lt;5,'Tabel 5 Br'!J37&lt;0.5),"-",IFERROR('Tabel 5 Br'!J37/'Tabel 5 F'!J37*100,"-"))</f>
        <v>4.9058001760313452</v>
      </c>
      <c r="K37" s="74"/>
    </row>
    <row r="38" spans="1:11" ht="15.75" customHeight="1" x14ac:dyDescent="0.2">
      <c r="A38" s="52" t="s">
        <v>52</v>
      </c>
      <c r="B38" s="63">
        <f>IF(OR('Tabel 5 F'!B38&lt;5,'Tabel 5 Br'!B38&lt;0.5),"-",IFERROR('Tabel 5 Br'!B38/'Tabel 5 F'!B38*100,"-"))</f>
        <v>33.407036319612587</v>
      </c>
      <c r="C38" s="63">
        <f>IF(OR('Tabel 5 F'!C38&lt;5,'Tabel 5 Br'!C38&lt;0.5),"-",IFERROR('Tabel 5 Br'!C38/'Tabel 5 F'!C38*100,"-"))</f>
        <v>19.414523985239853</v>
      </c>
      <c r="D38" s="63">
        <f>IF(OR('Tabel 5 F'!D38&lt;5,'Tabel 5 Br'!D38&lt;0.5),"-",IFERROR('Tabel 5 Br'!D38/'Tabel 5 F'!D38*100,"-"))</f>
        <v>8.0703987854251</v>
      </c>
      <c r="E38" s="63">
        <f>IF(OR('Tabel 5 F'!E38&lt;5,'Tabel 5 Br'!E38&lt;0.5),"-",IFERROR('Tabel 5 Br'!E38/'Tabel 5 F'!E38*100,"-"))</f>
        <v>1.9984747774480713</v>
      </c>
      <c r="F38" s="63">
        <f>IF(OR('Tabel 5 F'!F38&lt;5,'Tabel 5 Br'!F38&lt;0.5),"-",IFERROR('Tabel 5 Br'!F38/'Tabel 5 F'!F38*100,"-"))</f>
        <v>1.4985324675324674</v>
      </c>
      <c r="G38" s="63">
        <f>IF(OR('Tabel 5 F'!G38&lt;5,'Tabel 5 Br'!G38&lt;0.5),"-",IFERROR('Tabel 5 Br'!G38/'Tabel 5 F'!G38*100,"-"))</f>
        <v>3.0553697701826756</v>
      </c>
      <c r="H38" s="63">
        <f>IF(OR('Tabel 5 F'!H38&lt;5,'Tabel 5 Br'!H38&lt;0.5),"-",IFERROR('Tabel 5 Br'!H38/'Tabel 5 F'!H38*100,"-"))</f>
        <v>2.5965997130559542</v>
      </c>
      <c r="I38" s="101"/>
      <c r="J38" s="63">
        <f>IF(OR('Tabel 5 F'!J38&lt;5,'Tabel 5 Br'!J38&lt;0.5),"-",IFERROR('Tabel 5 Br'!J38/'Tabel 5 F'!J38*100,"-"))</f>
        <v>6.272436458333333</v>
      </c>
      <c r="K38" s="74"/>
    </row>
    <row r="39" spans="1:11" ht="15.75" customHeight="1" x14ac:dyDescent="0.2">
      <c r="A39" s="50" t="s">
        <v>53</v>
      </c>
      <c r="B39" s="62">
        <f>IF(OR('Tabel 5 F'!B39&lt;5,'Tabel 5 Br'!B39&lt;0.5),"-",IFERROR('Tabel 5 Br'!B39/'Tabel 5 F'!B39*100,"-"))</f>
        <v>48.153993769470404</v>
      </c>
      <c r="C39" s="62">
        <f>IF(OR('Tabel 5 F'!C39&lt;5,'Tabel 5 Br'!C39&lt;0.5),"-",IFERROR('Tabel 5 Br'!C39/'Tabel 5 F'!C39*100,"-"))</f>
        <v>26.658674121405753</v>
      </c>
      <c r="D39" s="62">
        <f>IF(OR('Tabel 5 F'!D39&lt;5,'Tabel 5 Br'!D39&lt;0.5),"-",IFERROR('Tabel 5 Br'!D39/'Tabel 5 F'!D39*100,"-"))</f>
        <v>7.3015435114503831</v>
      </c>
      <c r="E39" s="62">
        <f>IF(OR('Tabel 5 F'!E39&lt;5,'Tabel 5 Br'!E39&lt;0.5),"-",IFERROR('Tabel 5 Br'!E39/'Tabel 5 F'!E39*100,"-"))</f>
        <v>4.1115121951219509</v>
      </c>
      <c r="F39" s="62">
        <f>IF(OR('Tabel 5 F'!F39&lt;5,'Tabel 5 Br'!F39&lt;0.5),"-",IFERROR('Tabel 5 Br'!F39/'Tabel 5 F'!F39*100,"-"))</f>
        <v>3.3992399999999998</v>
      </c>
      <c r="G39" s="62">
        <f>IF(OR('Tabel 5 F'!G39&lt;5,'Tabel 5 Br'!G39&lt;0.5),"-",IFERROR('Tabel 5 Br'!G39/'Tabel 5 F'!G39*100,"-"))</f>
        <v>2.7183053082756348</v>
      </c>
      <c r="H39" s="62">
        <f>IF(OR('Tabel 5 F'!H39&lt;5,'Tabel 5 Br'!H39&lt;0.5),"-",IFERROR('Tabel 5 Br'!H39/'Tabel 5 F'!H39*100,"-"))</f>
        <v>1.9285751211631663</v>
      </c>
      <c r="I39" s="101"/>
      <c r="J39" s="62">
        <f>IF(OR('Tabel 5 F'!J39&lt;5,'Tabel 5 Br'!J39&lt;0.5),"-",IFERROR('Tabel 5 Br'!J39/'Tabel 5 F'!J39*100,"-"))</f>
        <v>7.4216298798798803</v>
      </c>
      <c r="K39" s="74"/>
    </row>
    <row r="40" spans="1:11" ht="15.75" customHeight="1" x14ac:dyDescent="0.2">
      <c r="A40" s="52" t="s">
        <v>54</v>
      </c>
      <c r="B40" s="63">
        <f>IF(OR('Tabel 5 F'!B40&lt;5,'Tabel 5 Br'!B40&lt;0.5),"-",IFERROR('Tabel 5 Br'!B40/'Tabel 5 F'!B40*100,"-"))</f>
        <v>37.747445783132534</v>
      </c>
      <c r="C40" s="63">
        <f>IF(OR('Tabel 5 F'!C40&lt;5,'Tabel 5 Br'!C40&lt;0.5),"-",IFERROR('Tabel 5 Br'!C40/'Tabel 5 F'!C40*100,"-"))</f>
        <v>16.285662049861497</v>
      </c>
      <c r="D40" s="63">
        <f>IF(OR('Tabel 5 F'!D40&lt;5,'Tabel 5 Br'!D40&lt;0.5),"-",IFERROR('Tabel 5 Br'!D40/'Tabel 5 F'!D40*100,"-"))</f>
        <v>6.956546910755149</v>
      </c>
      <c r="E40" s="63">
        <f>IF(OR('Tabel 5 F'!E40&lt;5,'Tabel 5 Br'!E40&lt;0.5),"-",IFERROR('Tabel 5 Br'!E40/'Tabel 5 F'!E40*100,"-"))</f>
        <v>5.4145881595881598</v>
      </c>
      <c r="F40" s="63">
        <f>IF(OR('Tabel 5 F'!F40&lt;5,'Tabel 5 Br'!F40&lt;0.5),"-",IFERROR('Tabel 5 Br'!F40/'Tabel 5 F'!F40*100,"-"))</f>
        <v>4.2187571656050959</v>
      </c>
      <c r="G40" s="63">
        <f>IF(OR('Tabel 5 F'!G40&lt;5,'Tabel 5 Br'!G40&lt;0.5),"-",IFERROR('Tabel 5 Br'!G40/'Tabel 5 F'!G40*100,"-"))</f>
        <v>3.1423705808080808</v>
      </c>
      <c r="H40" s="63">
        <f>IF(OR('Tabel 5 F'!H40&lt;5,'Tabel 5 Br'!H40&lt;0.5),"-",IFERROR('Tabel 5 Br'!H40/'Tabel 5 F'!H40*100,"-"))</f>
        <v>4.4045805084745755</v>
      </c>
      <c r="I40" s="101"/>
      <c r="J40" s="63">
        <f>IF(OR('Tabel 5 F'!J40&lt;5,'Tabel 5 Br'!J40&lt;0.5),"-",IFERROR('Tabel 5 Br'!J40/'Tabel 5 F'!J40*100,"-"))</f>
        <v>6.2962366238630292</v>
      </c>
      <c r="K40" s="74"/>
    </row>
    <row r="41" spans="1:11" ht="15.75" customHeight="1" x14ac:dyDescent="0.2">
      <c r="A41" s="50" t="s">
        <v>55</v>
      </c>
      <c r="B41" s="62">
        <f>IF(OR('Tabel 5 F'!B41&lt;5,'Tabel 5 Br'!B41&lt;0.5),"-",IFERROR('Tabel 5 Br'!B41/'Tabel 5 F'!B41*100,"-"))</f>
        <v>36.169202429149799</v>
      </c>
      <c r="C41" s="62">
        <f>IF(OR('Tabel 5 F'!C41&lt;5,'Tabel 5 Br'!C41&lt;0.5),"-",IFERROR('Tabel 5 Br'!C41/'Tabel 5 F'!C41*100,"-"))</f>
        <v>12.973810933940774</v>
      </c>
      <c r="D41" s="62">
        <f>IF(OR('Tabel 5 F'!D41&lt;5,'Tabel 5 Br'!D41&lt;0.5),"-",IFERROR('Tabel 5 Br'!D41/'Tabel 5 F'!D41*100,"-"))</f>
        <v>3.8570099108027756</v>
      </c>
      <c r="E41" s="62">
        <f>IF(OR('Tabel 5 F'!E41&lt;5,'Tabel 5 Br'!E41&lt;0.5),"-",IFERROR('Tabel 5 Br'!E41/'Tabel 5 F'!E41*100,"-"))</f>
        <v>3.0068606645230438</v>
      </c>
      <c r="F41" s="62">
        <f>IF(OR('Tabel 5 F'!F41&lt;5,'Tabel 5 Br'!F41&lt;0.5),"-",IFERROR('Tabel 5 Br'!F41/'Tabel 5 F'!F41*100,"-"))</f>
        <v>2.294336717428088</v>
      </c>
      <c r="G41" s="62">
        <f>IF(OR('Tabel 5 F'!G41&lt;5,'Tabel 5 Br'!G41&lt;0.5),"-",IFERROR('Tabel 5 Br'!G41/'Tabel 5 F'!G41*100,"-"))</f>
        <v>2.6909454094292804</v>
      </c>
      <c r="H41" s="62">
        <f>IF(OR('Tabel 5 F'!H41&lt;5,'Tabel 5 Br'!H41&lt;0.5),"-",IFERROR('Tabel 5 Br'!H41/'Tabel 5 F'!H41*100,"-"))</f>
        <v>4.3849198473282449</v>
      </c>
      <c r="I41" s="101"/>
      <c r="J41" s="62">
        <f>IF(OR('Tabel 5 F'!J41&lt;5,'Tabel 5 Br'!J41&lt;0.5),"-",IFERROR('Tabel 5 Br'!J41/'Tabel 5 F'!J41*100,"-"))</f>
        <v>7.9668370134304585</v>
      </c>
      <c r="K41" s="74"/>
    </row>
    <row r="42" spans="1:11" ht="15.75" customHeight="1" x14ac:dyDescent="0.2">
      <c r="A42" s="52" t="s">
        <v>56</v>
      </c>
      <c r="B42" s="63">
        <f>IF(OR('Tabel 5 F'!B42&lt;5,'Tabel 5 Br'!B42&lt;0.5),"-",IFERROR('Tabel 5 Br'!B42/'Tabel 5 F'!B42*100,"-"))</f>
        <v>30.198330188679247</v>
      </c>
      <c r="C42" s="63">
        <f>IF(OR('Tabel 5 F'!C42&lt;5,'Tabel 5 Br'!C42&lt;0.5),"-",IFERROR('Tabel 5 Br'!C42/'Tabel 5 F'!C42*100,"-"))</f>
        <v>16.491545454545456</v>
      </c>
      <c r="D42" s="63">
        <f>IF(OR('Tabel 5 F'!D42&lt;5,'Tabel 5 Br'!D42&lt;0.5),"-",IFERROR('Tabel 5 Br'!D42/'Tabel 5 F'!D42*100,"-"))</f>
        <v>6.343454545454545</v>
      </c>
      <c r="E42" s="63">
        <f>IF(OR('Tabel 5 F'!E42&lt;5,'Tabel 5 Br'!E42&lt;0.5),"-",IFERROR('Tabel 5 Br'!E42/'Tabel 5 F'!E42*100,"-"))</f>
        <v>5.46495652173913</v>
      </c>
      <c r="F42" s="63">
        <f>IF(OR('Tabel 5 F'!F42&lt;5,'Tabel 5 Br'!F42&lt;0.5),"-",IFERROR('Tabel 5 Br'!F42/'Tabel 5 F'!F42*100,"-"))</f>
        <v>5.7681538461538455</v>
      </c>
      <c r="G42" s="63">
        <f>IF(OR('Tabel 5 F'!G42&lt;5,'Tabel 5 Br'!G42&lt;0.5),"-",IFERROR('Tabel 5 Br'!G42/'Tabel 5 F'!G42*100,"-"))</f>
        <v>1.5622083333333334</v>
      </c>
      <c r="H42" s="63">
        <f>IF(OR('Tabel 5 F'!H42&lt;5,'Tabel 5 Br'!H42&lt;0.5),"-",IFERROR('Tabel 5 Br'!H42/'Tabel 5 F'!H42*100,"-"))</f>
        <v>3.453064139941691</v>
      </c>
      <c r="I42" s="101"/>
      <c r="J42" s="63">
        <f>IF(OR('Tabel 5 F'!J42&lt;5,'Tabel 5 Br'!J42&lt;0.5),"-",IFERROR('Tabel 5 Br'!J42/'Tabel 5 F'!J42*100,"-"))</f>
        <v>6.3145563492063488</v>
      </c>
      <c r="K42" s="74"/>
    </row>
    <row r="43" spans="1:11" ht="15.75" customHeight="1" x14ac:dyDescent="0.2">
      <c r="A43" s="50" t="s">
        <v>57</v>
      </c>
      <c r="B43" s="62">
        <f>IF(OR('Tabel 5 F'!B43&lt;5,'Tabel 5 Br'!B43&lt;0.5),"-",IFERROR('Tabel 5 Br'!B43/'Tabel 5 F'!B43*100,"-"))</f>
        <v>30.637010600706716</v>
      </c>
      <c r="C43" s="62">
        <f>IF(OR('Tabel 5 F'!C43&lt;5,'Tabel 5 Br'!C43&lt;0.5),"-",IFERROR('Tabel 5 Br'!C43/'Tabel 5 F'!C43*100,"-"))</f>
        <v>17.768585271317829</v>
      </c>
      <c r="D43" s="62">
        <f>IF(OR('Tabel 5 F'!D43&lt;5,'Tabel 5 Br'!D43&lt;0.5),"-",IFERROR('Tabel 5 Br'!D43/'Tabel 5 F'!D43*100,"-"))</f>
        <v>9.4829502868068829</v>
      </c>
      <c r="E43" s="62">
        <f>IF(OR('Tabel 5 F'!E43&lt;5,'Tabel 5 Br'!E43&lt;0.5),"-",IFERROR('Tabel 5 Br'!E43/'Tabel 5 F'!E43*100,"-"))</f>
        <v>4.9222527173913049</v>
      </c>
      <c r="F43" s="62">
        <f>IF(OR('Tabel 5 F'!F43&lt;5,'Tabel 5 Br'!F43&lt;0.5),"-",IFERROR('Tabel 5 Br'!F43/'Tabel 5 F'!F43*100,"-"))</f>
        <v>3.3067608069164272</v>
      </c>
      <c r="G43" s="62">
        <f>IF(OR('Tabel 5 F'!G43&lt;5,'Tabel 5 Br'!G43&lt;0.5),"-",IFERROR('Tabel 5 Br'!G43/'Tabel 5 F'!G43*100,"-"))</f>
        <v>5.0342592592592599</v>
      </c>
      <c r="H43" s="62">
        <f>IF(OR('Tabel 5 F'!H43&lt;5,'Tabel 5 Br'!H43&lt;0.5),"-",IFERROR('Tabel 5 Br'!H43/'Tabel 5 F'!H43*100,"-"))</f>
        <v>4.7610123456790125</v>
      </c>
      <c r="I43" s="101"/>
      <c r="J43" s="62">
        <f>IF(OR('Tabel 5 F'!J43&lt;5,'Tabel 5 Br'!J43&lt;0.5),"-",IFERROR('Tabel 5 Br'!J43/'Tabel 5 F'!J43*100,"-"))</f>
        <v>10.538261079545457</v>
      </c>
      <c r="K43" s="74"/>
    </row>
    <row r="44" spans="1:11" ht="15.75" customHeight="1" x14ac:dyDescent="0.2">
      <c r="A44" s="52" t="s">
        <v>58</v>
      </c>
      <c r="B44" s="63">
        <f>IF(OR('Tabel 5 F'!B44&lt;5,'Tabel 5 Br'!B44&lt;0.5),"-",IFERROR('Tabel 5 Br'!B44/'Tabel 5 F'!B44*100,"-"))</f>
        <v>24.030992592592593</v>
      </c>
      <c r="C44" s="63">
        <f>IF(OR('Tabel 5 F'!C44&lt;5,'Tabel 5 Br'!C44&lt;0.5),"-",IFERROR('Tabel 5 Br'!C44/'Tabel 5 F'!C44*100,"-"))</f>
        <v>15.052471615720526</v>
      </c>
      <c r="D44" s="63">
        <f>IF(OR('Tabel 5 F'!D44&lt;5,'Tabel 5 Br'!D44&lt;0.5),"-",IFERROR('Tabel 5 Br'!D44/'Tabel 5 F'!D44*100,"-"))</f>
        <v>4.849038186157518</v>
      </c>
      <c r="E44" s="63">
        <f>IF(OR('Tabel 5 F'!E44&lt;5,'Tabel 5 Br'!E44&lt;0.5),"-",IFERROR('Tabel 5 Br'!E44/'Tabel 5 F'!E44*100,"-"))</f>
        <v>2.4402218045112782</v>
      </c>
      <c r="F44" s="63">
        <f>IF(OR('Tabel 5 F'!F44&lt;5,'Tabel 5 Br'!F44&lt;0.5),"-",IFERROR('Tabel 5 Br'!F44/'Tabel 5 F'!F44*100,"-"))</f>
        <v>3.2909583333333332</v>
      </c>
      <c r="G44" s="63">
        <f>IF(OR('Tabel 5 F'!G44&lt;5,'Tabel 5 Br'!G44&lt;0.5),"-",IFERROR('Tabel 5 Br'!G44/'Tabel 5 F'!G44*100,"-"))</f>
        <v>2.0954161676646708</v>
      </c>
      <c r="H44" s="63">
        <f>IF(OR('Tabel 5 F'!H44&lt;5,'Tabel 5 Br'!H44&lt;0.5),"-",IFERROR('Tabel 5 Br'!H44/'Tabel 5 F'!H44*100,"-"))</f>
        <v>2.7831908396946563</v>
      </c>
      <c r="I44" s="101"/>
      <c r="J44" s="63">
        <f>IF(OR('Tabel 5 F'!J44&lt;5,'Tabel 5 Br'!J44&lt;0.5),"-",IFERROR('Tabel 5 Br'!J44/'Tabel 5 F'!J44*100,"-"))</f>
        <v>7.6905265089722699</v>
      </c>
      <c r="K44" s="74"/>
    </row>
    <row r="45" spans="1:11" ht="15.75" customHeight="1" x14ac:dyDescent="0.2">
      <c r="A45" s="50" t="s">
        <v>59</v>
      </c>
      <c r="B45" s="62">
        <f>IF(OR('Tabel 5 F'!B45&lt;5,'Tabel 5 Br'!B45&lt;0.5),"-",IFERROR('Tabel 5 Br'!B45/'Tabel 5 F'!B45*100,"-"))</f>
        <v>24.087561459159396</v>
      </c>
      <c r="C45" s="62">
        <f>IF(OR('Tabel 5 F'!C45&lt;5,'Tabel 5 Br'!C45&lt;0.5),"-",IFERROR('Tabel 5 Br'!C45/'Tabel 5 F'!C45*100,"-"))</f>
        <v>12.733660749506903</v>
      </c>
      <c r="D45" s="62">
        <f>IF(OR('Tabel 5 F'!D45&lt;5,'Tabel 5 Br'!D45&lt;0.5),"-",IFERROR('Tabel 5 Br'!D45/'Tabel 5 F'!D45*100,"-"))</f>
        <v>6.5467232330300913</v>
      </c>
      <c r="E45" s="62">
        <f>IF(OR('Tabel 5 F'!E45&lt;5,'Tabel 5 Br'!E45&lt;0.5),"-",IFERROR('Tabel 5 Br'!E45/'Tabel 5 F'!E45*100,"-"))</f>
        <v>5.1943262187088282</v>
      </c>
      <c r="F45" s="62">
        <f>IF(OR('Tabel 5 F'!F45&lt;5,'Tabel 5 Br'!F45&lt;0.5),"-",IFERROR('Tabel 5 Br'!F45/'Tabel 5 F'!F45*100,"-"))</f>
        <v>3.1961850936064988</v>
      </c>
      <c r="G45" s="62">
        <f>IF(OR('Tabel 5 F'!G45&lt;5,'Tabel 5 Br'!G45&lt;0.5),"-",IFERROR('Tabel 5 Br'!G45/'Tabel 5 F'!G45*100,"-"))</f>
        <v>4.2896798913863332</v>
      </c>
      <c r="H45" s="62">
        <f>IF(OR('Tabel 5 F'!H45&lt;5,'Tabel 5 Br'!H45&lt;0.5),"-",IFERROR('Tabel 5 Br'!H45/'Tabel 5 F'!H45*100,"-"))</f>
        <v>3.8759826161299511</v>
      </c>
      <c r="I45" s="101"/>
      <c r="J45" s="62">
        <f>IF(OR('Tabel 5 F'!J45&lt;5,'Tabel 5 Br'!J45&lt;0.5),"-",IFERROR('Tabel 5 Br'!J45/'Tabel 5 F'!J45*100,"-"))</f>
        <v>6.0645230396858016</v>
      </c>
    </row>
    <row r="46" spans="1:11" ht="15.75" customHeight="1" x14ac:dyDescent="0.2">
      <c r="A46" s="59"/>
    </row>
    <row r="47" spans="1:11" ht="15.75" customHeight="1" x14ac:dyDescent="0.2">
      <c r="A47" s="53" t="s">
        <v>20</v>
      </c>
      <c r="B47" s="70">
        <f>IF(OR('Tabel 5 F'!B47&lt;5,'Tabel 5 Br'!B47&lt;0.5),"-",IFERROR('Tabel 5 Br'!B47/'Tabel 5 F'!B47*100,"-"))</f>
        <v>33.051713398402839</v>
      </c>
      <c r="C47" s="70">
        <f>IF(OR('Tabel 5 F'!C47&lt;5,'Tabel 5 Br'!C47&lt;0.5),"-",IFERROR('Tabel 5 Br'!C47/'Tabel 5 F'!C47*100,"-"))</f>
        <v>13.808284103720409</v>
      </c>
      <c r="D47" s="70">
        <f>IF(OR('Tabel 5 F'!D47&lt;5,'Tabel 5 Br'!D47&lt;0.5),"-",IFERROR('Tabel 5 Br'!D47/'Tabel 5 F'!D47*100,"-"))</f>
        <v>5.0692244664149024</v>
      </c>
      <c r="E47" s="70">
        <f>IF(OR('Tabel 5 F'!E47&lt;5,'Tabel 5 Br'!E47&lt;0.5),"-",IFERROR('Tabel 5 Br'!E47/'Tabel 5 F'!E47*100,"-"))</f>
        <v>3.2298876284037976</v>
      </c>
      <c r="F47" s="70">
        <f>IF(OR('Tabel 5 F'!F47&lt;5,'Tabel 5 Br'!F47&lt;0.5),"-",IFERROR('Tabel 5 Br'!F47/'Tabel 5 F'!F47*100,"-"))</f>
        <v>2.1274503149916324</v>
      </c>
      <c r="G47" s="70">
        <f>IF(OR('Tabel 5 F'!G47&lt;5,'Tabel 5 Br'!G47&lt;0.5),"-",IFERROR('Tabel 5 Br'!G47/'Tabel 5 F'!G47*100,"-"))</f>
        <v>2.0758824515495955</v>
      </c>
      <c r="H47" s="70">
        <f>IF(OR('Tabel 5 F'!H47&lt;5,'Tabel 5 Br'!H47&lt;0.5),"-",IFERROR('Tabel 5 Br'!H47/'Tabel 5 F'!H47*100,"-"))</f>
        <v>2.9769428010273464</v>
      </c>
      <c r="I47" s="115"/>
      <c r="J47" s="70">
        <f>IF(OR('Tabel 5 F'!J47&lt;5,'Tabel 5 Br'!J47&lt;0.5),"-",IFERROR('Tabel 5 Br'!J47/'Tabel 5 F'!J47*100,"-"))</f>
        <v>5.2902227686144299</v>
      </c>
      <c r="K47" s="115">
        <v>7.7045559499999996</v>
      </c>
    </row>
    <row r="48" spans="1:11" ht="15.75" customHeight="1" x14ac:dyDescent="0.2">
      <c r="B48" s="71"/>
      <c r="C48" s="71"/>
      <c r="D48" s="71"/>
      <c r="E48" s="71"/>
      <c r="F48" s="71"/>
      <c r="G48" s="71"/>
      <c r="H48" s="71"/>
      <c r="J48" s="71"/>
    </row>
    <row r="49" spans="1:19" ht="15.75" customHeight="1" x14ac:dyDescent="0.2">
      <c r="A49" s="35" t="s">
        <v>60</v>
      </c>
      <c r="B49" s="68">
        <f>IF(OR('Tabel 5 F'!B49&lt;5,'Tabel 5 Br'!B49&lt;0.5),"-",IFERROR('Tabel 5 Br'!B49/'Tabel 5 F'!B49*100,"-"))</f>
        <v>27.094862175764611</v>
      </c>
      <c r="C49" s="68">
        <f>IF(OR('Tabel 5 F'!C49&lt;5,'Tabel 5 Br'!C49&lt;0.5),"-",IFERROR('Tabel 5 Br'!C49/'Tabel 5 F'!C49*100,"-"))</f>
        <v>6.6009371453513754</v>
      </c>
      <c r="D49" s="68">
        <f>IF(OR('Tabel 5 F'!D49&lt;5,'Tabel 5 Br'!D49&lt;0.5),"-",IFERROR('Tabel 5 Br'!D49/'Tabel 5 F'!D49*100,"-"))</f>
        <v>2.6905792823051091</v>
      </c>
      <c r="E49" s="68">
        <f>IF(OR('Tabel 5 F'!E49&lt;5,'Tabel 5 Br'!E49&lt;0.5),"-",IFERROR('Tabel 5 Br'!E49/'Tabel 5 F'!E49*100,"-"))</f>
        <v>1.3605503985600411</v>
      </c>
      <c r="F49" s="68">
        <f>IF(OR('Tabel 5 F'!F49&lt;5,'Tabel 5 Br'!F49&lt;0.5),"-",IFERROR('Tabel 5 Br'!F49/'Tabel 5 F'!F49*100,"-"))</f>
        <v>1.1606519080234836</v>
      </c>
      <c r="G49" s="68">
        <f>IF(OR('Tabel 5 F'!G49&lt;5,'Tabel 5 Br'!G49&lt;0.5),"-",IFERROR('Tabel 5 Br'!G49/'Tabel 5 F'!G49*100,"-"))</f>
        <v>1.4429217164158796</v>
      </c>
      <c r="H49" s="68">
        <f>IF(OR('Tabel 5 F'!H49&lt;5,'Tabel 5 Br'!H49&lt;0.5),"-",IFERROR('Tabel 5 Br'!H49/'Tabel 5 F'!H49*100,"-"))</f>
        <v>1.7822028554431886</v>
      </c>
      <c r="I49" s="60"/>
      <c r="J49" s="68">
        <f>IF(OR('Tabel 5 F'!J49&lt;5,'Tabel 5 Br'!J49&lt;0.5),"-",IFERROR('Tabel 5 Br'!J49/'Tabel 5 F'!J49*100,"-"))</f>
        <v>2.7177154366344713</v>
      </c>
      <c r="K49" s="75"/>
      <c r="L49" s="55"/>
      <c r="M49" s="55"/>
      <c r="N49" s="55"/>
      <c r="O49" s="55"/>
      <c r="P49" s="55"/>
      <c r="Q49" s="55"/>
      <c r="R49" s="55"/>
      <c r="S49" s="55"/>
    </row>
    <row r="50" spans="1:19" ht="15.75" customHeight="1" x14ac:dyDescent="0.2">
      <c r="A50" s="38" t="s">
        <v>61</v>
      </c>
      <c r="B50" s="69">
        <f>IF(OR('Tabel 5 F'!B50&lt;5,'Tabel 5 Br'!B50&lt;0.5),"-",IFERROR('Tabel 5 Br'!B50/'Tabel 5 F'!B50*100,"-"))</f>
        <v>46.220191180353844</v>
      </c>
      <c r="C50" s="69">
        <f>IF(OR('Tabel 5 F'!C50&lt;5,'Tabel 5 Br'!C50&lt;0.5),"-",IFERROR('Tabel 5 Br'!C50/'Tabel 5 F'!C50*100,"-"))</f>
        <v>23.31558858773181</v>
      </c>
      <c r="D50" s="69">
        <f>IF(OR('Tabel 5 F'!D50&lt;5,'Tabel 5 Br'!D50&lt;0.5),"-",IFERROR('Tabel 5 Br'!D50/'Tabel 5 F'!D50*100,"-"))</f>
        <v>8.3954115730226135</v>
      </c>
      <c r="E50" s="69">
        <f>IF(OR('Tabel 5 F'!E50&lt;5,'Tabel 5 Br'!E50&lt;0.5),"-",IFERROR('Tabel 5 Br'!E50/'Tabel 5 F'!E50*100,"-"))</f>
        <v>5.2034470545054132</v>
      </c>
      <c r="F50" s="69">
        <f>IF(OR('Tabel 5 F'!F50&lt;5,'Tabel 5 Br'!F50&lt;0.5),"-",IFERROR('Tabel 5 Br'!F50/'Tabel 5 F'!F50*100,"-"))</f>
        <v>3.0082629177824058</v>
      </c>
      <c r="G50" s="69">
        <f>IF(OR('Tabel 5 F'!G50&lt;5,'Tabel 5 Br'!G50&lt;0.5),"-",IFERROR('Tabel 5 Br'!G50/'Tabel 5 F'!G50*100,"-"))</f>
        <v>2.4809725667527993</v>
      </c>
      <c r="H50" s="69">
        <f>IF(OR('Tabel 5 F'!H50&lt;5,'Tabel 5 Br'!H50&lt;0.5),"-",IFERROR('Tabel 5 Br'!H50/'Tabel 5 F'!H50*100,"-"))</f>
        <v>4.8958288808664268</v>
      </c>
      <c r="I50" s="60"/>
      <c r="J50" s="69">
        <f>IF(OR('Tabel 5 F'!J50&lt;5,'Tabel 5 Br'!J50&lt;0.5),"-",IFERROR('Tabel 5 Br'!J50/'Tabel 5 F'!J50*100,"-"))</f>
        <v>7.7045559559103012</v>
      </c>
      <c r="K50" s="75"/>
      <c r="L50" s="55"/>
      <c r="M50" s="55"/>
      <c r="N50" s="55"/>
      <c r="O50" s="55"/>
      <c r="P50" s="55"/>
      <c r="Q50" s="55"/>
      <c r="R50" s="55"/>
      <c r="S50" s="55"/>
    </row>
    <row r="51" spans="1:19" ht="15.75" customHeight="1" x14ac:dyDescent="0.2">
      <c r="A51" s="35" t="s">
        <v>62</v>
      </c>
      <c r="B51" s="68">
        <f>IF(OR('Tabel 5 F'!B51&lt;5,'Tabel 5 Br'!B51&lt;0.5),"-",IFERROR('Tabel 5 Br'!B51/'Tabel 5 F'!B51*100,"-"))</f>
        <v>28.317501899827292</v>
      </c>
      <c r="C51" s="68">
        <f>IF(OR('Tabel 5 F'!C51&lt;5,'Tabel 5 Br'!C51&lt;0.5),"-",IFERROR('Tabel 5 Br'!C51/'Tabel 5 F'!C51*100,"-"))</f>
        <v>10.89706785644244</v>
      </c>
      <c r="D51" s="68">
        <f>IF(OR('Tabel 5 F'!D51&lt;5,'Tabel 5 Br'!D51&lt;0.5),"-",IFERROR('Tabel 5 Br'!D51/'Tabel 5 F'!D51*100,"-"))</f>
        <v>3.6961575010389249</v>
      </c>
      <c r="E51" s="68">
        <f>IF(OR('Tabel 5 F'!E51&lt;5,'Tabel 5 Br'!E51&lt;0.5),"-",IFERROR('Tabel 5 Br'!E51/'Tabel 5 F'!E51*100,"-"))</f>
        <v>2.6046628459248935</v>
      </c>
      <c r="F51" s="68">
        <f>IF(OR('Tabel 5 F'!F51&lt;5,'Tabel 5 Br'!F51&lt;0.5),"-",IFERROR('Tabel 5 Br'!F51/'Tabel 5 F'!F51*100,"-"))</f>
        <v>1.7386186693147965</v>
      </c>
      <c r="G51" s="68">
        <f>IF(OR('Tabel 5 F'!G51&lt;5,'Tabel 5 Br'!G51&lt;0.5),"-",IFERROR('Tabel 5 Br'!G51/'Tabel 5 F'!G51*100,"-"))</f>
        <v>2.0840767625473893</v>
      </c>
      <c r="H51" s="68">
        <f>IF(OR('Tabel 5 F'!H51&lt;5,'Tabel 5 Br'!H51&lt;0.5),"-",IFERROR('Tabel 5 Br'!H51/'Tabel 5 F'!H51*100,"-"))</f>
        <v>2.1730748358105774</v>
      </c>
      <c r="I51" s="60"/>
      <c r="J51" s="68">
        <f>IF(OR('Tabel 5 F'!J51&lt;5,'Tabel 5 Br'!J51&lt;0.5),"-",IFERROR('Tabel 5 Br'!J51/'Tabel 5 F'!J51*100,"-"))</f>
        <v>4.5523690157467414</v>
      </c>
      <c r="K51" s="41"/>
      <c r="L51" s="41"/>
      <c r="M51" s="41"/>
      <c r="N51" s="41"/>
    </row>
    <row r="52" spans="1:19" x14ac:dyDescent="0.2">
      <c r="A52" s="72" t="s">
        <v>69</v>
      </c>
    </row>
    <row r="53" spans="1:19" x14ac:dyDescent="0.2">
      <c r="A53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2"/>
  <sheetViews>
    <sheetView showGridLines="0" workbookViewId="0">
      <selection activeCell="C38" sqref="C3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10" ht="15.75" customHeight="1" x14ac:dyDescent="0.25">
      <c r="A1" s="33" t="s">
        <v>21</v>
      </c>
    </row>
    <row r="2" spans="1:10" ht="15.75" customHeight="1" x14ac:dyDescent="0.2">
      <c r="A2" s="44"/>
    </row>
    <row r="3" spans="1:10" ht="15.75" customHeight="1" x14ac:dyDescent="0.25">
      <c r="A3" s="33" t="s">
        <v>206</v>
      </c>
    </row>
    <row r="4" spans="1:10" ht="15.75" customHeight="1" x14ac:dyDescent="0.25">
      <c r="A4" s="33"/>
    </row>
    <row r="5" spans="1:10" ht="15.75" customHeight="1" x14ac:dyDescent="0.2"/>
    <row r="6" spans="1:10" ht="15.75" customHeight="1" x14ac:dyDescent="0.2"/>
    <row r="7" spans="1:10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  <c r="J7" s="44"/>
    </row>
    <row r="8" spans="1:10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  <c r="J8" s="44"/>
    </row>
    <row r="9" spans="1:10" ht="15.75" customHeight="1" x14ac:dyDescent="0.2">
      <c r="A9" s="50" t="s">
        <v>225</v>
      </c>
      <c r="B9" s="57">
        <v>226</v>
      </c>
      <c r="C9" s="57">
        <v>899</v>
      </c>
      <c r="D9" s="57">
        <v>259</v>
      </c>
      <c r="E9" s="57">
        <v>209</v>
      </c>
      <c r="F9" s="57">
        <v>196</v>
      </c>
      <c r="G9" s="57">
        <v>772</v>
      </c>
      <c r="H9" s="57">
        <v>192</v>
      </c>
      <c r="I9" s="57">
        <v>220</v>
      </c>
      <c r="J9" s="74"/>
    </row>
    <row r="10" spans="1:10" ht="15.75" customHeight="1" x14ac:dyDescent="0.2">
      <c r="A10" s="52" t="s">
        <v>226</v>
      </c>
      <c r="B10" s="58">
        <v>79</v>
      </c>
      <c r="C10" s="58">
        <v>272</v>
      </c>
      <c r="D10" s="58">
        <v>114</v>
      </c>
      <c r="E10" s="58">
        <v>525</v>
      </c>
      <c r="F10" s="58">
        <v>61</v>
      </c>
      <c r="G10" s="58">
        <v>221</v>
      </c>
      <c r="H10" s="58">
        <v>133</v>
      </c>
      <c r="I10" s="58">
        <v>496</v>
      </c>
      <c r="J10" s="74"/>
    </row>
    <row r="11" spans="1:10" ht="15.75" customHeight="1" x14ac:dyDescent="0.2">
      <c r="A11" s="50" t="s">
        <v>227</v>
      </c>
      <c r="B11" s="57">
        <v>489</v>
      </c>
      <c r="C11" s="57">
        <v>1037</v>
      </c>
      <c r="D11" s="57">
        <v>218</v>
      </c>
      <c r="E11" s="57">
        <v>297</v>
      </c>
      <c r="F11" s="57">
        <v>432</v>
      </c>
      <c r="G11" s="57">
        <v>854</v>
      </c>
      <c r="H11" s="57">
        <v>154</v>
      </c>
      <c r="I11" s="57">
        <v>287</v>
      </c>
      <c r="J11" s="74"/>
    </row>
    <row r="12" spans="1:10" ht="15.75" customHeight="1" x14ac:dyDescent="0.2">
      <c r="A12" s="52" t="s">
        <v>26</v>
      </c>
      <c r="B12" s="58">
        <v>515</v>
      </c>
      <c r="C12" s="58">
        <v>1264</v>
      </c>
      <c r="D12" s="58">
        <v>286</v>
      </c>
      <c r="E12" s="58">
        <v>454</v>
      </c>
      <c r="F12" s="58">
        <v>691</v>
      </c>
      <c r="G12" s="58">
        <v>1000</v>
      </c>
      <c r="H12" s="58">
        <v>292</v>
      </c>
      <c r="I12" s="58">
        <v>348</v>
      </c>
      <c r="J12" s="74"/>
    </row>
    <row r="13" spans="1:10" ht="15.75" customHeight="1" x14ac:dyDescent="0.2">
      <c r="A13" s="50" t="s">
        <v>27</v>
      </c>
      <c r="B13" s="57">
        <v>101</v>
      </c>
      <c r="C13" s="57">
        <v>179</v>
      </c>
      <c r="D13" s="57">
        <v>55</v>
      </c>
      <c r="E13" s="57">
        <v>58</v>
      </c>
      <c r="F13" s="57">
        <v>98</v>
      </c>
      <c r="G13" s="57">
        <v>203</v>
      </c>
      <c r="H13" s="57">
        <v>50</v>
      </c>
      <c r="I13" s="57">
        <v>67</v>
      </c>
      <c r="J13" s="74"/>
    </row>
    <row r="14" spans="1:10" ht="15.75" customHeight="1" x14ac:dyDescent="0.2">
      <c r="A14" s="52" t="s">
        <v>28</v>
      </c>
      <c r="B14" s="58">
        <v>16</v>
      </c>
      <c r="C14" s="58">
        <v>11</v>
      </c>
      <c r="D14" s="58">
        <v>10</v>
      </c>
      <c r="E14" s="58">
        <v>21</v>
      </c>
      <c r="F14" s="58">
        <v>14</v>
      </c>
      <c r="G14" s="58">
        <v>9</v>
      </c>
      <c r="H14" s="58">
        <v>13</v>
      </c>
      <c r="I14" s="58">
        <v>26</v>
      </c>
      <c r="J14" s="74"/>
    </row>
    <row r="15" spans="1:10" ht="15.75" customHeight="1" x14ac:dyDescent="0.2">
      <c r="A15" s="50" t="s">
        <v>29</v>
      </c>
      <c r="B15" s="57">
        <v>137</v>
      </c>
      <c r="C15" s="57">
        <v>309</v>
      </c>
      <c r="D15" s="57">
        <v>76</v>
      </c>
      <c r="E15" s="57">
        <v>121</v>
      </c>
      <c r="F15" s="57">
        <v>181</v>
      </c>
      <c r="G15" s="57">
        <v>237</v>
      </c>
      <c r="H15" s="57">
        <v>67</v>
      </c>
      <c r="I15" s="57">
        <v>76</v>
      </c>
      <c r="J15" s="74"/>
    </row>
    <row r="16" spans="1:10" ht="15.75" customHeight="1" x14ac:dyDescent="0.2">
      <c r="A16" s="52" t="s">
        <v>30</v>
      </c>
      <c r="B16" s="58">
        <v>41</v>
      </c>
      <c r="C16" s="58">
        <v>90</v>
      </c>
      <c r="D16" s="58">
        <v>17</v>
      </c>
      <c r="E16" s="58">
        <v>26</v>
      </c>
      <c r="F16" s="58">
        <v>32</v>
      </c>
      <c r="G16" s="58">
        <v>69</v>
      </c>
      <c r="H16" s="58">
        <v>13</v>
      </c>
      <c r="I16" s="58">
        <v>19</v>
      </c>
      <c r="J16" s="74"/>
    </row>
    <row r="17" spans="1:10" ht="15" hidden="1" customHeight="1" x14ac:dyDescent="0.2">
      <c r="A17" s="50" t="s">
        <v>31</v>
      </c>
      <c r="B17" s="57">
        <v>25</v>
      </c>
      <c r="C17" s="57">
        <v>8</v>
      </c>
      <c r="D17" s="57">
        <v>6</v>
      </c>
      <c r="E17" s="57">
        <v>18</v>
      </c>
      <c r="F17" s="57">
        <v>36</v>
      </c>
      <c r="G17" s="57">
        <v>9</v>
      </c>
      <c r="H17" s="57">
        <v>6</v>
      </c>
      <c r="I17" s="57">
        <v>4</v>
      </c>
      <c r="J17" s="74"/>
    </row>
    <row r="18" spans="1:10" ht="15" hidden="1" customHeight="1" x14ac:dyDescent="0.2">
      <c r="A18" s="52" t="s">
        <v>32</v>
      </c>
      <c r="B18" s="58">
        <v>11</v>
      </c>
      <c r="C18" s="58">
        <v>14</v>
      </c>
      <c r="D18" s="58">
        <v>10</v>
      </c>
      <c r="E18" s="58">
        <v>11</v>
      </c>
      <c r="F18" s="58">
        <v>10</v>
      </c>
      <c r="G18" s="58">
        <v>4</v>
      </c>
      <c r="H18" s="58">
        <v>4</v>
      </c>
      <c r="I18" s="58">
        <v>5</v>
      </c>
      <c r="J18" s="74"/>
    </row>
    <row r="19" spans="1:10" ht="1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74"/>
    </row>
    <row r="20" spans="1:10" ht="15" hidden="1" customHeight="1" x14ac:dyDescent="0.2">
      <c r="A20" s="52" t="s">
        <v>34</v>
      </c>
      <c r="B20" s="58">
        <v>8</v>
      </c>
      <c r="C20" s="58">
        <v>5</v>
      </c>
      <c r="D20" s="58">
        <v>3</v>
      </c>
      <c r="E20" s="58">
        <v>3</v>
      </c>
      <c r="F20" s="58">
        <v>9</v>
      </c>
      <c r="G20" s="58">
        <v>3</v>
      </c>
      <c r="H20" s="58">
        <v>1</v>
      </c>
      <c r="I20" s="58">
        <v>5</v>
      </c>
      <c r="J20" s="74"/>
    </row>
    <row r="21" spans="1:10" ht="15.75" customHeight="1" x14ac:dyDescent="0.2">
      <c r="A21" s="50" t="s">
        <v>35</v>
      </c>
      <c r="B21" s="57">
        <v>44</v>
      </c>
      <c r="C21" s="57">
        <v>27</v>
      </c>
      <c r="D21" s="57">
        <v>19</v>
      </c>
      <c r="E21" s="57">
        <v>32</v>
      </c>
      <c r="F21" s="57">
        <v>55</v>
      </c>
      <c r="G21" s="57">
        <v>16</v>
      </c>
      <c r="H21" s="57">
        <v>11</v>
      </c>
      <c r="I21" s="57">
        <v>14</v>
      </c>
      <c r="J21" s="74"/>
    </row>
    <row r="22" spans="1:10" ht="15.75" customHeight="1" x14ac:dyDescent="0.2">
      <c r="A22" s="52" t="s">
        <v>36</v>
      </c>
      <c r="B22" s="58">
        <v>0</v>
      </c>
      <c r="C22" s="58">
        <v>4</v>
      </c>
      <c r="D22" s="58">
        <v>10</v>
      </c>
      <c r="E22" s="58">
        <v>1</v>
      </c>
      <c r="F22" s="58">
        <v>2</v>
      </c>
      <c r="G22" s="58">
        <v>3</v>
      </c>
      <c r="H22" s="58">
        <v>9</v>
      </c>
      <c r="I22" s="58">
        <v>1</v>
      </c>
      <c r="J22" s="74"/>
    </row>
    <row r="23" spans="1:10" ht="15.75" customHeight="1" x14ac:dyDescent="0.2">
      <c r="A23" s="50" t="s">
        <v>37</v>
      </c>
      <c r="B23" s="57">
        <v>24</v>
      </c>
      <c r="C23" s="57">
        <v>8</v>
      </c>
      <c r="D23" s="57">
        <v>1</v>
      </c>
      <c r="E23" s="57">
        <v>12</v>
      </c>
      <c r="F23" s="57">
        <v>23</v>
      </c>
      <c r="G23" s="57">
        <v>3</v>
      </c>
      <c r="H23" s="57">
        <v>10</v>
      </c>
      <c r="I23" s="57">
        <v>8</v>
      </c>
      <c r="J23" s="74"/>
    </row>
    <row r="24" spans="1:10" ht="15.75" customHeight="1" x14ac:dyDescent="0.2">
      <c r="A24" s="52" t="s">
        <v>38</v>
      </c>
      <c r="B24" s="58">
        <v>8</v>
      </c>
      <c r="C24" s="58">
        <v>35</v>
      </c>
      <c r="D24" s="58">
        <v>48</v>
      </c>
      <c r="E24" s="58">
        <v>39</v>
      </c>
      <c r="F24" s="58">
        <v>11</v>
      </c>
      <c r="G24" s="58">
        <v>19</v>
      </c>
      <c r="H24" s="58">
        <v>41</v>
      </c>
      <c r="I24" s="58">
        <v>32</v>
      </c>
      <c r="J24" s="74"/>
    </row>
    <row r="25" spans="1:10" ht="15.75" customHeight="1" x14ac:dyDescent="0.2">
      <c r="A25" s="50" t="s">
        <v>39</v>
      </c>
      <c r="B25" s="57">
        <v>110</v>
      </c>
      <c r="C25" s="57">
        <v>73</v>
      </c>
      <c r="D25" s="57">
        <v>23</v>
      </c>
      <c r="E25" s="57">
        <v>40</v>
      </c>
      <c r="F25" s="57">
        <v>143</v>
      </c>
      <c r="G25" s="57">
        <v>80</v>
      </c>
      <c r="H25" s="57">
        <v>31</v>
      </c>
      <c r="I25" s="57">
        <v>36</v>
      </c>
      <c r="J25" s="74"/>
    </row>
    <row r="26" spans="1:10" ht="15.75" customHeight="1" x14ac:dyDescent="0.2">
      <c r="A26" s="52" t="s">
        <v>40</v>
      </c>
      <c r="B26" s="58">
        <v>13</v>
      </c>
      <c r="C26" s="58">
        <v>554</v>
      </c>
      <c r="D26" s="58">
        <v>9</v>
      </c>
      <c r="E26" s="58">
        <v>389</v>
      </c>
      <c r="F26" s="58">
        <v>22</v>
      </c>
      <c r="G26" s="58">
        <v>481</v>
      </c>
      <c r="H26" s="58">
        <v>8</v>
      </c>
      <c r="I26" s="58">
        <v>400</v>
      </c>
      <c r="J26" s="74"/>
    </row>
    <row r="27" spans="1:10" ht="15.75" customHeight="1" x14ac:dyDescent="0.2">
      <c r="A27" s="50" t="s">
        <v>41</v>
      </c>
      <c r="B27" s="57">
        <v>4</v>
      </c>
      <c r="C27" s="57">
        <v>97</v>
      </c>
      <c r="D27" s="57">
        <v>1</v>
      </c>
      <c r="E27" s="57">
        <v>4</v>
      </c>
      <c r="F27" s="57">
        <v>0</v>
      </c>
      <c r="G27" s="57">
        <v>97</v>
      </c>
      <c r="H27" s="57">
        <v>0</v>
      </c>
      <c r="I27" s="57">
        <v>3</v>
      </c>
      <c r="J27" s="74"/>
    </row>
    <row r="28" spans="1:10" ht="15.75" customHeight="1" x14ac:dyDescent="0.2">
      <c r="A28" s="52" t="s">
        <v>42</v>
      </c>
      <c r="B28" s="58">
        <v>6</v>
      </c>
      <c r="C28" s="58">
        <v>166</v>
      </c>
      <c r="D28" s="58">
        <v>8</v>
      </c>
      <c r="E28" s="58">
        <v>41</v>
      </c>
      <c r="F28" s="58">
        <v>11</v>
      </c>
      <c r="G28" s="58">
        <v>129</v>
      </c>
      <c r="H28" s="58">
        <v>7</v>
      </c>
      <c r="I28" s="58">
        <v>38</v>
      </c>
      <c r="J28" s="74"/>
    </row>
    <row r="29" spans="1:10" ht="15.75" customHeight="1" x14ac:dyDescent="0.2">
      <c r="A29" s="50" t="s">
        <v>43</v>
      </c>
      <c r="B29" s="57">
        <v>3</v>
      </c>
      <c r="C29" s="57">
        <v>15</v>
      </c>
      <c r="D29" s="57">
        <v>1</v>
      </c>
      <c r="E29" s="57">
        <v>1</v>
      </c>
      <c r="F29" s="57">
        <v>3</v>
      </c>
      <c r="G29" s="57">
        <v>23</v>
      </c>
      <c r="H29" s="57">
        <v>0</v>
      </c>
      <c r="I29" s="57">
        <v>0</v>
      </c>
      <c r="J29" s="74"/>
    </row>
    <row r="30" spans="1:10" ht="15.75" customHeight="1" x14ac:dyDescent="0.2">
      <c r="A30" s="52" t="s">
        <v>44</v>
      </c>
      <c r="B30" s="58">
        <v>10</v>
      </c>
      <c r="C30" s="58">
        <v>16</v>
      </c>
      <c r="D30" s="58">
        <v>8</v>
      </c>
      <c r="E30" s="58">
        <v>9</v>
      </c>
      <c r="F30" s="58">
        <v>31</v>
      </c>
      <c r="G30" s="58">
        <v>11</v>
      </c>
      <c r="H30" s="58">
        <v>10</v>
      </c>
      <c r="I30" s="58">
        <v>9</v>
      </c>
      <c r="J30" s="74"/>
    </row>
    <row r="31" spans="1:10" ht="15.75" customHeight="1" x14ac:dyDescent="0.2">
      <c r="A31" s="50" t="s">
        <v>45</v>
      </c>
      <c r="B31" s="57">
        <v>1</v>
      </c>
      <c r="C31" s="57">
        <v>8</v>
      </c>
      <c r="D31" s="57">
        <v>1</v>
      </c>
      <c r="E31" s="57">
        <v>2</v>
      </c>
      <c r="F31" s="57">
        <v>1</v>
      </c>
      <c r="G31" s="57">
        <v>3</v>
      </c>
      <c r="H31" s="57">
        <v>1</v>
      </c>
      <c r="I31" s="57">
        <v>0</v>
      </c>
      <c r="J31" s="74"/>
    </row>
    <row r="32" spans="1:10" ht="15.75" customHeight="1" x14ac:dyDescent="0.2">
      <c r="A32" s="52" t="s">
        <v>46</v>
      </c>
      <c r="B32" s="58">
        <v>8</v>
      </c>
      <c r="C32" s="58">
        <v>13</v>
      </c>
      <c r="D32" s="58">
        <v>4</v>
      </c>
      <c r="E32" s="58">
        <v>29</v>
      </c>
      <c r="F32" s="58">
        <v>3</v>
      </c>
      <c r="G32" s="58">
        <v>6</v>
      </c>
      <c r="H32" s="58">
        <v>7</v>
      </c>
      <c r="I32" s="58">
        <v>18</v>
      </c>
      <c r="J32" s="74"/>
    </row>
    <row r="33" spans="1:10" ht="15.75" customHeight="1" x14ac:dyDescent="0.2">
      <c r="A33" s="50" t="s">
        <v>47</v>
      </c>
      <c r="B33" s="57">
        <v>97</v>
      </c>
      <c r="C33" s="57">
        <v>343</v>
      </c>
      <c r="D33" s="57">
        <v>75</v>
      </c>
      <c r="E33" s="57">
        <v>106</v>
      </c>
      <c r="F33" s="57">
        <v>129</v>
      </c>
      <c r="G33" s="57">
        <v>303</v>
      </c>
      <c r="H33" s="57">
        <v>75</v>
      </c>
      <c r="I33" s="57">
        <v>83</v>
      </c>
      <c r="J33" s="74"/>
    </row>
    <row r="34" spans="1:10" ht="15.75" customHeight="1" x14ac:dyDescent="0.2">
      <c r="A34" s="52" t="s">
        <v>48</v>
      </c>
      <c r="B34" s="58">
        <v>104</v>
      </c>
      <c r="C34" s="58">
        <v>471</v>
      </c>
      <c r="D34" s="58">
        <v>60</v>
      </c>
      <c r="E34" s="58">
        <v>206</v>
      </c>
      <c r="F34" s="58">
        <v>191</v>
      </c>
      <c r="G34" s="58">
        <v>312</v>
      </c>
      <c r="H34" s="58">
        <v>86</v>
      </c>
      <c r="I34" s="58">
        <v>110</v>
      </c>
      <c r="J34" s="74"/>
    </row>
    <row r="35" spans="1:10" ht="15.75" customHeight="1" x14ac:dyDescent="0.2">
      <c r="A35" s="50" t="s">
        <v>49</v>
      </c>
      <c r="B35" s="57">
        <v>87</v>
      </c>
      <c r="C35" s="57">
        <v>264</v>
      </c>
      <c r="D35" s="57">
        <v>54</v>
      </c>
      <c r="E35" s="57">
        <v>97</v>
      </c>
      <c r="F35" s="57">
        <v>130</v>
      </c>
      <c r="G35" s="57">
        <v>184</v>
      </c>
      <c r="H35" s="57">
        <v>84</v>
      </c>
      <c r="I35" s="57">
        <v>52</v>
      </c>
      <c r="J35" s="74"/>
    </row>
    <row r="36" spans="1:10" ht="15.75" customHeight="1" x14ac:dyDescent="0.2">
      <c r="A36" s="52" t="s">
        <v>50</v>
      </c>
      <c r="B36" s="58">
        <v>299</v>
      </c>
      <c r="C36" s="58">
        <v>863</v>
      </c>
      <c r="D36" s="58">
        <v>203</v>
      </c>
      <c r="E36" s="58">
        <v>302</v>
      </c>
      <c r="F36" s="58">
        <v>382</v>
      </c>
      <c r="G36" s="58">
        <v>753</v>
      </c>
      <c r="H36" s="58">
        <v>161</v>
      </c>
      <c r="I36" s="58">
        <v>201</v>
      </c>
      <c r="J36" s="74"/>
    </row>
    <row r="37" spans="1:10" ht="15.75" customHeight="1" x14ac:dyDescent="0.2">
      <c r="A37" s="50" t="s">
        <v>51</v>
      </c>
      <c r="B37" s="57">
        <v>299</v>
      </c>
      <c r="C37" s="57">
        <v>1707</v>
      </c>
      <c r="D37" s="57">
        <v>168</v>
      </c>
      <c r="E37" s="57">
        <v>193</v>
      </c>
      <c r="F37" s="57">
        <v>386</v>
      </c>
      <c r="G37" s="57">
        <v>1450</v>
      </c>
      <c r="H37" s="57">
        <v>141</v>
      </c>
      <c r="I37" s="57">
        <v>205</v>
      </c>
      <c r="J37" s="74"/>
    </row>
    <row r="38" spans="1:10" ht="15.75" customHeight="1" x14ac:dyDescent="0.2">
      <c r="A38" s="52" t="s">
        <v>52</v>
      </c>
      <c r="B38" s="58">
        <v>65</v>
      </c>
      <c r="C38" s="58">
        <v>240</v>
      </c>
      <c r="D38" s="58">
        <v>30</v>
      </c>
      <c r="E38" s="58">
        <v>78</v>
      </c>
      <c r="F38" s="58">
        <v>39</v>
      </c>
      <c r="G38" s="58">
        <v>151</v>
      </c>
      <c r="H38" s="58">
        <v>25</v>
      </c>
      <c r="I38" s="58">
        <v>56</v>
      </c>
      <c r="J38" s="74"/>
    </row>
    <row r="39" spans="1:10" ht="15.75" customHeight="1" x14ac:dyDescent="0.2">
      <c r="A39" s="50" t="s">
        <v>53</v>
      </c>
      <c r="B39" s="57">
        <v>40</v>
      </c>
      <c r="C39" s="57">
        <v>210</v>
      </c>
      <c r="D39" s="57">
        <v>29</v>
      </c>
      <c r="E39" s="57">
        <v>42</v>
      </c>
      <c r="F39" s="57">
        <v>83</v>
      </c>
      <c r="G39" s="57">
        <v>171</v>
      </c>
      <c r="H39" s="57">
        <v>26</v>
      </c>
      <c r="I39" s="57">
        <v>33</v>
      </c>
      <c r="J39" s="74"/>
    </row>
    <row r="40" spans="1:10" ht="15.75" customHeight="1" x14ac:dyDescent="0.2">
      <c r="A40" s="52" t="s">
        <v>54</v>
      </c>
      <c r="B40" s="58">
        <v>58</v>
      </c>
      <c r="C40" s="58">
        <v>194</v>
      </c>
      <c r="D40" s="58">
        <v>32</v>
      </c>
      <c r="E40" s="58">
        <v>48</v>
      </c>
      <c r="F40" s="58">
        <v>89</v>
      </c>
      <c r="G40" s="58">
        <v>217</v>
      </c>
      <c r="H40" s="58">
        <v>21</v>
      </c>
      <c r="I40" s="58">
        <v>34</v>
      </c>
      <c r="J40" s="74"/>
    </row>
    <row r="41" spans="1:10" ht="15.75" customHeight="1" x14ac:dyDescent="0.2">
      <c r="A41" s="50" t="s">
        <v>55</v>
      </c>
      <c r="B41" s="57">
        <v>64</v>
      </c>
      <c r="C41" s="57">
        <v>366</v>
      </c>
      <c r="D41" s="57">
        <v>21</v>
      </c>
      <c r="E41" s="57">
        <v>43</v>
      </c>
      <c r="F41" s="57">
        <v>52</v>
      </c>
      <c r="G41" s="57">
        <v>316</v>
      </c>
      <c r="H41" s="57">
        <v>23</v>
      </c>
      <c r="I41" s="57">
        <v>48</v>
      </c>
      <c r="J41" s="74"/>
    </row>
    <row r="42" spans="1:10" ht="15.75" customHeight="1" x14ac:dyDescent="0.2">
      <c r="A42" s="52" t="s">
        <v>56</v>
      </c>
      <c r="B42" s="58">
        <v>29</v>
      </c>
      <c r="C42" s="58">
        <v>66</v>
      </c>
      <c r="D42" s="58">
        <v>6</v>
      </c>
      <c r="E42" s="58">
        <v>5</v>
      </c>
      <c r="F42" s="58">
        <v>6</v>
      </c>
      <c r="G42" s="58">
        <v>28</v>
      </c>
      <c r="H42" s="58">
        <v>5</v>
      </c>
      <c r="I42" s="58">
        <v>5</v>
      </c>
      <c r="J42" s="74"/>
    </row>
    <row r="43" spans="1:10" ht="15.75" customHeight="1" x14ac:dyDescent="0.2">
      <c r="A43" s="50" t="s">
        <v>57</v>
      </c>
      <c r="B43" s="57">
        <v>116</v>
      </c>
      <c r="C43" s="57">
        <v>343</v>
      </c>
      <c r="D43" s="57">
        <v>41</v>
      </c>
      <c r="E43" s="57">
        <v>66</v>
      </c>
      <c r="F43" s="57">
        <v>43</v>
      </c>
      <c r="G43" s="57">
        <v>139</v>
      </c>
      <c r="H43" s="57">
        <v>30</v>
      </c>
      <c r="I43" s="57">
        <v>46</v>
      </c>
      <c r="J43" s="74"/>
    </row>
    <row r="44" spans="1:10" ht="15.75" customHeight="1" x14ac:dyDescent="0.2">
      <c r="A44" s="52" t="s">
        <v>58</v>
      </c>
      <c r="B44" s="58">
        <v>75</v>
      </c>
      <c r="C44" s="58">
        <v>256</v>
      </c>
      <c r="D44" s="58">
        <v>24</v>
      </c>
      <c r="E44" s="58">
        <v>50</v>
      </c>
      <c r="F44" s="58">
        <v>30</v>
      </c>
      <c r="G44" s="58">
        <v>125</v>
      </c>
      <c r="H44" s="58">
        <v>22</v>
      </c>
      <c r="I44" s="58">
        <v>52</v>
      </c>
      <c r="J44" s="74"/>
    </row>
    <row r="45" spans="1:10" ht="15.75" customHeight="1" x14ac:dyDescent="0.2">
      <c r="A45" s="50" t="s">
        <v>59</v>
      </c>
      <c r="B45" s="57">
        <v>270</v>
      </c>
      <c r="C45" s="57">
        <v>540</v>
      </c>
      <c r="D45" s="57">
        <v>158</v>
      </c>
      <c r="E45" s="57">
        <v>293</v>
      </c>
      <c r="F45" s="57">
        <v>210</v>
      </c>
      <c r="G45" s="57">
        <v>391</v>
      </c>
      <c r="H45" s="57">
        <v>144</v>
      </c>
      <c r="I45" s="57">
        <v>269</v>
      </c>
    </row>
    <row r="46" spans="1:10" ht="15.75" customHeight="1" x14ac:dyDescent="0.2">
      <c r="A46" s="59"/>
      <c r="B46" s="51"/>
      <c r="C46" s="51"/>
      <c r="D46" s="51"/>
      <c r="E46" s="51"/>
      <c r="F46" s="51"/>
      <c r="G46" s="51"/>
      <c r="H46" s="51"/>
      <c r="I46" s="51"/>
    </row>
    <row r="47" spans="1:10" ht="15.75" customHeight="1" x14ac:dyDescent="0.2">
      <c r="A47" s="53" t="s">
        <v>20</v>
      </c>
      <c r="B47" s="117">
        <f>SUM(B9:B45)-SUM(B17:B20)</f>
        <v>3438</v>
      </c>
      <c r="C47" s="117">
        <f t="shared" ref="C47:I47" si="0">SUM(C9:C45)-SUM(C17:C20)</f>
        <v>10940</v>
      </c>
      <c r="D47" s="117">
        <f t="shared" si="0"/>
        <v>2069</v>
      </c>
      <c r="E47" s="117">
        <f t="shared" si="0"/>
        <v>3839</v>
      </c>
      <c r="F47" s="117">
        <f t="shared" si="0"/>
        <v>3780</v>
      </c>
      <c r="G47" s="117">
        <f t="shared" si="0"/>
        <v>8776</v>
      </c>
      <c r="H47" s="117">
        <f t="shared" si="0"/>
        <v>1892</v>
      </c>
      <c r="I47" s="117">
        <f t="shared" si="0"/>
        <v>3292</v>
      </c>
      <c r="J47" s="115"/>
    </row>
    <row r="48" spans="1:10" ht="15.75" customHeight="1" x14ac:dyDescent="0.2">
      <c r="A48" s="44"/>
    </row>
    <row r="49" spans="1:10" ht="15.75" customHeight="1" x14ac:dyDescent="0.2">
      <c r="A49" s="35" t="s">
        <v>60</v>
      </c>
      <c r="B49" s="57">
        <v>305</v>
      </c>
      <c r="C49" s="57">
        <v>1171</v>
      </c>
      <c r="D49" s="57">
        <v>373</v>
      </c>
      <c r="E49" s="57">
        <v>734</v>
      </c>
      <c r="F49" s="57">
        <v>257</v>
      </c>
      <c r="G49" s="57">
        <v>993</v>
      </c>
      <c r="H49" s="57">
        <v>325</v>
      </c>
      <c r="I49" s="57">
        <v>716</v>
      </c>
      <c r="J49" s="75"/>
    </row>
    <row r="50" spans="1:10" ht="15.75" customHeight="1" x14ac:dyDescent="0.2">
      <c r="A50" s="38" t="s">
        <v>61</v>
      </c>
      <c r="B50" s="58">
        <v>810</v>
      </c>
      <c r="C50" s="58">
        <v>1853</v>
      </c>
      <c r="D50" s="58">
        <v>444</v>
      </c>
      <c r="E50" s="58">
        <v>680</v>
      </c>
      <c r="F50" s="58">
        <v>1016</v>
      </c>
      <c r="G50" s="58">
        <v>1518</v>
      </c>
      <c r="H50" s="58">
        <v>435</v>
      </c>
      <c r="I50" s="58">
        <v>536</v>
      </c>
      <c r="J50" s="75"/>
    </row>
    <row r="51" spans="1:10" ht="15.75" customHeight="1" x14ac:dyDescent="0.2">
      <c r="A51" s="35" t="s">
        <v>62</v>
      </c>
      <c r="B51" s="57">
        <v>854</v>
      </c>
      <c r="C51" s="57">
        <v>3545</v>
      </c>
      <c r="D51" s="57">
        <v>515</v>
      </c>
      <c r="E51" s="57">
        <v>876</v>
      </c>
      <c r="F51" s="57">
        <v>1128</v>
      </c>
      <c r="G51" s="57">
        <v>2850</v>
      </c>
      <c r="H51" s="57">
        <v>497</v>
      </c>
      <c r="I51" s="57">
        <v>624</v>
      </c>
      <c r="J51" s="41"/>
    </row>
    <row r="52" spans="1:10" x14ac:dyDescent="0.2">
      <c r="A52" t="s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2"/>
  <sheetViews>
    <sheetView showGridLines="0" workbookViewId="0">
      <selection activeCell="A28" sqref="A2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33" t="s">
        <v>21</v>
      </c>
    </row>
    <row r="2" spans="1:9" ht="15.75" customHeight="1" x14ac:dyDescent="0.2">
      <c r="A2" s="44"/>
    </row>
    <row r="3" spans="1:9" ht="15.75" customHeight="1" x14ac:dyDescent="0.25">
      <c r="A3" s="33" t="s">
        <v>207</v>
      </c>
    </row>
    <row r="4" spans="1:9" ht="15.75" customHeight="1" x14ac:dyDescent="0.25">
      <c r="A4" s="33"/>
    </row>
    <row r="5" spans="1:9" ht="15.75" customHeight="1" x14ac:dyDescent="0.2"/>
    <row r="6" spans="1:9" ht="15.75" customHeight="1" x14ac:dyDescent="0.2"/>
    <row r="7" spans="1:9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</row>
    <row r="8" spans="1:9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</row>
    <row r="9" spans="1:9" ht="15.75" customHeight="1" x14ac:dyDescent="0.2">
      <c r="A9" s="50" t="s">
        <v>225</v>
      </c>
      <c r="B9" s="57">
        <v>78.271069999999995</v>
      </c>
      <c r="C9" s="57">
        <v>315.10322000000002</v>
      </c>
      <c r="D9" s="57">
        <v>44.122750000000003</v>
      </c>
      <c r="E9" s="57">
        <v>28.692699999999999</v>
      </c>
      <c r="F9" s="57">
        <v>21.58548</v>
      </c>
      <c r="G9" s="57">
        <v>66.283289999999994</v>
      </c>
      <c r="H9" s="57">
        <v>11.37778</v>
      </c>
      <c r="I9" s="57">
        <v>5.4581200000000001</v>
      </c>
    </row>
    <row r="10" spans="1:9" ht="15.75" customHeight="1" x14ac:dyDescent="0.2">
      <c r="A10" s="52" t="s">
        <v>226</v>
      </c>
      <c r="B10" s="58">
        <v>34.39593</v>
      </c>
      <c r="C10" s="58">
        <v>97.381029999999996</v>
      </c>
      <c r="D10" s="58">
        <v>27.260649999999998</v>
      </c>
      <c r="E10" s="58">
        <v>74.632940000000005</v>
      </c>
      <c r="F10" s="58">
        <v>4.3472799999999996</v>
      </c>
      <c r="G10" s="58">
        <v>21.873010000000001</v>
      </c>
      <c r="H10" s="58">
        <v>4.9067499999999997</v>
      </c>
      <c r="I10" s="58">
        <v>15.39575</v>
      </c>
    </row>
    <row r="11" spans="1:9" ht="15.75" customHeight="1" x14ac:dyDescent="0.2">
      <c r="A11" s="50" t="s">
        <v>227</v>
      </c>
      <c r="B11" s="57">
        <v>225.05207999999999</v>
      </c>
      <c r="C11" s="57">
        <v>486.11550999999997</v>
      </c>
      <c r="D11" s="57">
        <v>78.149439999999998</v>
      </c>
      <c r="E11" s="57">
        <v>71.831850000000003</v>
      </c>
      <c r="F11" s="57">
        <v>90.963639999999998</v>
      </c>
      <c r="G11" s="57">
        <v>129.86028999999999</v>
      </c>
      <c r="H11" s="57">
        <v>23.273250000000001</v>
      </c>
      <c r="I11" s="57">
        <v>40.385449999999999</v>
      </c>
    </row>
    <row r="12" spans="1:9" ht="15.75" customHeight="1" x14ac:dyDescent="0.2">
      <c r="A12" s="52" t="s">
        <v>26</v>
      </c>
      <c r="B12" s="58">
        <v>259.04883999999998</v>
      </c>
      <c r="C12" s="58">
        <v>655.75001999999995</v>
      </c>
      <c r="D12" s="58">
        <v>131.21437</v>
      </c>
      <c r="E12" s="58">
        <v>157.64422999999999</v>
      </c>
      <c r="F12" s="58">
        <v>220.72663</v>
      </c>
      <c r="G12" s="58">
        <v>252.51668000000001</v>
      </c>
      <c r="H12" s="58">
        <v>61.162599999999998</v>
      </c>
      <c r="I12" s="58">
        <v>73.311300000000003</v>
      </c>
    </row>
    <row r="13" spans="1:9" ht="15.75" customHeight="1" x14ac:dyDescent="0.2">
      <c r="A13" s="50" t="s">
        <v>27</v>
      </c>
      <c r="B13" s="57">
        <v>43.867019999999997</v>
      </c>
      <c r="C13" s="57">
        <v>82.221040000000002</v>
      </c>
      <c r="D13" s="57">
        <v>19.61891</v>
      </c>
      <c r="E13" s="57">
        <v>15.15624</v>
      </c>
      <c r="F13" s="57">
        <v>19.78295</v>
      </c>
      <c r="G13" s="57">
        <v>21.13017</v>
      </c>
      <c r="H13" s="57">
        <v>12.42812</v>
      </c>
      <c r="I13" s="57">
        <v>8.2342700000000004</v>
      </c>
    </row>
    <row r="14" spans="1:9" ht="15.75" customHeight="1" x14ac:dyDescent="0.2">
      <c r="A14" s="52" t="s">
        <v>28</v>
      </c>
      <c r="B14" s="58">
        <v>3.90632</v>
      </c>
      <c r="C14" s="58">
        <v>3.33562</v>
      </c>
      <c r="D14" s="58">
        <v>3.4497599999999999</v>
      </c>
      <c r="E14" s="58">
        <v>7.6086799999999997</v>
      </c>
      <c r="F14" s="58">
        <v>1.1757</v>
      </c>
      <c r="G14" s="58">
        <v>0.99980999999999998</v>
      </c>
      <c r="H14" s="58">
        <v>3.6761699999999999</v>
      </c>
      <c r="I14" s="58">
        <v>0.76903999999999995</v>
      </c>
    </row>
    <row r="15" spans="1:9" ht="15.75" customHeight="1" x14ac:dyDescent="0.2">
      <c r="A15" s="50" t="s">
        <v>29</v>
      </c>
      <c r="B15" s="57">
        <v>70.506460000000004</v>
      </c>
      <c r="C15" s="57">
        <v>161.19005000000001</v>
      </c>
      <c r="D15" s="57">
        <v>27.820119999999999</v>
      </c>
      <c r="E15" s="57">
        <v>38.641550000000002</v>
      </c>
      <c r="F15" s="57">
        <v>40.174019999999999</v>
      </c>
      <c r="G15" s="57">
        <v>39.811639999999997</v>
      </c>
      <c r="H15" s="57">
        <v>11.601699999999999</v>
      </c>
      <c r="I15" s="57">
        <v>18.563590000000001</v>
      </c>
    </row>
    <row r="16" spans="1:9" ht="15.75" customHeight="1" x14ac:dyDescent="0.2">
      <c r="A16" s="52" t="s">
        <v>30</v>
      </c>
      <c r="B16" s="58">
        <v>15.26477</v>
      </c>
      <c r="C16" s="58">
        <v>40.314979999999998</v>
      </c>
      <c r="D16" s="58">
        <v>4.8169399999999998</v>
      </c>
      <c r="E16" s="58">
        <v>8.9827200000000005</v>
      </c>
      <c r="F16" s="58">
        <v>7.1677200000000001</v>
      </c>
      <c r="G16" s="58">
        <v>11.70523</v>
      </c>
      <c r="H16" s="58">
        <v>3.2757399999999999</v>
      </c>
      <c r="I16" s="58">
        <v>8.9983199999999997</v>
      </c>
    </row>
    <row r="17" spans="1:9" ht="15" hidden="1" customHeight="1" x14ac:dyDescent="0.2">
      <c r="A17" s="50" t="s">
        <v>31</v>
      </c>
      <c r="B17" s="57">
        <v>11.22809</v>
      </c>
      <c r="C17" s="57">
        <v>2.9994399999999999</v>
      </c>
      <c r="D17" s="57">
        <v>1.99963</v>
      </c>
      <c r="E17" s="57">
        <v>2.84538</v>
      </c>
      <c r="F17" s="57">
        <v>2.9994399999999999</v>
      </c>
      <c r="G17" s="57">
        <v>0</v>
      </c>
      <c r="H17" s="57">
        <v>0.21393000000000001</v>
      </c>
      <c r="I17" s="57">
        <v>0</v>
      </c>
    </row>
    <row r="18" spans="1:9" ht="15" hidden="1" customHeight="1" x14ac:dyDescent="0.2">
      <c r="A18" s="52" t="s">
        <v>32</v>
      </c>
      <c r="B18" s="58">
        <v>5.7830700000000004</v>
      </c>
      <c r="C18" s="58">
        <v>9.6750500000000006</v>
      </c>
      <c r="D18" s="58">
        <v>3.92815</v>
      </c>
      <c r="E18" s="58">
        <v>4.2144300000000001</v>
      </c>
      <c r="F18" s="58">
        <v>2.9838499999999999</v>
      </c>
      <c r="G18" s="58">
        <v>0.99980999999999998</v>
      </c>
      <c r="H18" s="58">
        <v>1.81501</v>
      </c>
      <c r="I18" s="58">
        <v>1.99963</v>
      </c>
    </row>
    <row r="19" spans="1:9" ht="15" hidden="1" customHeight="1" x14ac:dyDescent="0.2">
      <c r="A19" s="50" t="s">
        <v>33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</row>
    <row r="20" spans="1:9" ht="15" hidden="1" customHeight="1" x14ac:dyDescent="0.2">
      <c r="A20" s="52" t="s">
        <v>34</v>
      </c>
      <c r="B20" s="58">
        <v>2.3470300000000002</v>
      </c>
      <c r="C20" s="58">
        <v>2.9994399999999999</v>
      </c>
      <c r="D20" s="58">
        <v>0.99980999999999998</v>
      </c>
      <c r="E20" s="58">
        <v>0.99980999999999998</v>
      </c>
      <c r="F20" s="58">
        <v>0.99980999999999998</v>
      </c>
      <c r="G20" s="58">
        <v>0.86134999999999995</v>
      </c>
      <c r="H20" s="58">
        <v>0</v>
      </c>
      <c r="I20" s="58">
        <v>0.99980999999999998</v>
      </c>
    </row>
    <row r="21" spans="1:9" ht="15.75" customHeight="1" x14ac:dyDescent="0.2">
      <c r="A21" s="50" t="s">
        <v>35</v>
      </c>
      <c r="B21" s="57">
        <v>19.3582</v>
      </c>
      <c r="C21" s="57">
        <v>15.673920000000001</v>
      </c>
      <c r="D21" s="57">
        <v>6.9275900000000004</v>
      </c>
      <c r="E21" s="57">
        <v>8.0596300000000003</v>
      </c>
      <c r="F21" s="57">
        <v>6.9831000000000003</v>
      </c>
      <c r="G21" s="57">
        <v>1.8611599999999999</v>
      </c>
      <c r="H21" s="57">
        <v>2.02894</v>
      </c>
      <c r="I21" s="57">
        <v>2.9994399999999999</v>
      </c>
    </row>
    <row r="22" spans="1:9" ht="15.75" customHeight="1" x14ac:dyDescent="0.2">
      <c r="A22" s="52" t="s">
        <v>36</v>
      </c>
      <c r="B22" s="58">
        <v>0</v>
      </c>
      <c r="C22" s="58">
        <v>2.86097</v>
      </c>
      <c r="D22" s="58">
        <v>1.99963</v>
      </c>
      <c r="E22" s="58">
        <v>0</v>
      </c>
      <c r="F22" s="58">
        <v>0.99980999999999998</v>
      </c>
      <c r="G22" s="58">
        <v>0</v>
      </c>
      <c r="H22" s="58">
        <v>0</v>
      </c>
      <c r="I22" s="58">
        <v>0</v>
      </c>
    </row>
    <row r="23" spans="1:9" ht="15.75" customHeight="1" x14ac:dyDescent="0.2">
      <c r="A23" s="50" t="s">
        <v>37</v>
      </c>
      <c r="B23" s="57">
        <v>9.8596599999999999</v>
      </c>
      <c r="C23" s="57">
        <v>4.9092500000000001</v>
      </c>
      <c r="D23" s="57">
        <v>0.81518999999999997</v>
      </c>
      <c r="E23" s="57">
        <v>3.5189900000000001</v>
      </c>
      <c r="F23" s="57">
        <v>1.8281000000000001</v>
      </c>
      <c r="G23" s="57">
        <v>1.99963</v>
      </c>
      <c r="H23" s="57">
        <v>0</v>
      </c>
      <c r="I23" s="57">
        <v>1.76885</v>
      </c>
    </row>
    <row r="24" spans="1:9" ht="15.75" customHeight="1" x14ac:dyDescent="0.2">
      <c r="A24" s="52" t="s">
        <v>38</v>
      </c>
      <c r="B24" s="58">
        <v>1.99963</v>
      </c>
      <c r="C24" s="58">
        <v>7.9997499999999997</v>
      </c>
      <c r="D24" s="58">
        <v>6.3019999999999996</v>
      </c>
      <c r="E24" s="58">
        <v>3.32938</v>
      </c>
      <c r="F24" s="58">
        <v>1.81501</v>
      </c>
      <c r="G24" s="58">
        <v>0.72287999999999997</v>
      </c>
      <c r="H24" s="58">
        <v>2.2890299999999999</v>
      </c>
      <c r="I24" s="58">
        <v>4.3990499999999999</v>
      </c>
    </row>
    <row r="25" spans="1:9" ht="15.75" customHeight="1" x14ac:dyDescent="0.2">
      <c r="A25" s="50" t="s">
        <v>39</v>
      </c>
      <c r="B25" s="57">
        <v>61.224350000000001</v>
      </c>
      <c r="C25" s="57">
        <v>29.579619999999998</v>
      </c>
      <c r="D25" s="57">
        <v>6.6756099999999998</v>
      </c>
      <c r="E25" s="57">
        <v>14.41839</v>
      </c>
      <c r="F25" s="57">
        <v>16.400549999999999</v>
      </c>
      <c r="G25" s="57">
        <v>9.4598600000000008</v>
      </c>
      <c r="H25" s="57">
        <v>0.99980999999999998</v>
      </c>
      <c r="I25" s="57">
        <v>6.0182099999999998</v>
      </c>
    </row>
    <row r="26" spans="1:9" ht="15.75" customHeight="1" x14ac:dyDescent="0.2">
      <c r="A26" s="52" t="s">
        <v>40</v>
      </c>
      <c r="B26" s="58">
        <v>1.56864</v>
      </c>
      <c r="C26" s="58">
        <v>52.005240000000001</v>
      </c>
      <c r="D26" s="58">
        <v>0.99980999999999998</v>
      </c>
      <c r="E26" s="58">
        <v>1.26115</v>
      </c>
      <c r="F26" s="58">
        <v>0.72287999999999997</v>
      </c>
      <c r="G26" s="58">
        <v>23.092369999999999</v>
      </c>
      <c r="H26" s="58">
        <v>0.44596000000000002</v>
      </c>
      <c r="I26" s="58">
        <v>9.5814900000000005</v>
      </c>
    </row>
    <row r="27" spans="1:9" ht="15.75" customHeight="1" x14ac:dyDescent="0.2">
      <c r="A27" s="50" t="s">
        <v>41</v>
      </c>
      <c r="B27" s="57">
        <v>1.5767500000000001</v>
      </c>
      <c r="C27" s="57">
        <v>8.3178400000000003</v>
      </c>
      <c r="D27" s="57">
        <v>0.12911</v>
      </c>
      <c r="E27" s="57">
        <v>0</v>
      </c>
      <c r="F27" s="57">
        <v>0</v>
      </c>
      <c r="G27" s="57">
        <v>2.0189599999999999</v>
      </c>
      <c r="H27" s="57">
        <v>0</v>
      </c>
      <c r="I27" s="57">
        <v>0</v>
      </c>
    </row>
    <row r="28" spans="1:9" ht="15.75" customHeight="1" x14ac:dyDescent="0.2">
      <c r="A28" s="52" t="s">
        <v>42</v>
      </c>
      <c r="B28" s="58">
        <v>4.6660000000000004</v>
      </c>
      <c r="C28" s="58">
        <v>87.694749999999999</v>
      </c>
      <c r="D28" s="58">
        <v>4.91798</v>
      </c>
      <c r="E28" s="58">
        <v>16.581430000000001</v>
      </c>
      <c r="F28" s="58">
        <v>4.6878299999999999</v>
      </c>
      <c r="G28" s="58">
        <v>19.63139</v>
      </c>
      <c r="H28" s="58">
        <v>1.99963</v>
      </c>
      <c r="I28" s="58">
        <v>3.7684799999999998</v>
      </c>
    </row>
    <row r="29" spans="1:9" ht="15.75" customHeight="1" x14ac:dyDescent="0.2">
      <c r="A29" s="50" t="s">
        <v>43</v>
      </c>
      <c r="B29" s="57">
        <v>0.99980999999999998</v>
      </c>
      <c r="C29" s="57">
        <v>3.3530799999999998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</row>
    <row r="30" spans="1:9" ht="15.75" customHeight="1" x14ac:dyDescent="0.2">
      <c r="A30" s="52" t="s">
        <v>44</v>
      </c>
      <c r="B30" s="58">
        <v>4.7358599999999997</v>
      </c>
      <c r="C30" s="58">
        <v>6.8602299999999996</v>
      </c>
      <c r="D30" s="58">
        <v>3.6761699999999999</v>
      </c>
      <c r="E30" s="58">
        <v>1.99963</v>
      </c>
      <c r="F30" s="58">
        <v>9.1979000000000006</v>
      </c>
      <c r="G30" s="58">
        <v>1.58423</v>
      </c>
      <c r="H30" s="58">
        <v>3.9069400000000001</v>
      </c>
      <c r="I30" s="58">
        <v>0.85136999999999996</v>
      </c>
    </row>
    <row r="31" spans="1:9" ht="15.75" customHeight="1" x14ac:dyDescent="0.2">
      <c r="A31" s="50" t="s">
        <v>45</v>
      </c>
      <c r="B31" s="57">
        <v>0</v>
      </c>
      <c r="C31" s="57">
        <v>1.84307</v>
      </c>
      <c r="D31" s="57">
        <v>0</v>
      </c>
      <c r="E31" s="57">
        <v>0.28877999999999998</v>
      </c>
      <c r="F31" s="57">
        <v>0.99980999999999998</v>
      </c>
      <c r="G31" s="57">
        <v>0.74658999999999998</v>
      </c>
      <c r="H31" s="57">
        <v>0.76903999999999995</v>
      </c>
      <c r="I31" s="57">
        <v>0</v>
      </c>
    </row>
    <row r="32" spans="1:9" ht="15.75" customHeight="1" x14ac:dyDescent="0.2">
      <c r="A32" s="52" t="s">
        <v>46</v>
      </c>
      <c r="B32" s="58">
        <v>2.6301999999999999</v>
      </c>
      <c r="C32" s="58">
        <v>4.5774299999999997</v>
      </c>
      <c r="D32" s="58">
        <v>0</v>
      </c>
      <c r="E32" s="58">
        <v>5.4793200000000004</v>
      </c>
      <c r="F32" s="58">
        <v>1.95347</v>
      </c>
      <c r="G32" s="58">
        <v>0.86134999999999995</v>
      </c>
      <c r="H32" s="58">
        <v>1.74577</v>
      </c>
      <c r="I32" s="58">
        <v>3.99925</v>
      </c>
    </row>
    <row r="33" spans="1:9" ht="15.75" customHeight="1" x14ac:dyDescent="0.2">
      <c r="A33" s="50" t="s">
        <v>47</v>
      </c>
      <c r="B33" s="57">
        <v>49.750509999999998</v>
      </c>
      <c r="C33" s="57">
        <v>167.01178999999999</v>
      </c>
      <c r="D33" s="57">
        <v>20.08981</v>
      </c>
      <c r="E33" s="57">
        <v>30.336179999999999</v>
      </c>
      <c r="F33" s="57">
        <v>20.036799999999999</v>
      </c>
      <c r="G33" s="57">
        <v>33.359319999999997</v>
      </c>
      <c r="H33" s="57">
        <v>6.9045100000000001</v>
      </c>
      <c r="I33" s="57">
        <v>9.7112200000000009</v>
      </c>
    </row>
    <row r="34" spans="1:9" ht="15.75" customHeight="1" x14ac:dyDescent="0.2">
      <c r="A34" s="52" t="s">
        <v>48</v>
      </c>
      <c r="B34" s="58">
        <v>36.042540000000002</v>
      </c>
      <c r="C34" s="58">
        <v>81.943489999999997</v>
      </c>
      <c r="D34" s="58">
        <v>5.7918000000000003</v>
      </c>
      <c r="E34" s="58">
        <v>13.11233</v>
      </c>
      <c r="F34" s="58">
        <v>15.95335</v>
      </c>
      <c r="G34" s="58">
        <v>6.7442200000000003</v>
      </c>
      <c r="H34" s="58">
        <v>5.9988799999999998</v>
      </c>
      <c r="I34" s="58">
        <v>4.6142300000000001</v>
      </c>
    </row>
    <row r="35" spans="1:9" ht="15.75" customHeight="1" x14ac:dyDescent="0.2">
      <c r="A35" s="50" t="s">
        <v>49</v>
      </c>
      <c r="B35" s="57">
        <v>25.403849999999998</v>
      </c>
      <c r="C35" s="57">
        <v>56.033180000000002</v>
      </c>
      <c r="D35" s="57">
        <v>4.6603899999999996</v>
      </c>
      <c r="E35" s="57">
        <v>6.4248700000000003</v>
      </c>
      <c r="F35" s="57">
        <v>5.9720599999999999</v>
      </c>
      <c r="G35" s="57">
        <v>6.5833000000000004</v>
      </c>
      <c r="H35" s="57">
        <v>3.99925</v>
      </c>
      <c r="I35" s="57">
        <v>3.8146300000000002</v>
      </c>
    </row>
    <row r="36" spans="1:9" ht="15.75" customHeight="1" x14ac:dyDescent="0.2">
      <c r="A36" s="52" t="s">
        <v>50</v>
      </c>
      <c r="B36" s="58">
        <v>136.6438</v>
      </c>
      <c r="C36" s="58">
        <v>359.86216000000002</v>
      </c>
      <c r="D36" s="58">
        <v>48.617849999999997</v>
      </c>
      <c r="E36" s="58">
        <v>70.895030000000006</v>
      </c>
      <c r="F36" s="58">
        <v>60.482750000000003</v>
      </c>
      <c r="G36" s="58">
        <v>128.5455</v>
      </c>
      <c r="H36" s="58">
        <v>17.399740000000001</v>
      </c>
      <c r="I36" s="58">
        <v>21.71022</v>
      </c>
    </row>
    <row r="37" spans="1:9" ht="15.75" customHeight="1" x14ac:dyDescent="0.2">
      <c r="A37" s="50" t="s">
        <v>51</v>
      </c>
      <c r="B37" s="57">
        <v>82.340170000000001</v>
      </c>
      <c r="C37" s="57">
        <v>478.65402999999998</v>
      </c>
      <c r="D37" s="57">
        <v>45.411340000000003</v>
      </c>
      <c r="E37" s="57">
        <v>49.775460000000002</v>
      </c>
      <c r="F37" s="57">
        <v>64.114639999999994</v>
      </c>
      <c r="G37" s="57">
        <v>115.75875000000001</v>
      </c>
      <c r="H37" s="57">
        <v>18.213059999999999</v>
      </c>
      <c r="I37" s="57">
        <v>23.123560000000001</v>
      </c>
    </row>
    <row r="38" spans="1:9" ht="15.75" customHeight="1" x14ac:dyDescent="0.2">
      <c r="A38" s="52" t="s">
        <v>52</v>
      </c>
      <c r="B38" s="58">
        <v>17.694749999999999</v>
      </c>
      <c r="C38" s="58">
        <v>82.667619999999999</v>
      </c>
      <c r="D38" s="58">
        <v>8.5199300000000004</v>
      </c>
      <c r="E38" s="58">
        <v>29.088750000000001</v>
      </c>
      <c r="F38" s="58">
        <v>10.85948</v>
      </c>
      <c r="G38" s="58">
        <v>22.936440000000001</v>
      </c>
      <c r="H38" s="58">
        <v>7.9984999999999999</v>
      </c>
      <c r="I38" s="58">
        <v>10.81894</v>
      </c>
    </row>
    <row r="39" spans="1:9" ht="15.75" customHeight="1" x14ac:dyDescent="0.2">
      <c r="A39" s="50" t="s">
        <v>53</v>
      </c>
      <c r="B39" s="57">
        <v>13.346220000000001</v>
      </c>
      <c r="C39" s="57">
        <v>116.72114000000001</v>
      </c>
      <c r="D39" s="57">
        <v>12.520429999999999</v>
      </c>
      <c r="E39" s="57">
        <v>11.98653</v>
      </c>
      <c r="F39" s="57">
        <v>26.64068</v>
      </c>
      <c r="G39" s="57">
        <v>42.238509999999998</v>
      </c>
      <c r="H39" s="57">
        <v>8.7637999999999998</v>
      </c>
      <c r="I39" s="57">
        <v>5.7986700000000004</v>
      </c>
    </row>
    <row r="40" spans="1:9" ht="15.75" customHeight="1" x14ac:dyDescent="0.2">
      <c r="A40" s="52" t="s">
        <v>54</v>
      </c>
      <c r="B40" s="58">
        <v>21.62041</v>
      </c>
      <c r="C40" s="58">
        <v>85.240440000000007</v>
      </c>
      <c r="D40" s="58">
        <v>9.69937</v>
      </c>
      <c r="E40" s="58">
        <v>8.7613000000000003</v>
      </c>
      <c r="F40" s="58">
        <v>18.143830000000001</v>
      </c>
      <c r="G40" s="58">
        <v>31.87987</v>
      </c>
      <c r="H40" s="58">
        <v>2.86097</v>
      </c>
      <c r="I40" s="58">
        <v>5.9065700000000003</v>
      </c>
    </row>
    <row r="41" spans="1:9" ht="15.75" customHeight="1" x14ac:dyDescent="0.2">
      <c r="A41" s="50" t="s">
        <v>55</v>
      </c>
      <c r="B41" s="57">
        <v>23.569510000000001</v>
      </c>
      <c r="C41" s="57">
        <v>137.06542999999999</v>
      </c>
      <c r="D41" s="57">
        <v>7.5774999999999997</v>
      </c>
      <c r="E41" s="57">
        <v>10.463419999999999</v>
      </c>
      <c r="F41" s="57">
        <v>10.44408</v>
      </c>
      <c r="G41" s="57">
        <v>39.431800000000003</v>
      </c>
      <c r="H41" s="57">
        <v>2.9994399999999999</v>
      </c>
      <c r="I41" s="57">
        <v>4.0797100000000004</v>
      </c>
    </row>
    <row r="42" spans="1:9" ht="15.75" customHeight="1" x14ac:dyDescent="0.2">
      <c r="A42" s="52" t="s">
        <v>56</v>
      </c>
      <c r="B42" s="58">
        <v>6.9413099999999996</v>
      </c>
      <c r="C42" s="58">
        <v>23.20776</v>
      </c>
      <c r="D42" s="58">
        <v>0.86134999999999995</v>
      </c>
      <c r="E42" s="58">
        <v>0.99980999999999998</v>
      </c>
      <c r="F42" s="58">
        <v>0.94991999999999999</v>
      </c>
      <c r="G42" s="58">
        <v>5.3065600000000002</v>
      </c>
      <c r="H42" s="58">
        <v>0.99980999999999998</v>
      </c>
      <c r="I42" s="58">
        <v>0</v>
      </c>
    </row>
    <row r="43" spans="1:9" ht="15.75" customHeight="1" x14ac:dyDescent="0.2">
      <c r="A43" s="50" t="s">
        <v>57</v>
      </c>
      <c r="B43" s="57">
        <v>32.66263</v>
      </c>
      <c r="C43" s="57">
        <v>104.61111</v>
      </c>
      <c r="D43" s="57">
        <v>11.596080000000001</v>
      </c>
      <c r="E43" s="57">
        <v>24.53565</v>
      </c>
      <c r="F43" s="57">
        <v>9.69937</v>
      </c>
      <c r="G43" s="57">
        <v>23.248919999999998</v>
      </c>
      <c r="H43" s="57">
        <v>7.3298800000000002</v>
      </c>
      <c r="I43" s="57">
        <v>5.5647700000000002</v>
      </c>
    </row>
    <row r="44" spans="1:9" ht="15.75" customHeight="1" x14ac:dyDescent="0.2">
      <c r="A44" s="52" t="s">
        <v>58</v>
      </c>
      <c r="B44" s="58">
        <v>19.375039999999998</v>
      </c>
      <c r="C44" s="58">
        <v>68.822429999999997</v>
      </c>
      <c r="D44" s="58">
        <v>3.4216899999999999</v>
      </c>
      <c r="E44" s="58">
        <v>5.7063600000000001</v>
      </c>
      <c r="F44" s="58">
        <v>3.8819900000000001</v>
      </c>
      <c r="G44" s="58">
        <v>20.318719999999999</v>
      </c>
      <c r="H44" s="58">
        <v>5.5934600000000003</v>
      </c>
      <c r="I44" s="58">
        <v>4.67598</v>
      </c>
    </row>
    <row r="45" spans="1:9" ht="15.75" customHeight="1" x14ac:dyDescent="0.2">
      <c r="A45" s="50" t="s">
        <v>59</v>
      </c>
      <c r="B45" s="57">
        <v>60.511450000000004</v>
      </c>
      <c r="C45" s="57">
        <v>193.68428</v>
      </c>
      <c r="D45" s="57">
        <v>16.170400000000001</v>
      </c>
      <c r="E45" s="57">
        <v>33.378030000000003</v>
      </c>
      <c r="F45" s="57">
        <v>20.232019999999999</v>
      </c>
      <c r="G45" s="57">
        <v>73.853930000000005</v>
      </c>
      <c r="H45" s="57">
        <v>13.123559999999999</v>
      </c>
      <c r="I45" s="57">
        <v>21.90981</v>
      </c>
    </row>
    <row r="46" spans="1:9" ht="15.75" customHeight="1" x14ac:dyDescent="0.2">
      <c r="A46" s="59"/>
      <c r="B46" s="51"/>
      <c r="C46" s="51"/>
      <c r="D46" s="51"/>
      <c r="E46" s="51"/>
      <c r="F46" s="51"/>
      <c r="G46" s="51"/>
      <c r="H46" s="51"/>
      <c r="I46" s="51"/>
    </row>
    <row r="47" spans="1:9" ht="15.75" customHeight="1" x14ac:dyDescent="0.2">
      <c r="A47" s="53" t="s">
        <v>20</v>
      </c>
      <c r="B47" s="117">
        <f>SUM(B9:B45)-SUM(B17:B20)</f>
        <v>1364.8337799999997</v>
      </c>
      <c r="C47" s="117">
        <f t="shared" ref="C47:I47" si="0">SUM(C9:C45)-SUM(C17:C20)</f>
        <v>4022.6114799999996</v>
      </c>
      <c r="D47" s="117">
        <f t="shared" si="0"/>
        <v>563.83397000000025</v>
      </c>
      <c r="E47" s="117">
        <f t="shared" si="0"/>
        <v>753.59133000000008</v>
      </c>
      <c r="F47" s="117">
        <f t="shared" si="0"/>
        <v>718.92284999999993</v>
      </c>
      <c r="G47" s="117">
        <f t="shared" si="0"/>
        <v>1156.3643800000002</v>
      </c>
      <c r="H47" s="117">
        <f t="shared" si="0"/>
        <v>248.07209000000003</v>
      </c>
      <c r="I47" s="117">
        <f t="shared" si="0"/>
        <v>326.23028999999997</v>
      </c>
    </row>
    <row r="48" spans="1:9" ht="15.75" customHeight="1" x14ac:dyDescent="0.2">
      <c r="A48" s="44"/>
    </row>
    <row r="49" spans="1:9" ht="15.75" customHeight="1" x14ac:dyDescent="0.2">
      <c r="A49" s="35" t="s">
        <v>60</v>
      </c>
      <c r="B49" s="57">
        <v>112.667</v>
      </c>
      <c r="C49" s="57">
        <v>412.48424999999997</v>
      </c>
      <c r="D49" s="57">
        <v>71.383399999999995</v>
      </c>
      <c r="E49" s="57">
        <v>103.32564000000001</v>
      </c>
      <c r="F49" s="57">
        <v>25.932759999999998</v>
      </c>
      <c r="G49" s="57">
        <v>88.156300000000002</v>
      </c>
      <c r="H49" s="57">
        <v>16.28454</v>
      </c>
      <c r="I49" s="57">
        <v>20.853860000000001</v>
      </c>
    </row>
    <row r="50" spans="1:9" ht="15.75" customHeight="1" x14ac:dyDescent="0.2">
      <c r="A50" s="38" t="s">
        <v>61</v>
      </c>
      <c r="B50" s="58">
        <v>392.59339999999997</v>
      </c>
      <c r="C50" s="58">
        <v>942.81169999999997</v>
      </c>
      <c r="D50" s="58">
        <v>186.92009999999999</v>
      </c>
      <c r="E50" s="58">
        <v>228.03343000000001</v>
      </c>
      <c r="F50" s="58">
        <v>289.02701000000002</v>
      </c>
      <c r="G50" s="58">
        <v>326.16354000000001</v>
      </c>
      <c r="H50" s="58">
        <v>92.144329999999997</v>
      </c>
      <c r="I50" s="58">
        <v>109.87649999999999</v>
      </c>
    </row>
    <row r="51" spans="1:9" ht="15.75" customHeight="1" x14ac:dyDescent="0.2">
      <c r="A51" s="35" t="s">
        <v>62</v>
      </c>
      <c r="B51" s="57">
        <v>298.12511999999998</v>
      </c>
      <c r="C51" s="57">
        <v>1059.16048</v>
      </c>
      <c r="D51" s="57">
        <v>113.00131</v>
      </c>
      <c r="E51" s="57">
        <v>169.29644999999999</v>
      </c>
      <c r="F51" s="57">
        <v>157.38227000000001</v>
      </c>
      <c r="G51" s="57">
        <v>280.56819999999999</v>
      </c>
      <c r="H51" s="57">
        <v>53.609430000000003</v>
      </c>
      <c r="I51" s="57">
        <v>64.081580000000002</v>
      </c>
    </row>
    <row r="52" spans="1:9" x14ac:dyDescent="0.2">
      <c r="A52" t="s">
        <v>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2"/>
  <sheetViews>
    <sheetView showGridLines="0" topLeftCell="A7" workbookViewId="0">
      <selection activeCell="A28" sqref="A28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33" t="s">
        <v>21</v>
      </c>
    </row>
    <row r="2" spans="1:9" ht="15.75" customHeight="1" x14ac:dyDescent="0.2">
      <c r="A2" s="44"/>
    </row>
    <row r="3" spans="1:9" ht="15.75" customHeight="1" x14ac:dyDescent="0.25">
      <c r="A3" s="33" t="s">
        <v>208</v>
      </c>
    </row>
    <row r="4" spans="1:9" ht="15.75" customHeight="1" x14ac:dyDescent="0.25">
      <c r="A4" s="33"/>
    </row>
    <row r="5" spans="1:9" ht="15.75" customHeight="1" x14ac:dyDescent="0.2"/>
    <row r="6" spans="1:9" ht="15.75" customHeight="1" x14ac:dyDescent="0.2"/>
    <row r="7" spans="1:9" ht="15.75" customHeight="1" x14ac:dyDescent="0.2">
      <c r="A7" s="44"/>
      <c r="B7" s="67" t="s">
        <v>175</v>
      </c>
      <c r="C7" s="67" t="s">
        <v>176</v>
      </c>
      <c r="D7" s="67" t="s">
        <v>177</v>
      </c>
      <c r="E7" s="67" t="s">
        <v>178</v>
      </c>
      <c r="F7" s="67" t="s">
        <v>179</v>
      </c>
      <c r="G7" s="67" t="s">
        <v>180</v>
      </c>
      <c r="H7" s="67" t="s">
        <v>181</v>
      </c>
      <c r="I7" s="67" t="s">
        <v>182</v>
      </c>
    </row>
    <row r="8" spans="1:9" ht="15.75" customHeight="1" x14ac:dyDescent="0.2">
      <c r="A8" s="44"/>
      <c r="B8" s="67"/>
      <c r="C8" s="67"/>
      <c r="D8" s="67"/>
      <c r="E8" s="67"/>
      <c r="F8" s="67"/>
      <c r="G8" s="67"/>
      <c r="H8" s="67"/>
      <c r="I8" s="67"/>
    </row>
    <row r="9" spans="1:9" ht="15.75" customHeight="1" x14ac:dyDescent="0.2">
      <c r="A9" s="50" t="s">
        <v>225</v>
      </c>
      <c r="B9" s="62">
        <f>IF(OR('Tabel 5 Dim F'!B9&lt;5,'Tabel 5 Dim Br'!B9&lt;0.5),"-",IFERROR('Tabel 5 Dim Br'!B9/'Tabel 5 Dim F'!B9*100,"-"))</f>
        <v>34.63321681415929</v>
      </c>
      <c r="C9" s="62">
        <f>IF(OR('Tabel 5 Dim F'!C9&lt;5,'Tabel 5 Dim Br'!C9&lt;0.5),"-",IFERROR('Tabel 5 Dim Br'!C9/'Tabel 5 Dim F'!C9*100,"-"))</f>
        <v>35.050413793103452</v>
      </c>
      <c r="D9" s="62">
        <f>IF(OR('Tabel 5 Dim F'!D9&lt;5,'Tabel 5 Dim Br'!D9&lt;0.5),"-",IFERROR('Tabel 5 Dim Br'!D9/'Tabel 5 Dim F'!D9*100,"-"))</f>
        <v>17.035810810810812</v>
      </c>
      <c r="E9" s="62">
        <f>IF(OR('Tabel 5 Dim F'!E9&lt;5,'Tabel 5 Dim Br'!E9&lt;0.5),"-",IFERROR('Tabel 5 Dim Br'!E9/'Tabel 5 Dim F'!E9*100,"-"))</f>
        <v>13.728564593301435</v>
      </c>
      <c r="F9" s="62">
        <f>IF(OR('Tabel 5 Dim F'!F9&lt;5,'Tabel 5 Dim Br'!F9&lt;0.5),"-",IFERROR('Tabel 5 Dim Br'!F9/'Tabel 5 Dim F'!F9*100,"-"))</f>
        <v>11.013</v>
      </c>
      <c r="G9" s="62">
        <f>IF(OR('Tabel 5 Dim F'!G9&lt;5,'Tabel 5 Dim Br'!G9&lt;0.5),"-",IFERROR('Tabel 5 Dim Br'!G9/'Tabel 5 Dim F'!G9*100,"-"))</f>
        <v>8.5859183937823822</v>
      </c>
      <c r="H9" s="62">
        <f>IF(OR('Tabel 5 Dim F'!H9&lt;5,'Tabel 5 Dim Br'!H9&lt;0.5),"-",IFERROR('Tabel 5 Dim Br'!H9/'Tabel 5 Dim F'!H9*100,"-"))</f>
        <v>5.9259270833333328</v>
      </c>
      <c r="I9" s="62">
        <f>IF(OR('Tabel 5 Dim F'!I9&lt;5,'Tabel 5 Dim Br'!I9&lt;0.5),"-",IFERROR('Tabel 5 Dim Br'!I9/'Tabel 5 Dim F'!I9*100,"-"))</f>
        <v>2.4809636363636365</v>
      </c>
    </row>
    <row r="10" spans="1:9" ht="15.75" customHeight="1" x14ac:dyDescent="0.2">
      <c r="A10" s="52" t="s">
        <v>226</v>
      </c>
      <c r="B10" s="63">
        <f>IF(OR('Tabel 5 Dim F'!B10&lt;5,'Tabel 5 Dim Br'!B10&lt;0.5),"-",IFERROR('Tabel 5 Dim Br'!B10/'Tabel 5 Dim F'!B10*100,"-"))</f>
        <v>43.539151898734183</v>
      </c>
      <c r="C10" s="63">
        <f>IF(OR('Tabel 5 Dim F'!C10&lt;5,'Tabel 5 Dim Br'!C10&lt;0.5),"-",IFERROR('Tabel 5 Dim Br'!C10/'Tabel 5 Dim F'!C10*100,"-"))</f>
        <v>35.801849264705879</v>
      </c>
      <c r="D10" s="63">
        <f>IF(OR('Tabel 5 Dim F'!D10&lt;5,'Tabel 5 Dim Br'!D10&lt;0.5),"-",IFERROR('Tabel 5 Dim Br'!D10/'Tabel 5 Dim F'!D10*100,"-"))</f>
        <v>23.91285087719298</v>
      </c>
      <c r="E10" s="63">
        <f>IF(OR('Tabel 5 Dim F'!E10&lt;5,'Tabel 5 Dim Br'!E10&lt;0.5),"-",IFERROR('Tabel 5 Dim Br'!E10/'Tabel 5 Dim F'!E10*100,"-"))</f>
        <v>14.215798095238096</v>
      </c>
      <c r="F10" s="63">
        <f>IF(OR('Tabel 5 Dim F'!F10&lt;5,'Tabel 5 Dim Br'!F10&lt;0.5),"-",IFERROR('Tabel 5 Dim Br'!F10/'Tabel 5 Dim F'!F10*100,"-"))</f>
        <v>7.126688524590163</v>
      </c>
      <c r="G10" s="63">
        <f>IF(OR('Tabel 5 Dim F'!G10&lt;5,'Tabel 5 Dim Br'!G10&lt;0.5),"-",IFERROR('Tabel 5 Dim Br'!G10/'Tabel 5 Dim F'!G10*100,"-"))</f>
        <v>9.8972895927601812</v>
      </c>
      <c r="H10" s="63">
        <f>IF(OR('Tabel 5 Dim F'!H10&lt;5,'Tabel 5 Dim Br'!H10&lt;0.5),"-",IFERROR('Tabel 5 Dim Br'!H10/'Tabel 5 Dim F'!H10*100,"-"))</f>
        <v>3.6892857142857145</v>
      </c>
      <c r="I10" s="63">
        <f>IF(OR('Tabel 5 Dim F'!I10&lt;5,'Tabel 5 Dim Br'!I10&lt;0.5),"-",IFERROR('Tabel 5 Dim Br'!I10/'Tabel 5 Dim F'!I10*100,"-"))</f>
        <v>3.1039818548387097</v>
      </c>
    </row>
    <row r="11" spans="1:9" ht="15.75" customHeight="1" x14ac:dyDescent="0.2">
      <c r="A11" s="50" t="s">
        <v>227</v>
      </c>
      <c r="B11" s="62">
        <f>IF(OR('Tabel 5 Dim F'!B11&lt;5,'Tabel 5 Dim Br'!B11&lt;0.5),"-",IFERROR('Tabel 5 Dim Br'!B11/'Tabel 5 Dim F'!B11*100,"-"))</f>
        <v>46.022920245398765</v>
      </c>
      <c r="C11" s="62">
        <f>IF(OR('Tabel 5 Dim F'!C11&lt;5,'Tabel 5 Dim Br'!C11&lt;0.5),"-",IFERROR('Tabel 5 Dim Br'!C11/'Tabel 5 Dim F'!C11*100,"-"))</f>
        <v>46.877098360655737</v>
      </c>
      <c r="D11" s="62">
        <f>IF(OR('Tabel 5 Dim F'!D11&lt;5,'Tabel 5 Dim Br'!D11&lt;0.5),"-",IFERROR('Tabel 5 Dim Br'!D11/'Tabel 5 Dim F'!D11*100,"-"))</f>
        <v>35.848366972477066</v>
      </c>
      <c r="E11" s="62">
        <f>IF(OR('Tabel 5 Dim F'!E11&lt;5,'Tabel 5 Dim Br'!E11&lt;0.5),"-",IFERROR('Tabel 5 Dim Br'!E11/'Tabel 5 Dim F'!E11*100,"-"))</f>
        <v>24.185808080808084</v>
      </c>
      <c r="F11" s="62">
        <f>IF(OR('Tabel 5 Dim F'!F11&lt;5,'Tabel 5 Dim Br'!F11&lt;0.5),"-",IFERROR('Tabel 5 Dim Br'!F11/'Tabel 5 Dim F'!F11*100,"-"))</f>
        <v>21.056398148148148</v>
      </c>
      <c r="G11" s="62">
        <f>IF(OR('Tabel 5 Dim F'!G11&lt;5,'Tabel 5 Dim Br'!G11&lt;0.5),"-",IFERROR('Tabel 5 Dim Br'!G11/'Tabel 5 Dim F'!G11*100,"-"))</f>
        <v>15.206122950819671</v>
      </c>
      <c r="H11" s="62">
        <f>IF(OR('Tabel 5 Dim F'!H11&lt;5,'Tabel 5 Dim Br'!H11&lt;0.5),"-",IFERROR('Tabel 5 Dim Br'!H11/'Tabel 5 Dim F'!H11*100,"-"))</f>
        <v>15.112500000000001</v>
      </c>
      <c r="I11" s="62">
        <f>IF(OR('Tabel 5 Dim F'!I11&lt;5,'Tabel 5 Dim Br'!I11&lt;0.5),"-",IFERROR('Tabel 5 Dim Br'!I11/'Tabel 5 Dim F'!I11*100,"-"))</f>
        <v>14.071585365853659</v>
      </c>
    </row>
    <row r="12" spans="1:9" ht="15.75" customHeight="1" x14ac:dyDescent="0.2">
      <c r="A12" s="52" t="s">
        <v>26</v>
      </c>
      <c r="B12" s="63">
        <f>IF(OR('Tabel 5 Dim F'!B12&lt;5,'Tabel 5 Dim Br'!B12&lt;0.5),"-",IFERROR('Tabel 5 Dim Br'!B12/'Tabel 5 Dim F'!B12*100,"-"))</f>
        <v>50.300745631067954</v>
      </c>
      <c r="C12" s="63">
        <f>IF(OR('Tabel 5 Dim F'!C12&lt;5,'Tabel 5 Dim Br'!C12&lt;0.5),"-",IFERROR('Tabel 5 Dim Br'!C12/'Tabel 5 Dim F'!C12*100,"-"))</f>
        <v>51.87895727848101</v>
      </c>
      <c r="D12" s="63">
        <f>IF(OR('Tabel 5 Dim F'!D12&lt;5,'Tabel 5 Dim Br'!D12&lt;0.5),"-",IFERROR('Tabel 5 Dim Br'!D12/'Tabel 5 Dim F'!D12*100,"-"))</f>
        <v>45.879150349650352</v>
      </c>
      <c r="E12" s="63">
        <f>IF(OR('Tabel 5 Dim F'!E12&lt;5,'Tabel 5 Dim Br'!E12&lt;0.5),"-",IFERROR('Tabel 5 Dim Br'!E12/'Tabel 5 Dim F'!E12*100,"-"))</f>
        <v>34.7233986784141</v>
      </c>
      <c r="F12" s="63">
        <f>IF(OR('Tabel 5 Dim F'!F12&lt;5,'Tabel 5 Dim Br'!F12&lt;0.5),"-",IFERROR('Tabel 5 Dim Br'!F12/'Tabel 5 Dim F'!F12*100,"-"))</f>
        <v>31.943072358900142</v>
      </c>
      <c r="G12" s="63">
        <f>IF(OR('Tabel 5 Dim F'!G12&lt;5,'Tabel 5 Dim Br'!G12&lt;0.5),"-",IFERROR('Tabel 5 Dim Br'!G12/'Tabel 5 Dim F'!G12*100,"-"))</f>
        <v>25.251667999999999</v>
      </c>
      <c r="H12" s="63">
        <f>IF(OR('Tabel 5 Dim F'!H12&lt;5,'Tabel 5 Dim Br'!H12&lt;0.5),"-",IFERROR('Tabel 5 Dim Br'!H12/'Tabel 5 Dim F'!H12*100,"-"))</f>
        <v>20.946095890410955</v>
      </c>
      <c r="I12" s="63">
        <f>IF(OR('Tabel 5 Dim F'!I12&lt;5,'Tabel 5 Dim Br'!I12&lt;0.5),"-",IFERROR('Tabel 5 Dim Br'!I12/'Tabel 5 Dim F'!I12*100,"-"))</f>
        <v>21.06646551724138</v>
      </c>
    </row>
    <row r="13" spans="1:9" ht="15.75" customHeight="1" x14ac:dyDescent="0.2">
      <c r="A13" s="50" t="s">
        <v>27</v>
      </c>
      <c r="B13" s="62">
        <f>IF(OR('Tabel 5 Dim F'!B13&lt;5,'Tabel 5 Dim Br'!B13&lt;0.5),"-",IFERROR('Tabel 5 Dim Br'!B13/'Tabel 5 Dim F'!B13*100,"-"))</f>
        <v>43.432693069306929</v>
      </c>
      <c r="C13" s="62">
        <f>IF(OR('Tabel 5 Dim F'!C13&lt;5,'Tabel 5 Dim Br'!C13&lt;0.5),"-",IFERROR('Tabel 5 Dim Br'!C13/'Tabel 5 Dim F'!C13*100,"-"))</f>
        <v>45.933541899441344</v>
      </c>
      <c r="D13" s="62">
        <f>IF(OR('Tabel 5 Dim F'!D13&lt;5,'Tabel 5 Dim Br'!D13&lt;0.5),"-",IFERROR('Tabel 5 Dim Br'!D13/'Tabel 5 Dim F'!D13*100,"-"))</f>
        <v>35.670745454545454</v>
      </c>
      <c r="E13" s="62">
        <f>IF(OR('Tabel 5 Dim F'!E13&lt;5,'Tabel 5 Dim Br'!E13&lt;0.5),"-",IFERROR('Tabel 5 Dim Br'!E13/'Tabel 5 Dim F'!E13*100,"-"))</f>
        <v>26.13144827586207</v>
      </c>
      <c r="F13" s="62">
        <f>IF(OR('Tabel 5 Dim F'!F13&lt;5,'Tabel 5 Dim Br'!F13&lt;0.5),"-",IFERROR('Tabel 5 Dim Br'!F13/'Tabel 5 Dim F'!F13*100,"-"))</f>
        <v>20.186683673469389</v>
      </c>
      <c r="G13" s="62">
        <f>IF(OR('Tabel 5 Dim F'!G13&lt;5,'Tabel 5 Dim Br'!G13&lt;0.5),"-",IFERROR('Tabel 5 Dim Br'!G13/'Tabel 5 Dim F'!G13*100,"-"))</f>
        <v>10.408950738916257</v>
      </c>
      <c r="H13" s="62">
        <f>IF(OR('Tabel 5 Dim F'!H13&lt;5,'Tabel 5 Dim Br'!H13&lt;0.5),"-",IFERROR('Tabel 5 Dim Br'!H13/'Tabel 5 Dim F'!H13*100,"-"))</f>
        <v>24.85624</v>
      </c>
      <c r="I13" s="62">
        <f>IF(OR('Tabel 5 Dim F'!I13&lt;5,'Tabel 5 Dim Br'!I13&lt;0.5),"-",IFERROR('Tabel 5 Dim Br'!I13/'Tabel 5 Dim F'!I13*100,"-"))</f>
        <v>12.289955223880597</v>
      </c>
    </row>
    <row r="14" spans="1:9" ht="15.75" customHeight="1" x14ac:dyDescent="0.2">
      <c r="A14" s="52" t="s">
        <v>28</v>
      </c>
      <c r="B14" s="63">
        <f>IF(OR('Tabel 5 Dim F'!B14&lt;5,'Tabel 5 Dim Br'!B14&lt;0.5),"-",IFERROR('Tabel 5 Dim Br'!B14/'Tabel 5 Dim F'!B14*100,"-"))</f>
        <v>24.4145</v>
      </c>
      <c r="C14" s="63">
        <f>IF(OR('Tabel 5 Dim F'!C14&lt;5,'Tabel 5 Dim Br'!C14&lt;0.5),"-",IFERROR('Tabel 5 Dim Br'!C14/'Tabel 5 Dim F'!C14*100,"-"))</f>
        <v>30.323818181818179</v>
      </c>
      <c r="D14" s="63">
        <f>IF(OR('Tabel 5 Dim F'!D14&lt;5,'Tabel 5 Dim Br'!D14&lt;0.5),"-",IFERROR('Tabel 5 Dim Br'!D14/'Tabel 5 Dim F'!D14*100,"-"))</f>
        <v>34.497599999999998</v>
      </c>
      <c r="E14" s="63">
        <f>IF(OR('Tabel 5 Dim F'!E14&lt;5,'Tabel 5 Dim Br'!E14&lt;0.5),"-",IFERROR('Tabel 5 Dim Br'!E14/'Tabel 5 Dim F'!E14*100,"-"))</f>
        <v>36.231809523809524</v>
      </c>
      <c r="F14" s="63">
        <f>IF(OR('Tabel 5 Dim F'!F14&lt;5,'Tabel 5 Dim Br'!F14&lt;0.5),"-",IFERROR('Tabel 5 Dim Br'!F14/'Tabel 5 Dim F'!F14*100,"-"))</f>
        <v>8.3978571428571431</v>
      </c>
      <c r="G14" s="63">
        <f>IF(OR('Tabel 5 Dim F'!G14&lt;5,'Tabel 5 Dim Br'!G14&lt;0.5),"-",IFERROR('Tabel 5 Dim Br'!G14/'Tabel 5 Dim F'!G14*100,"-"))</f>
        <v>11.109</v>
      </c>
      <c r="H14" s="63">
        <f>IF(OR('Tabel 5 Dim F'!H14&lt;5,'Tabel 5 Dim Br'!H14&lt;0.5),"-",IFERROR('Tabel 5 Dim Br'!H14/'Tabel 5 Dim F'!H14*100,"-"))</f>
        <v>28.278230769230767</v>
      </c>
      <c r="I14" s="63">
        <f>IF(OR('Tabel 5 Dim F'!I14&lt;5,'Tabel 5 Dim Br'!I14&lt;0.5),"-",IFERROR('Tabel 5 Dim Br'!I14/'Tabel 5 Dim F'!I14*100,"-"))</f>
        <v>2.9578461538461536</v>
      </c>
    </row>
    <row r="15" spans="1:9" ht="15.75" customHeight="1" x14ac:dyDescent="0.2">
      <c r="A15" s="50" t="s">
        <v>29</v>
      </c>
      <c r="B15" s="62">
        <f>IF(OR('Tabel 5 Dim F'!B15&lt;5,'Tabel 5 Dim Br'!B15&lt;0.5),"-",IFERROR('Tabel 5 Dim Br'!B15/'Tabel 5 Dim F'!B15*100,"-"))</f>
        <v>51.464569343065691</v>
      </c>
      <c r="C15" s="62">
        <f>IF(OR('Tabel 5 Dim F'!C15&lt;5,'Tabel 5 Dim Br'!C15&lt;0.5),"-",IFERROR('Tabel 5 Dim Br'!C15/'Tabel 5 Dim F'!C15*100,"-"))</f>
        <v>52.165064724919098</v>
      </c>
      <c r="D15" s="62">
        <f>IF(OR('Tabel 5 Dim F'!D15&lt;5,'Tabel 5 Dim Br'!D15&lt;0.5),"-",IFERROR('Tabel 5 Dim Br'!D15/'Tabel 5 Dim F'!D15*100,"-"))</f>
        <v>36.605421052631577</v>
      </c>
      <c r="E15" s="62">
        <f>IF(OR('Tabel 5 Dim F'!E15&lt;5,'Tabel 5 Dim Br'!E15&lt;0.5),"-",IFERROR('Tabel 5 Dim Br'!E15/'Tabel 5 Dim F'!E15*100,"-"))</f>
        <v>31.935165289256201</v>
      </c>
      <c r="F15" s="62">
        <f>IF(OR('Tabel 5 Dim F'!F15&lt;5,'Tabel 5 Dim Br'!F15&lt;0.5),"-",IFERROR('Tabel 5 Dim Br'!F15/'Tabel 5 Dim F'!F15*100,"-"))</f>
        <v>22.195591160220992</v>
      </c>
      <c r="G15" s="62">
        <f>IF(OR('Tabel 5 Dim F'!G15&lt;5,'Tabel 5 Dim Br'!G15&lt;0.5),"-",IFERROR('Tabel 5 Dim Br'!G15/'Tabel 5 Dim F'!G15*100,"-"))</f>
        <v>16.798160337552741</v>
      </c>
      <c r="H15" s="62">
        <f>IF(OR('Tabel 5 Dim F'!H15&lt;5,'Tabel 5 Dim Br'!H15&lt;0.5),"-",IFERROR('Tabel 5 Dim Br'!H15/'Tabel 5 Dim F'!H15*100,"-"))</f>
        <v>17.315970149253733</v>
      </c>
      <c r="I15" s="62">
        <f>IF(OR('Tabel 5 Dim F'!I15&lt;5,'Tabel 5 Dim Br'!I15&lt;0.5),"-",IFERROR('Tabel 5 Dim Br'!I15/'Tabel 5 Dim F'!I15*100,"-"))</f>
        <v>24.425776315789474</v>
      </c>
    </row>
    <row r="16" spans="1:9" ht="15.75" customHeight="1" x14ac:dyDescent="0.2">
      <c r="A16" s="52" t="s">
        <v>30</v>
      </c>
      <c r="B16" s="63">
        <f>IF(OR('Tabel 5 Dim F'!B16&lt;5,'Tabel 5 Dim Br'!B16&lt;0.5),"-",IFERROR('Tabel 5 Dim Br'!B16/'Tabel 5 Dim F'!B16*100,"-"))</f>
        <v>37.231146341463415</v>
      </c>
      <c r="C16" s="63">
        <f>IF(OR('Tabel 5 Dim F'!C16&lt;5,'Tabel 5 Dim Br'!C16&lt;0.5),"-",IFERROR('Tabel 5 Dim Br'!C16/'Tabel 5 Dim F'!C16*100,"-"))</f>
        <v>44.794422222222217</v>
      </c>
      <c r="D16" s="63">
        <f>IF(OR('Tabel 5 Dim F'!D16&lt;5,'Tabel 5 Dim Br'!D16&lt;0.5),"-",IFERROR('Tabel 5 Dim Br'!D16/'Tabel 5 Dim F'!D16*100,"-"))</f>
        <v>28.334941176470586</v>
      </c>
      <c r="E16" s="63">
        <f>IF(OR('Tabel 5 Dim F'!E16&lt;5,'Tabel 5 Dim Br'!E16&lt;0.5),"-",IFERROR('Tabel 5 Dim Br'!E16/'Tabel 5 Dim F'!E16*100,"-"))</f>
        <v>34.548923076923074</v>
      </c>
      <c r="F16" s="63">
        <f>IF(OR('Tabel 5 Dim F'!F16&lt;5,'Tabel 5 Dim Br'!F16&lt;0.5),"-",IFERROR('Tabel 5 Dim Br'!F16/'Tabel 5 Dim F'!F16*100,"-"))</f>
        <v>22.399125000000002</v>
      </c>
      <c r="G16" s="63">
        <f>IF(OR('Tabel 5 Dim F'!G16&lt;5,'Tabel 5 Dim Br'!G16&lt;0.5),"-",IFERROR('Tabel 5 Dim Br'!G16/'Tabel 5 Dim F'!G16*100,"-"))</f>
        <v>16.964101449275361</v>
      </c>
      <c r="H16" s="63">
        <f>IF(OR('Tabel 5 Dim F'!H16&lt;5,'Tabel 5 Dim Br'!H16&lt;0.5),"-",IFERROR('Tabel 5 Dim Br'!H16/'Tabel 5 Dim F'!H16*100,"-"))</f>
        <v>25.197999999999997</v>
      </c>
      <c r="I16" s="63">
        <f>IF(OR('Tabel 5 Dim F'!I16&lt;5,'Tabel 5 Dim Br'!I16&lt;0.5),"-",IFERROR('Tabel 5 Dim Br'!I16/'Tabel 5 Dim F'!I16*100,"-"))</f>
        <v>47.359578947368419</v>
      </c>
    </row>
    <row r="17" spans="1:9" ht="15" hidden="1" customHeight="1" x14ac:dyDescent="0.2">
      <c r="A17" s="50" t="s">
        <v>31</v>
      </c>
      <c r="B17" s="62">
        <f>IF(OR('Tabel 5 Dim F'!B17&lt;5,'Tabel 5 Dim Br'!B17&lt;0.5),"-",IFERROR('Tabel 5 Dim Br'!B17/'Tabel 5 Dim F'!B17*100,"-"))</f>
        <v>44.91236</v>
      </c>
      <c r="C17" s="62">
        <f>IF(OR('Tabel 5 Dim F'!C17&lt;5,'Tabel 5 Dim Br'!C17&lt;0.5),"-",IFERROR('Tabel 5 Dim Br'!C17/'Tabel 5 Dim F'!C17*100,"-"))</f>
        <v>37.492999999999995</v>
      </c>
      <c r="D17" s="62">
        <f>IF(OR('Tabel 5 Dim F'!D17&lt;5,'Tabel 5 Dim Br'!D17&lt;0.5),"-",IFERROR('Tabel 5 Dim Br'!D17/'Tabel 5 Dim F'!D17*100,"-"))</f>
        <v>33.32716666666667</v>
      </c>
      <c r="E17" s="62">
        <f>IF(OR('Tabel 5 Dim F'!E17&lt;5,'Tabel 5 Dim Br'!E17&lt;0.5),"-",IFERROR('Tabel 5 Dim Br'!E17/'Tabel 5 Dim F'!E17*100,"-"))</f>
        <v>15.807666666666668</v>
      </c>
      <c r="F17" s="62">
        <f>IF(OR('Tabel 5 Dim F'!F17&lt;5,'Tabel 5 Dim Br'!F17&lt;0.5),"-",IFERROR('Tabel 5 Dim Br'!F17/'Tabel 5 Dim F'!F17*100,"-"))</f>
        <v>8.3317777777777771</v>
      </c>
      <c r="G17" s="62" t="str">
        <f>IF(OR('Tabel 5 Dim F'!G17&lt;5,'Tabel 5 Dim Br'!G17&lt;0.5),"-",IFERROR('Tabel 5 Dim Br'!G17/'Tabel 5 Dim F'!G17*100,"-"))</f>
        <v>-</v>
      </c>
      <c r="H17" s="62" t="str">
        <f>IF(OR('Tabel 5 Dim F'!H17&lt;5,'Tabel 5 Dim Br'!H17&lt;0.5),"-",IFERROR('Tabel 5 Dim Br'!H17/'Tabel 5 Dim F'!H17*100,"-"))</f>
        <v>-</v>
      </c>
      <c r="I17" s="62" t="str">
        <f>IF(OR('Tabel 5 Dim F'!I17&lt;5,'Tabel 5 Dim Br'!I17&lt;0.5),"-",IFERROR('Tabel 5 Dim Br'!I17/'Tabel 5 Dim F'!I17*100,"-"))</f>
        <v>-</v>
      </c>
    </row>
    <row r="18" spans="1:9" ht="15" hidden="1" customHeight="1" x14ac:dyDescent="0.2">
      <c r="A18" s="52" t="s">
        <v>32</v>
      </c>
      <c r="B18" s="63">
        <f>IF(OR('Tabel 5 Dim F'!B18&lt;5,'Tabel 5 Dim Br'!B18&lt;0.5),"-",IFERROR('Tabel 5 Dim Br'!B18/'Tabel 5 Dim F'!B18*100,"-"))</f>
        <v>52.573363636363638</v>
      </c>
      <c r="C18" s="63">
        <f>IF(OR('Tabel 5 Dim F'!C18&lt;5,'Tabel 5 Dim Br'!C18&lt;0.5),"-",IFERROR('Tabel 5 Dim Br'!C18/'Tabel 5 Dim F'!C18*100,"-"))</f>
        <v>69.107500000000002</v>
      </c>
      <c r="D18" s="63">
        <f>IF(OR('Tabel 5 Dim F'!D18&lt;5,'Tabel 5 Dim Br'!D18&lt;0.5),"-",IFERROR('Tabel 5 Dim Br'!D18/'Tabel 5 Dim F'!D18*100,"-"))</f>
        <v>39.281500000000001</v>
      </c>
      <c r="E18" s="63">
        <f>IF(OR('Tabel 5 Dim F'!E18&lt;5,'Tabel 5 Dim Br'!E18&lt;0.5),"-",IFERROR('Tabel 5 Dim Br'!E18/'Tabel 5 Dim F'!E18*100,"-"))</f>
        <v>38.313000000000002</v>
      </c>
      <c r="F18" s="63">
        <f>IF(OR('Tabel 5 Dim F'!F18&lt;5,'Tabel 5 Dim Br'!F18&lt;0.5),"-",IFERROR('Tabel 5 Dim Br'!F18/'Tabel 5 Dim F'!F18*100,"-"))</f>
        <v>29.8385</v>
      </c>
      <c r="G18" s="63" t="str">
        <f>IF(OR('Tabel 5 Dim F'!G18&lt;5,'Tabel 5 Dim Br'!G18&lt;0.5),"-",IFERROR('Tabel 5 Dim Br'!G18/'Tabel 5 Dim F'!G18*100,"-"))</f>
        <v>-</v>
      </c>
      <c r="H18" s="63" t="str">
        <f>IF(OR('Tabel 5 Dim F'!H18&lt;5,'Tabel 5 Dim Br'!H18&lt;0.5),"-",IFERROR('Tabel 5 Dim Br'!H18/'Tabel 5 Dim F'!H18*100,"-"))</f>
        <v>-</v>
      </c>
      <c r="I18" s="63">
        <f>IF(OR('Tabel 5 Dim F'!I18&lt;5,'Tabel 5 Dim Br'!I18&lt;0.5),"-",IFERROR('Tabel 5 Dim Br'!I18/'Tabel 5 Dim F'!I18*100,"-"))</f>
        <v>39.992600000000003</v>
      </c>
    </row>
    <row r="19" spans="1:9" ht="15" hidden="1" customHeight="1" x14ac:dyDescent="0.2">
      <c r="A19" s="50" t="s">
        <v>33</v>
      </c>
      <c r="B19" s="62" t="str">
        <f>IF(OR('Tabel 5 Dim F'!B19&lt;5,'Tabel 5 Dim Br'!B19&lt;0.5),"-",IFERROR('Tabel 5 Dim Br'!B19/'Tabel 5 Dim F'!B19*100,"-"))</f>
        <v>-</v>
      </c>
      <c r="C19" s="62" t="str">
        <f>IF(OR('Tabel 5 Dim F'!C19&lt;5,'Tabel 5 Dim Br'!C19&lt;0.5),"-",IFERROR('Tabel 5 Dim Br'!C19/'Tabel 5 Dim F'!C19*100,"-"))</f>
        <v>-</v>
      </c>
      <c r="D19" s="62" t="str">
        <f>IF(OR('Tabel 5 Dim F'!D19&lt;5,'Tabel 5 Dim Br'!D19&lt;0.5),"-",IFERROR('Tabel 5 Dim Br'!D19/'Tabel 5 Dim F'!D19*100,"-"))</f>
        <v>-</v>
      </c>
      <c r="E19" s="62" t="str">
        <f>IF(OR('Tabel 5 Dim F'!E19&lt;5,'Tabel 5 Dim Br'!E19&lt;0.5),"-",IFERROR('Tabel 5 Dim Br'!E19/'Tabel 5 Dim F'!E19*100,"-"))</f>
        <v>-</v>
      </c>
      <c r="F19" s="62" t="str">
        <f>IF(OR('Tabel 5 Dim F'!F19&lt;5,'Tabel 5 Dim Br'!F19&lt;0.5),"-",IFERROR('Tabel 5 Dim Br'!F19/'Tabel 5 Dim F'!F19*100,"-"))</f>
        <v>-</v>
      </c>
      <c r="G19" s="62" t="str">
        <f>IF(OR('Tabel 5 Dim F'!G19&lt;5,'Tabel 5 Dim Br'!G19&lt;0.5),"-",IFERROR('Tabel 5 Dim Br'!G19/'Tabel 5 Dim F'!G19*100,"-"))</f>
        <v>-</v>
      </c>
      <c r="H19" s="62" t="str">
        <f>IF(OR('Tabel 5 Dim F'!H19&lt;5,'Tabel 5 Dim Br'!H19&lt;0.5),"-",IFERROR('Tabel 5 Dim Br'!H19/'Tabel 5 Dim F'!H19*100,"-"))</f>
        <v>-</v>
      </c>
      <c r="I19" s="62" t="str">
        <f>IF(OR('Tabel 5 Dim F'!I19&lt;5,'Tabel 5 Dim Br'!I19&lt;0.5),"-",IFERROR('Tabel 5 Dim Br'!I19/'Tabel 5 Dim F'!I19*100,"-"))</f>
        <v>-</v>
      </c>
    </row>
    <row r="20" spans="1:9" ht="15" hidden="1" customHeight="1" x14ac:dyDescent="0.2">
      <c r="A20" s="52" t="s">
        <v>34</v>
      </c>
      <c r="B20" s="63">
        <f>IF(OR('Tabel 5 Dim F'!B20&lt;5,'Tabel 5 Dim Br'!B20&lt;0.5),"-",IFERROR('Tabel 5 Dim Br'!B20/'Tabel 5 Dim F'!B20*100,"-"))</f>
        <v>29.337875000000004</v>
      </c>
      <c r="C20" s="63">
        <f>IF(OR('Tabel 5 Dim F'!C20&lt;5,'Tabel 5 Dim Br'!C20&lt;0.5),"-",IFERROR('Tabel 5 Dim Br'!C20/'Tabel 5 Dim F'!C20*100,"-"))</f>
        <v>59.988799999999998</v>
      </c>
      <c r="D20" s="63" t="str">
        <f>IF(OR('Tabel 5 Dim F'!D20&lt;5,'Tabel 5 Dim Br'!D20&lt;0.5),"-",IFERROR('Tabel 5 Dim Br'!D20/'Tabel 5 Dim F'!D20*100,"-"))</f>
        <v>-</v>
      </c>
      <c r="E20" s="63" t="str">
        <f>IF(OR('Tabel 5 Dim F'!E20&lt;5,'Tabel 5 Dim Br'!E20&lt;0.5),"-",IFERROR('Tabel 5 Dim Br'!E20/'Tabel 5 Dim F'!E20*100,"-"))</f>
        <v>-</v>
      </c>
      <c r="F20" s="63">
        <f>IF(OR('Tabel 5 Dim F'!F20&lt;5,'Tabel 5 Dim Br'!F20&lt;0.5),"-",IFERROR('Tabel 5 Dim Br'!F20/'Tabel 5 Dim F'!F20*100,"-"))</f>
        <v>11.109</v>
      </c>
      <c r="G20" s="63" t="str">
        <f>IF(OR('Tabel 5 Dim F'!G20&lt;5,'Tabel 5 Dim Br'!G20&lt;0.5),"-",IFERROR('Tabel 5 Dim Br'!G20/'Tabel 5 Dim F'!G20*100,"-"))</f>
        <v>-</v>
      </c>
      <c r="H20" s="63" t="str">
        <f>IF(OR('Tabel 5 Dim F'!H20&lt;5,'Tabel 5 Dim Br'!H20&lt;0.5),"-",IFERROR('Tabel 5 Dim Br'!H20/'Tabel 5 Dim F'!H20*100,"-"))</f>
        <v>-</v>
      </c>
      <c r="I20" s="63">
        <f>IF(OR('Tabel 5 Dim F'!I20&lt;5,'Tabel 5 Dim Br'!I20&lt;0.5),"-",IFERROR('Tabel 5 Dim Br'!I20/'Tabel 5 Dim F'!I20*100,"-"))</f>
        <v>19.996200000000002</v>
      </c>
    </row>
    <row r="21" spans="1:9" ht="15.75" customHeight="1" x14ac:dyDescent="0.2">
      <c r="A21" s="50" t="s">
        <v>35</v>
      </c>
      <c r="B21" s="62">
        <f>IF(OR('Tabel 5 Dim F'!B21&lt;5,'Tabel 5 Dim Br'!B21&lt;0.5),"-",IFERROR('Tabel 5 Dim Br'!B21/'Tabel 5 Dim F'!B21*100,"-"))</f>
        <v>43.995909090909095</v>
      </c>
      <c r="C21" s="62">
        <f>IF(OR('Tabel 5 Dim F'!C21&lt;5,'Tabel 5 Dim Br'!C21&lt;0.5),"-",IFERROR('Tabel 5 Dim Br'!C21/'Tabel 5 Dim F'!C21*100,"-"))</f>
        <v>58.051555555555559</v>
      </c>
      <c r="D21" s="62">
        <f>IF(OR('Tabel 5 Dim F'!D21&lt;5,'Tabel 5 Dim Br'!D21&lt;0.5),"-",IFERROR('Tabel 5 Dim Br'!D21/'Tabel 5 Dim F'!D21*100,"-"))</f>
        <v>36.461000000000006</v>
      </c>
      <c r="E21" s="62">
        <f>IF(OR('Tabel 5 Dim F'!E21&lt;5,'Tabel 5 Dim Br'!E21&lt;0.5),"-",IFERROR('Tabel 5 Dim Br'!E21/'Tabel 5 Dim F'!E21*100,"-"))</f>
        <v>25.186343750000002</v>
      </c>
      <c r="F21" s="62">
        <f>IF(OR('Tabel 5 Dim F'!F21&lt;5,'Tabel 5 Dim Br'!F21&lt;0.5),"-",IFERROR('Tabel 5 Dim Br'!F21/'Tabel 5 Dim F'!F21*100,"-"))</f>
        <v>12.696545454545454</v>
      </c>
      <c r="G21" s="62">
        <f>IF(OR('Tabel 5 Dim F'!G21&lt;5,'Tabel 5 Dim Br'!G21&lt;0.5),"-",IFERROR('Tabel 5 Dim Br'!G21/'Tabel 5 Dim F'!G21*100,"-"))</f>
        <v>11.632249999999999</v>
      </c>
      <c r="H21" s="62">
        <f>IF(OR('Tabel 5 Dim F'!H21&lt;5,'Tabel 5 Dim Br'!H21&lt;0.5),"-",IFERROR('Tabel 5 Dim Br'!H21/'Tabel 5 Dim F'!H21*100,"-"))</f>
        <v>18.444909090909089</v>
      </c>
      <c r="I21" s="62">
        <f>IF(OR('Tabel 5 Dim F'!I21&lt;5,'Tabel 5 Dim Br'!I21&lt;0.5),"-",IFERROR('Tabel 5 Dim Br'!I21/'Tabel 5 Dim F'!I21*100,"-"))</f>
        <v>21.424571428571429</v>
      </c>
    </row>
    <row r="22" spans="1:9" ht="15.75" customHeight="1" x14ac:dyDescent="0.2">
      <c r="A22" s="52" t="s">
        <v>36</v>
      </c>
      <c r="B22" s="63" t="str">
        <f>IF(OR('Tabel 5 Dim F'!B22&lt;5,'Tabel 5 Dim Br'!B22&lt;0.5),"-",IFERROR('Tabel 5 Dim Br'!B22/'Tabel 5 Dim F'!B22*100,"-"))</f>
        <v>-</v>
      </c>
      <c r="C22" s="63" t="str">
        <f>IF(OR('Tabel 5 Dim F'!C22&lt;5,'Tabel 5 Dim Br'!C22&lt;0.5),"-",IFERROR('Tabel 5 Dim Br'!C22/'Tabel 5 Dim F'!C22*100,"-"))</f>
        <v>-</v>
      </c>
      <c r="D22" s="63">
        <f>IF(OR('Tabel 5 Dim F'!D22&lt;5,'Tabel 5 Dim Br'!D22&lt;0.5),"-",IFERROR('Tabel 5 Dim Br'!D22/'Tabel 5 Dim F'!D22*100,"-"))</f>
        <v>19.996300000000002</v>
      </c>
      <c r="E22" s="63" t="str">
        <f>IF(OR('Tabel 5 Dim F'!E22&lt;5,'Tabel 5 Dim Br'!E22&lt;0.5),"-",IFERROR('Tabel 5 Dim Br'!E22/'Tabel 5 Dim F'!E22*100,"-"))</f>
        <v>-</v>
      </c>
      <c r="F22" s="63" t="str">
        <f>IF(OR('Tabel 5 Dim F'!F22&lt;5,'Tabel 5 Dim Br'!F22&lt;0.5),"-",IFERROR('Tabel 5 Dim Br'!F22/'Tabel 5 Dim F'!F22*100,"-"))</f>
        <v>-</v>
      </c>
      <c r="G22" s="63" t="str">
        <f>IF(OR('Tabel 5 Dim F'!G22&lt;5,'Tabel 5 Dim Br'!G22&lt;0.5),"-",IFERROR('Tabel 5 Dim Br'!G22/'Tabel 5 Dim F'!G22*100,"-"))</f>
        <v>-</v>
      </c>
      <c r="H22" s="63" t="str">
        <f>IF(OR('Tabel 5 Dim F'!H22&lt;5,'Tabel 5 Dim Br'!H22&lt;0.5),"-",IFERROR('Tabel 5 Dim Br'!H22/'Tabel 5 Dim F'!H22*100,"-"))</f>
        <v>-</v>
      </c>
      <c r="I22" s="63" t="str">
        <f>IF(OR('Tabel 5 Dim F'!I22&lt;5,'Tabel 5 Dim Br'!I22&lt;0.5),"-",IFERROR('Tabel 5 Dim Br'!I22/'Tabel 5 Dim F'!I22*100,"-"))</f>
        <v>-</v>
      </c>
    </row>
    <row r="23" spans="1:9" ht="15.75" customHeight="1" x14ac:dyDescent="0.2">
      <c r="A23" s="50" t="s">
        <v>37</v>
      </c>
      <c r="B23" s="62">
        <f>IF(OR('Tabel 5 Dim F'!B23&lt;5,'Tabel 5 Dim Br'!B23&lt;0.5),"-",IFERROR('Tabel 5 Dim Br'!B23/'Tabel 5 Dim F'!B23*100,"-"))</f>
        <v>41.081916666666665</v>
      </c>
      <c r="C23" s="62">
        <f>IF(OR('Tabel 5 Dim F'!C23&lt;5,'Tabel 5 Dim Br'!C23&lt;0.5),"-",IFERROR('Tabel 5 Dim Br'!C23/'Tabel 5 Dim F'!C23*100,"-"))</f>
        <v>61.365625000000001</v>
      </c>
      <c r="D23" s="62" t="str">
        <f>IF(OR('Tabel 5 Dim F'!D23&lt;5,'Tabel 5 Dim Br'!D23&lt;0.5),"-",IFERROR('Tabel 5 Dim Br'!D23/'Tabel 5 Dim F'!D23*100,"-"))</f>
        <v>-</v>
      </c>
      <c r="E23" s="62">
        <f>IF(OR('Tabel 5 Dim F'!E23&lt;5,'Tabel 5 Dim Br'!E23&lt;0.5),"-",IFERROR('Tabel 5 Dim Br'!E23/'Tabel 5 Dim F'!E23*100,"-"))</f>
        <v>29.324916666666667</v>
      </c>
      <c r="F23" s="62">
        <f>IF(OR('Tabel 5 Dim F'!F23&lt;5,'Tabel 5 Dim Br'!F23&lt;0.5),"-",IFERROR('Tabel 5 Dim Br'!F23/'Tabel 5 Dim F'!F23*100,"-"))</f>
        <v>7.9482608695652175</v>
      </c>
      <c r="G23" s="62" t="str">
        <f>IF(OR('Tabel 5 Dim F'!G23&lt;5,'Tabel 5 Dim Br'!G23&lt;0.5),"-",IFERROR('Tabel 5 Dim Br'!G23/'Tabel 5 Dim F'!G23*100,"-"))</f>
        <v>-</v>
      </c>
      <c r="H23" s="62" t="str">
        <f>IF(OR('Tabel 5 Dim F'!H23&lt;5,'Tabel 5 Dim Br'!H23&lt;0.5),"-",IFERROR('Tabel 5 Dim Br'!H23/'Tabel 5 Dim F'!H23*100,"-"))</f>
        <v>-</v>
      </c>
      <c r="I23" s="62">
        <f>IF(OR('Tabel 5 Dim F'!I23&lt;5,'Tabel 5 Dim Br'!I23&lt;0.5),"-",IFERROR('Tabel 5 Dim Br'!I23/'Tabel 5 Dim F'!I23*100,"-"))</f>
        <v>22.110624999999999</v>
      </c>
    </row>
    <row r="24" spans="1:9" ht="15.75" customHeight="1" x14ac:dyDescent="0.2">
      <c r="A24" s="52" t="s">
        <v>38</v>
      </c>
      <c r="B24" s="63">
        <f>IF(OR('Tabel 5 Dim F'!B24&lt;5,'Tabel 5 Dim Br'!B24&lt;0.5),"-",IFERROR('Tabel 5 Dim Br'!B24/'Tabel 5 Dim F'!B24*100,"-"))</f>
        <v>24.995374999999999</v>
      </c>
      <c r="C24" s="63">
        <f>IF(OR('Tabel 5 Dim F'!C24&lt;5,'Tabel 5 Dim Br'!C24&lt;0.5),"-",IFERROR('Tabel 5 Dim Br'!C24/'Tabel 5 Dim F'!C24*100,"-"))</f>
        <v>22.85642857142857</v>
      </c>
      <c r="D24" s="63">
        <f>IF(OR('Tabel 5 Dim F'!D24&lt;5,'Tabel 5 Dim Br'!D24&lt;0.5),"-",IFERROR('Tabel 5 Dim Br'!D24/'Tabel 5 Dim F'!D24*100,"-"))</f>
        <v>13.129166666666666</v>
      </c>
      <c r="E24" s="63">
        <f>IF(OR('Tabel 5 Dim F'!E24&lt;5,'Tabel 5 Dim Br'!E24&lt;0.5),"-",IFERROR('Tabel 5 Dim Br'!E24/'Tabel 5 Dim F'!E24*100,"-"))</f>
        <v>8.5368717948717947</v>
      </c>
      <c r="F24" s="63">
        <f>IF(OR('Tabel 5 Dim F'!F24&lt;5,'Tabel 5 Dim Br'!F24&lt;0.5),"-",IFERROR('Tabel 5 Dim Br'!F24/'Tabel 5 Dim F'!F24*100,"-"))</f>
        <v>16.500090909090908</v>
      </c>
      <c r="G24" s="63">
        <f>IF(OR('Tabel 5 Dim F'!G24&lt;5,'Tabel 5 Dim Br'!G24&lt;0.5),"-",IFERROR('Tabel 5 Dim Br'!G24/'Tabel 5 Dim F'!G24*100,"-"))</f>
        <v>3.8046315789473684</v>
      </c>
      <c r="H24" s="63">
        <f>IF(OR('Tabel 5 Dim F'!H24&lt;5,'Tabel 5 Dim Br'!H24&lt;0.5),"-",IFERROR('Tabel 5 Dim Br'!H24/'Tabel 5 Dim F'!H24*100,"-"))</f>
        <v>5.5830000000000002</v>
      </c>
      <c r="I24" s="63">
        <f>IF(OR('Tabel 5 Dim F'!I24&lt;5,'Tabel 5 Dim Br'!I24&lt;0.5),"-",IFERROR('Tabel 5 Dim Br'!I24/'Tabel 5 Dim F'!I24*100,"-"))</f>
        <v>13.747031249999999</v>
      </c>
    </row>
    <row r="25" spans="1:9" ht="15.75" customHeight="1" x14ac:dyDescent="0.2">
      <c r="A25" s="50" t="s">
        <v>39</v>
      </c>
      <c r="B25" s="62">
        <f>IF(OR('Tabel 5 Dim F'!B25&lt;5,'Tabel 5 Dim Br'!B25&lt;0.5),"-",IFERROR('Tabel 5 Dim Br'!B25/'Tabel 5 Dim F'!B25*100,"-"))</f>
        <v>55.658499999999997</v>
      </c>
      <c r="C25" s="62">
        <f>IF(OR('Tabel 5 Dim F'!C25&lt;5,'Tabel 5 Dim Br'!C25&lt;0.5),"-",IFERROR('Tabel 5 Dim Br'!C25/'Tabel 5 Dim F'!C25*100,"-"))</f>
        <v>40.520027397260272</v>
      </c>
      <c r="D25" s="62">
        <f>IF(OR('Tabel 5 Dim F'!D25&lt;5,'Tabel 5 Dim Br'!D25&lt;0.5),"-",IFERROR('Tabel 5 Dim Br'!D25/'Tabel 5 Dim F'!D25*100,"-"))</f>
        <v>29.024391304347823</v>
      </c>
      <c r="E25" s="62">
        <f>IF(OR('Tabel 5 Dim F'!E25&lt;5,'Tabel 5 Dim Br'!E25&lt;0.5),"-",IFERROR('Tabel 5 Dim Br'!E25/'Tabel 5 Dim F'!E25*100,"-"))</f>
        <v>36.045975000000006</v>
      </c>
      <c r="F25" s="62">
        <f>IF(OR('Tabel 5 Dim F'!F25&lt;5,'Tabel 5 Dim Br'!F25&lt;0.5),"-",IFERROR('Tabel 5 Dim Br'!F25/'Tabel 5 Dim F'!F25*100,"-"))</f>
        <v>11.468916083916083</v>
      </c>
      <c r="G25" s="62">
        <f>IF(OR('Tabel 5 Dim F'!G25&lt;5,'Tabel 5 Dim Br'!G25&lt;0.5),"-",IFERROR('Tabel 5 Dim Br'!G25/'Tabel 5 Dim F'!G25*100,"-"))</f>
        <v>11.824825000000001</v>
      </c>
      <c r="H25" s="62">
        <f>IF(OR('Tabel 5 Dim F'!H25&lt;5,'Tabel 5 Dim Br'!H25&lt;0.5),"-",IFERROR('Tabel 5 Dim Br'!H25/'Tabel 5 Dim F'!H25*100,"-"))</f>
        <v>3.2251935483870966</v>
      </c>
      <c r="I25" s="62">
        <f>IF(OR('Tabel 5 Dim F'!I25&lt;5,'Tabel 5 Dim Br'!I25&lt;0.5),"-",IFERROR('Tabel 5 Dim Br'!I25/'Tabel 5 Dim F'!I25*100,"-"))</f>
        <v>16.71725</v>
      </c>
    </row>
    <row r="26" spans="1:9" ht="15.75" customHeight="1" x14ac:dyDescent="0.2">
      <c r="A26" s="52" t="s">
        <v>40</v>
      </c>
      <c r="B26" s="63">
        <f>IF(OR('Tabel 5 Dim F'!B26&lt;5,'Tabel 5 Dim Br'!B26&lt;0.5),"-",IFERROR('Tabel 5 Dim Br'!B26/'Tabel 5 Dim F'!B26*100,"-"))</f>
        <v>12.066461538461539</v>
      </c>
      <c r="C26" s="63">
        <f>IF(OR('Tabel 5 Dim F'!C26&lt;5,'Tabel 5 Dim Br'!C26&lt;0.5),"-",IFERROR('Tabel 5 Dim Br'!C26/'Tabel 5 Dim F'!C26*100,"-"))</f>
        <v>9.387227436823105</v>
      </c>
      <c r="D26" s="63">
        <f>IF(OR('Tabel 5 Dim F'!D26&lt;5,'Tabel 5 Dim Br'!D26&lt;0.5),"-",IFERROR('Tabel 5 Dim Br'!D26/'Tabel 5 Dim F'!D26*100,"-"))</f>
        <v>11.109</v>
      </c>
      <c r="E26" s="63">
        <f>IF(OR('Tabel 5 Dim F'!E26&lt;5,'Tabel 5 Dim Br'!E26&lt;0.5),"-",IFERROR('Tabel 5 Dim Br'!E26/'Tabel 5 Dim F'!E26*100,"-"))</f>
        <v>0.32420308483290489</v>
      </c>
      <c r="F26" s="63">
        <f>IF(OR('Tabel 5 Dim F'!F26&lt;5,'Tabel 5 Dim Br'!F26&lt;0.5),"-",IFERROR('Tabel 5 Dim Br'!F26/'Tabel 5 Dim F'!F26*100,"-"))</f>
        <v>3.2858181818181813</v>
      </c>
      <c r="G26" s="63">
        <f>IF(OR('Tabel 5 Dim F'!G26&lt;5,'Tabel 5 Dim Br'!G26&lt;0.5),"-",IFERROR('Tabel 5 Dim Br'!G26/'Tabel 5 Dim F'!G26*100,"-"))</f>
        <v>4.8009085239085234</v>
      </c>
      <c r="H26" s="63" t="str">
        <f>IF(OR('Tabel 5 Dim F'!H26&lt;5,'Tabel 5 Dim Br'!H26&lt;0.5),"-",IFERROR('Tabel 5 Dim Br'!H26/'Tabel 5 Dim F'!H26*100,"-"))</f>
        <v>-</v>
      </c>
      <c r="I26" s="63">
        <f>IF(OR('Tabel 5 Dim F'!I26&lt;5,'Tabel 5 Dim Br'!I26&lt;0.5),"-",IFERROR('Tabel 5 Dim Br'!I26/'Tabel 5 Dim F'!I26*100,"-"))</f>
        <v>2.3953725000000001</v>
      </c>
    </row>
    <row r="27" spans="1:9" ht="15.75" customHeight="1" x14ac:dyDescent="0.2">
      <c r="A27" s="50" t="s">
        <v>41</v>
      </c>
      <c r="B27" s="62" t="str">
        <f>IF(OR('Tabel 5 Dim F'!B27&lt;5,'Tabel 5 Dim Br'!B27&lt;0.5),"-",IFERROR('Tabel 5 Dim Br'!B27/'Tabel 5 Dim F'!B27*100,"-"))</f>
        <v>-</v>
      </c>
      <c r="C27" s="62">
        <f>IF(OR('Tabel 5 Dim F'!C27&lt;5,'Tabel 5 Dim Br'!C27&lt;0.5),"-",IFERROR('Tabel 5 Dim Br'!C27/'Tabel 5 Dim F'!C27*100,"-"))</f>
        <v>8.5750927835051538</v>
      </c>
      <c r="D27" s="62" t="str">
        <f>IF(OR('Tabel 5 Dim F'!D27&lt;5,'Tabel 5 Dim Br'!D27&lt;0.5),"-",IFERROR('Tabel 5 Dim Br'!D27/'Tabel 5 Dim F'!D27*100,"-"))</f>
        <v>-</v>
      </c>
      <c r="E27" s="62" t="str">
        <f>IF(OR('Tabel 5 Dim F'!E27&lt;5,'Tabel 5 Dim Br'!E27&lt;0.5),"-",IFERROR('Tabel 5 Dim Br'!E27/'Tabel 5 Dim F'!E27*100,"-"))</f>
        <v>-</v>
      </c>
      <c r="F27" s="62" t="str">
        <f>IF(OR('Tabel 5 Dim F'!F27&lt;5,'Tabel 5 Dim Br'!F27&lt;0.5),"-",IFERROR('Tabel 5 Dim Br'!F27/'Tabel 5 Dim F'!F27*100,"-"))</f>
        <v>-</v>
      </c>
      <c r="G27" s="62">
        <f>IF(OR('Tabel 5 Dim F'!G27&lt;5,'Tabel 5 Dim Br'!G27&lt;0.5),"-",IFERROR('Tabel 5 Dim Br'!G27/'Tabel 5 Dim F'!G27*100,"-"))</f>
        <v>2.0814020618556697</v>
      </c>
      <c r="H27" s="62" t="str">
        <f>IF(OR('Tabel 5 Dim F'!H27&lt;5,'Tabel 5 Dim Br'!H27&lt;0.5),"-",IFERROR('Tabel 5 Dim Br'!H27/'Tabel 5 Dim F'!H27*100,"-"))</f>
        <v>-</v>
      </c>
      <c r="I27" s="62" t="str">
        <f>IF(OR('Tabel 5 Dim F'!I27&lt;5,'Tabel 5 Dim Br'!I27&lt;0.5),"-",IFERROR('Tabel 5 Dim Br'!I27/'Tabel 5 Dim F'!I27*100,"-"))</f>
        <v>-</v>
      </c>
    </row>
    <row r="28" spans="1:9" ht="15.75" customHeight="1" x14ac:dyDescent="0.2">
      <c r="A28" s="52" t="s">
        <v>42</v>
      </c>
      <c r="B28" s="63">
        <f>IF(OR('Tabel 5 Dim F'!B28&lt;5,'Tabel 5 Dim Br'!B28&lt;0.5),"-",IFERROR('Tabel 5 Dim Br'!B28/'Tabel 5 Dim F'!B28*100,"-"))</f>
        <v>77.76666666666668</v>
      </c>
      <c r="C28" s="63">
        <f>IF(OR('Tabel 5 Dim F'!C28&lt;5,'Tabel 5 Dim Br'!C28&lt;0.5),"-",IFERROR('Tabel 5 Dim Br'!C28/'Tabel 5 Dim F'!C28*100,"-"))</f>
        <v>52.828162650602408</v>
      </c>
      <c r="D28" s="63">
        <f>IF(OR('Tabel 5 Dim F'!D28&lt;5,'Tabel 5 Dim Br'!D28&lt;0.5),"-",IFERROR('Tabel 5 Dim Br'!D28/'Tabel 5 Dim F'!D28*100,"-"))</f>
        <v>61.47475</v>
      </c>
      <c r="E28" s="63">
        <f>IF(OR('Tabel 5 Dim F'!E28&lt;5,'Tabel 5 Dim Br'!E28&lt;0.5),"-",IFERROR('Tabel 5 Dim Br'!E28/'Tabel 5 Dim F'!E28*100,"-"))</f>
        <v>40.442512195121957</v>
      </c>
      <c r="F28" s="63">
        <f>IF(OR('Tabel 5 Dim F'!F28&lt;5,'Tabel 5 Dim Br'!F28&lt;0.5),"-",IFERROR('Tabel 5 Dim Br'!F28/'Tabel 5 Dim F'!F28*100,"-"))</f>
        <v>42.61663636363636</v>
      </c>
      <c r="G28" s="63">
        <f>IF(OR('Tabel 5 Dim F'!G28&lt;5,'Tabel 5 Dim Br'!G28&lt;0.5),"-",IFERROR('Tabel 5 Dim Br'!G28/'Tabel 5 Dim F'!G28*100,"-"))</f>
        <v>15.218131782945738</v>
      </c>
      <c r="H28" s="63">
        <f>IF(OR('Tabel 5 Dim F'!H28&lt;5,'Tabel 5 Dim Br'!H28&lt;0.5),"-",IFERROR('Tabel 5 Dim Br'!H28/'Tabel 5 Dim F'!H28*100,"-"))</f>
        <v>28.566142857142857</v>
      </c>
      <c r="I28" s="63">
        <f>IF(OR('Tabel 5 Dim F'!I28&lt;5,'Tabel 5 Dim Br'!I28&lt;0.5),"-",IFERROR('Tabel 5 Dim Br'!I28/'Tabel 5 Dim F'!I28*100,"-"))</f>
        <v>9.9170526315789473</v>
      </c>
    </row>
    <row r="29" spans="1:9" ht="15.75" customHeight="1" x14ac:dyDescent="0.2">
      <c r="A29" s="50" t="s">
        <v>43</v>
      </c>
      <c r="B29" s="62" t="str">
        <f>IF(OR('Tabel 5 Dim F'!B29&lt;5,'Tabel 5 Dim Br'!B29&lt;0.5),"-",IFERROR('Tabel 5 Dim Br'!B29/'Tabel 5 Dim F'!B29*100,"-"))</f>
        <v>-</v>
      </c>
      <c r="C29" s="62">
        <f>IF(OR('Tabel 5 Dim F'!C29&lt;5,'Tabel 5 Dim Br'!C29&lt;0.5),"-",IFERROR('Tabel 5 Dim Br'!C29/'Tabel 5 Dim F'!C29*100,"-"))</f>
        <v>22.353866666666665</v>
      </c>
      <c r="D29" s="62" t="str">
        <f>IF(OR('Tabel 5 Dim F'!D29&lt;5,'Tabel 5 Dim Br'!D29&lt;0.5),"-",IFERROR('Tabel 5 Dim Br'!D29/'Tabel 5 Dim F'!D29*100,"-"))</f>
        <v>-</v>
      </c>
      <c r="E29" s="62" t="str">
        <f>IF(OR('Tabel 5 Dim F'!E29&lt;5,'Tabel 5 Dim Br'!E29&lt;0.5),"-",IFERROR('Tabel 5 Dim Br'!E29/'Tabel 5 Dim F'!E29*100,"-"))</f>
        <v>-</v>
      </c>
      <c r="F29" s="62" t="str">
        <f>IF(OR('Tabel 5 Dim F'!F29&lt;5,'Tabel 5 Dim Br'!F29&lt;0.5),"-",IFERROR('Tabel 5 Dim Br'!F29/'Tabel 5 Dim F'!F29*100,"-"))</f>
        <v>-</v>
      </c>
      <c r="G29" s="62" t="str">
        <f>IF(OR('Tabel 5 Dim F'!G29&lt;5,'Tabel 5 Dim Br'!G29&lt;0.5),"-",IFERROR('Tabel 5 Dim Br'!G29/'Tabel 5 Dim F'!G29*100,"-"))</f>
        <v>-</v>
      </c>
      <c r="H29" s="62" t="str">
        <f>IF(OR('Tabel 5 Dim F'!H29&lt;5,'Tabel 5 Dim Br'!H29&lt;0.5),"-",IFERROR('Tabel 5 Dim Br'!H29/'Tabel 5 Dim F'!H29*100,"-"))</f>
        <v>-</v>
      </c>
      <c r="I29" s="62" t="str">
        <f>IF(OR('Tabel 5 Dim F'!I29&lt;5,'Tabel 5 Dim Br'!I29&lt;0.5),"-",IFERROR('Tabel 5 Dim Br'!I29/'Tabel 5 Dim F'!I29*100,"-"))</f>
        <v>-</v>
      </c>
    </row>
    <row r="30" spans="1:9" ht="15.75" customHeight="1" x14ac:dyDescent="0.2">
      <c r="A30" s="52" t="s">
        <v>44</v>
      </c>
      <c r="B30" s="63">
        <f>IF(OR('Tabel 5 Dim F'!B30&lt;5,'Tabel 5 Dim Br'!B30&lt;0.5),"-",IFERROR('Tabel 5 Dim Br'!B30/'Tabel 5 Dim F'!B30*100,"-"))</f>
        <v>47.358599999999996</v>
      </c>
      <c r="C30" s="63">
        <f>IF(OR('Tabel 5 Dim F'!C30&lt;5,'Tabel 5 Dim Br'!C30&lt;0.5),"-",IFERROR('Tabel 5 Dim Br'!C30/'Tabel 5 Dim F'!C30*100,"-"))</f>
        <v>42.876437499999994</v>
      </c>
      <c r="D30" s="63">
        <f>IF(OR('Tabel 5 Dim F'!D30&lt;5,'Tabel 5 Dim Br'!D30&lt;0.5),"-",IFERROR('Tabel 5 Dim Br'!D30/'Tabel 5 Dim F'!D30*100,"-"))</f>
        <v>45.952125000000002</v>
      </c>
      <c r="E30" s="63">
        <f>IF(OR('Tabel 5 Dim F'!E30&lt;5,'Tabel 5 Dim Br'!E30&lt;0.5),"-",IFERROR('Tabel 5 Dim Br'!E30/'Tabel 5 Dim F'!E30*100,"-"))</f>
        <v>22.21811111111111</v>
      </c>
      <c r="F30" s="63">
        <f>IF(OR('Tabel 5 Dim F'!F30&lt;5,'Tabel 5 Dim Br'!F30&lt;0.5),"-",IFERROR('Tabel 5 Dim Br'!F30/'Tabel 5 Dim F'!F30*100,"-"))</f>
        <v>29.670645161290327</v>
      </c>
      <c r="G30" s="63">
        <f>IF(OR('Tabel 5 Dim F'!G30&lt;5,'Tabel 5 Dim Br'!G30&lt;0.5),"-",IFERROR('Tabel 5 Dim Br'!G30/'Tabel 5 Dim F'!G30*100,"-"))</f>
        <v>14.402090909090909</v>
      </c>
      <c r="H30" s="63">
        <f>IF(OR('Tabel 5 Dim F'!H30&lt;5,'Tabel 5 Dim Br'!H30&lt;0.5),"-",IFERROR('Tabel 5 Dim Br'!H30/'Tabel 5 Dim F'!H30*100,"-"))</f>
        <v>39.069400000000002</v>
      </c>
      <c r="I30" s="63">
        <f>IF(OR('Tabel 5 Dim F'!I30&lt;5,'Tabel 5 Dim Br'!I30&lt;0.5),"-",IFERROR('Tabel 5 Dim Br'!I30/'Tabel 5 Dim F'!I30*100,"-"))</f>
        <v>9.4596666666666671</v>
      </c>
    </row>
    <row r="31" spans="1:9" ht="15.75" customHeight="1" x14ac:dyDescent="0.2">
      <c r="A31" s="50" t="s">
        <v>45</v>
      </c>
      <c r="B31" s="62" t="str">
        <f>IF(OR('Tabel 5 Dim F'!B31&lt;5,'Tabel 5 Dim Br'!B31&lt;0.5),"-",IFERROR('Tabel 5 Dim Br'!B31/'Tabel 5 Dim F'!B31*100,"-"))</f>
        <v>-</v>
      </c>
      <c r="C31" s="62">
        <f>IF(OR('Tabel 5 Dim F'!C31&lt;5,'Tabel 5 Dim Br'!C31&lt;0.5),"-",IFERROR('Tabel 5 Dim Br'!C31/'Tabel 5 Dim F'!C31*100,"-"))</f>
        <v>23.038374999999998</v>
      </c>
      <c r="D31" s="62" t="str">
        <f>IF(OR('Tabel 5 Dim F'!D31&lt;5,'Tabel 5 Dim Br'!D31&lt;0.5),"-",IFERROR('Tabel 5 Dim Br'!D31/'Tabel 5 Dim F'!D31*100,"-"))</f>
        <v>-</v>
      </c>
      <c r="E31" s="62" t="str">
        <f>IF(OR('Tabel 5 Dim F'!E31&lt;5,'Tabel 5 Dim Br'!E31&lt;0.5),"-",IFERROR('Tabel 5 Dim Br'!E31/'Tabel 5 Dim F'!E31*100,"-"))</f>
        <v>-</v>
      </c>
      <c r="F31" s="62" t="str">
        <f>IF(OR('Tabel 5 Dim F'!F31&lt;5,'Tabel 5 Dim Br'!F31&lt;0.5),"-",IFERROR('Tabel 5 Dim Br'!F31/'Tabel 5 Dim F'!F31*100,"-"))</f>
        <v>-</v>
      </c>
      <c r="G31" s="62" t="str">
        <f>IF(OR('Tabel 5 Dim F'!G31&lt;5,'Tabel 5 Dim Br'!G31&lt;0.5),"-",IFERROR('Tabel 5 Dim Br'!G31/'Tabel 5 Dim F'!G31*100,"-"))</f>
        <v>-</v>
      </c>
      <c r="H31" s="62" t="str">
        <f>IF(OR('Tabel 5 Dim F'!H31&lt;5,'Tabel 5 Dim Br'!H31&lt;0.5),"-",IFERROR('Tabel 5 Dim Br'!H31/'Tabel 5 Dim F'!H31*100,"-"))</f>
        <v>-</v>
      </c>
      <c r="I31" s="62" t="str">
        <f>IF(OR('Tabel 5 Dim F'!I31&lt;5,'Tabel 5 Dim Br'!I31&lt;0.5),"-",IFERROR('Tabel 5 Dim Br'!I31/'Tabel 5 Dim F'!I31*100,"-"))</f>
        <v>-</v>
      </c>
    </row>
    <row r="32" spans="1:9" ht="15.75" customHeight="1" x14ac:dyDescent="0.2">
      <c r="A32" s="52" t="s">
        <v>46</v>
      </c>
      <c r="B32" s="63">
        <f>IF(OR('Tabel 5 Dim F'!B32&lt;5,'Tabel 5 Dim Br'!B32&lt;0.5),"-",IFERROR('Tabel 5 Dim Br'!B32/'Tabel 5 Dim F'!B32*100,"-"))</f>
        <v>32.877499999999998</v>
      </c>
      <c r="C32" s="63">
        <f>IF(OR('Tabel 5 Dim F'!C32&lt;5,'Tabel 5 Dim Br'!C32&lt;0.5),"-",IFERROR('Tabel 5 Dim Br'!C32/'Tabel 5 Dim F'!C32*100,"-"))</f>
        <v>35.210999999999999</v>
      </c>
      <c r="D32" s="63" t="str">
        <f>IF(OR('Tabel 5 Dim F'!D32&lt;5,'Tabel 5 Dim Br'!D32&lt;0.5),"-",IFERROR('Tabel 5 Dim Br'!D32/'Tabel 5 Dim F'!D32*100,"-"))</f>
        <v>-</v>
      </c>
      <c r="E32" s="63">
        <f>IF(OR('Tabel 5 Dim F'!E32&lt;5,'Tabel 5 Dim Br'!E32&lt;0.5),"-",IFERROR('Tabel 5 Dim Br'!E32/'Tabel 5 Dim F'!E32*100,"-"))</f>
        <v>18.894206896551726</v>
      </c>
      <c r="F32" s="63" t="str">
        <f>IF(OR('Tabel 5 Dim F'!F32&lt;5,'Tabel 5 Dim Br'!F32&lt;0.5),"-",IFERROR('Tabel 5 Dim Br'!F32/'Tabel 5 Dim F'!F32*100,"-"))</f>
        <v>-</v>
      </c>
      <c r="G32" s="63">
        <f>IF(OR('Tabel 5 Dim F'!G32&lt;5,'Tabel 5 Dim Br'!G32&lt;0.5),"-",IFERROR('Tabel 5 Dim Br'!G32/'Tabel 5 Dim F'!G32*100,"-"))</f>
        <v>14.355833333333331</v>
      </c>
      <c r="H32" s="63">
        <f>IF(OR('Tabel 5 Dim F'!H32&lt;5,'Tabel 5 Dim Br'!H32&lt;0.5),"-",IFERROR('Tabel 5 Dim Br'!H32/'Tabel 5 Dim F'!H32*100,"-"))</f>
        <v>24.93957142857143</v>
      </c>
      <c r="I32" s="63">
        <f>IF(OR('Tabel 5 Dim F'!I32&lt;5,'Tabel 5 Dim Br'!I32&lt;0.5),"-",IFERROR('Tabel 5 Dim Br'!I32/'Tabel 5 Dim F'!I32*100,"-"))</f>
        <v>22.218055555555555</v>
      </c>
    </row>
    <row r="33" spans="1:9" ht="15.75" customHeight="1" x14ac:dyDescent="0.2">
      <c r="A33" s="50" t="s">
        <v>47</v>
      </c>
      <c r="B33" s="62">
        <f>IF(OR('Tabel 5 Dim F'!B33&lt;5,'Tabel 5 Dim Br'!B33&lt;0.5),"-",IFERROR('Tabel 5 Dim Br'!B33/'Tabel 5 Dim F'!B33*100,"-"))</f>
        <v>51.289185567010307</v>
      </c>
      <c r="C33" s="62">
        <f>IF(OR('Tabel 5 Dim F'!C33&lt;5,'Tabel 5 Dim Br'!C33&lt;0.5),"-",IFERROR('Tabel 5 Dim Br'!C33/'Tabel 5 Dim F'!C33*100,"-"))</f>
        <v>48.691483965014577</v>
      </c>
      <c r="D33" s="62">
        <f>IF(OR('Tabel 5 Dim F'!D33&lt;5,'Tabel 5 Dim Br'!D33&lt;0.5),"-",IFERROR('Tabel 5 Dim Br'!D33/'Tabel 5 Dim F'!D33*100,"-"))</f>
        <v>26.786413333333332</v>
      </c>
      <c r="E33" s="62">
        <f>IF(OR('Tabel 5 Dim F'!E33&lt;5,'Tabel 5 Dim Br'!E33&lt;0.5),"-",IFERROR('Tabel 5 Dim Br'!E33/'Tabel 5 Dim F'!E33*100,"-"))</f>
        <v>28.619037735849055</v>
      </c>
      <c r="F33" s="62">
        <f>IF(OR('Tabel 5 Dim F'!F33&lt;5,'Tabel 5 Dim Br'!F33&lt;0.5),"-",IFERROR('Tabel 5 Dim Br'!F33/'Tabel 5 Dim F'!F33*100,"-"))</f>
        <v>15.532403100775195</v>
      </c>
      <c r="G33" s="62">
        <f>IF(OR('Tabel 5 Dim F'!G33&lt;5,'Tabel 5 Dim Br'!G33&lt;0.5),"-",IFERROR('Tabel 5 Dim Br'!G33/'Tabel 5 Dim F'!G33*100,"-"))</f>
        <v>11.009676567656765</v>
      </c>
      <c r="H33" s="62">
        <f>IF(OR('Tabel 5 Dim F'!H33&lt;5,'Tabel 5 Dim Br'!H33&lt;0.5),"-",IFERROR('Tabel 5 Dim Br'!H33/'Tabel 5 Dim F'!H33*100,"-"))</f>
        <v>9.2060133333333329</v>
      </c>
      <c r="I33" s="62">
        <f>IF(OR('Tabel 5 Dim F'!I33&lt;5,'Tabel 5 Dim Br'!I33&lt;0.5),"-",IFERROR('Tabel 5 Dim Br'!I33/'Tabel 5 Dim F'!I33*100,"-"))</f>
        <v>11.700265060240964</v>
      </c>
    </row>
    <row r="34" spans="1:9" ht="15.75" customHeight="1" x14ac:dyDescent="0.2">
      <c r="A34" s="52" t="s">
        <v>48</v>
      </c>
      <c r="B34" s="63">
        <f>IF(OR('Tabel 5 Dim F'!B34&lt;5,'Tabel 5 Dim Br'!B34&lt;0.5),"-",IFERROR('Tabel 5 Dim Br'!B34/'Tabel 5 Dim F'!B34*100,"-"))</f>
        <v>34.656288461538466</v>
      </c>
      <c r="C34" s="63">
        <f>IF(OR('Tabel 5 Dim F'!C34&lt;5,'Tabel 5 Dim Br'!C34&lt;0.5),"-",IFERROR('Tabel 5 Dim Br'!C34/'Tabel 5 Dim F'!C34*100,"-"))</f>
        <v>17.397768577494691</v>
      </c>
      <c r="D34" s="63">
        <f>IF(OR('Tabel 5 Dim F'!D34&lt;5,'Tabel 5 Dim Br'!D34&lt;0.5),"-",IFERROR('Tabel 5 Dim Br'!D34/'Tabel 5 Dim F'!D34*100,"-"))</f>
        <v>9.6530000000000005</v>
      </c>
      <c r="E34" s="63">
        <f>IF(OR('Tabel 5 Dim F'!E34&lt;5,'Tabel 5 Dim Br'!E34&lt;0.5),"-",IFERROR('Tabel 5 Dim Br'!E34/'Tabel 5 Dim F'!E34*100,"-"))</f>
        <v>6.3652087378640783</v>
      </c>
      <c r="F34" s="63">
        <f>IF(OR('Tabel 5 Dim F'!F34&lt;5,'Tabel 5 Dim Br'!F34&lt;0.5),"-",IFERROR('Tabel 5 Dim Br'!F34/'Tabel 5 Dim F'!F34*100,"-"))</f>
        <v>8.3525392670157075</v>
      </c>
      <c r="G34" s="63">
        <f>IF(OR('Tabel 5 Dim F'!G34&lt;5,'Tabel 5 Dim Br'!G34&lt;0.5),"-",IFERROR('Tabel 5 Dim Br'!G34/'Tabel 5 Dim F'!G34*100,"-"))</f>
        <v>2.1616089743589741</v>
      </c>
      <c r="H34" s="63">
        <f>IF(OR('Tabel 5 Dim F'!H34&lt;5,'Tabel 5 Dim Br'!H34&lt;0.5),"-",IFERROR('Tabel 5 Dim Br'!H34/'Tabel 5 Dim F'!H34*100,"-"))</f>
        <v>6.9754418604651161</v>
      </c>
      <c r="I34" s="63">
        <f>IF(OR('Tabel 5 Dim F'!I34&lt;5,'Tabel 5 Dim Br'!I34&lt;0.5),"-",IFERROR('Tabel 5 Dim Br'!I34/'Tabel 5 Dim F'!I34*100,"-"))</f>
        <v>4.1947545454545452</v>
      </c>
    </row>
    <row r="35" spans="1:9" ht="15.75" customHeight="1" x14ac:dyDescent="0.2">
      <c r="A35" s="50" t="s">
        <v>49</v>
      </c>
      <c r="B35" s="62">
        <f>IF(OR('Tabel 5 Dim F'!B35&lt;5,'Tabel 5 Dim Br'!B35&lt;0.5),"-",IFERROR('Tabel 5 Dim Br'!B35/'Tabel 5 Dim F'!B35*100,"-"))</f>
        <v>29.199827586206894</v>
      </c>
      <c r="C35" s="62">
        <f>IF(OR('Tabel 5 Dim F'!C35&lt;5,'Tabel 5 Dim Br'!C35&lt;0.5),"-",IFERROR('Tabel 5 Dim Br'!C35/'Tabel 5 Dim F'!C35*100,"-"))</f>
        <v>21.224689393939393</v>
      </c>
      <c r="D35" s="62">
        <f>IF(OR('Tabel 5 Dim F'!D35&lt;5,'Tabel 5 Dim Br'!D35&lt;0.5),"-",IFERROR('Tabel 5 Dim Br'!D35/'Tabel 5 Dim F'!D35*100,"-"))</f>
        <v>8.6303518518518523</v>
      </c>
      <c r="E35" s="62">
        <f>IF(OR('Tabel 5 Dim F'!E35&lt;5,'Tabel 5 Dim Br'!E35&lt;0.5),"-",IFERROR('Tabel 5 Dim Br'!E35/'Tabel 5 Dim F'!E35*100,"-"))</f>
        <v>6.6235773195876284</v>
      </c>
      <c r="F35" s="62">
        <f>IF(OR('Tabel 5 Dim F'!F35&lt;5,'Tabel 5 Dim Br'!F35&lt;0.5),"-",IFERROR('Tabel 5 Dim Br'!F35/'Tabel 5 Dim F'!F35*100,"-"))</f>
        <v>4.5938923076923075</v>
      </c>
      <c r="G35" s="62">
        <f>IF(OR('Tabel 5 Dim F'!G35&lt;5,'Tabel 5 Dim Br'!G35&lt;0.5),"-",IFERROR('Tabel 5 Dim Br'!G35/'Tabel 5 Dim F'!G35*100,"-"))</f>
        <v>3.577880434782609</v>
      </c>
      <c r="H35" s="62">
        <f>IF(OR('Tabel 5 Dim F'!H35&lt;5,'Tabel 5 Dim Br'!H35&lt;0.5),"-",IFERROR('Tabel 5 Dim Br'!H35/'Tabel 5 Dim F'!H35*100,"-"))</f>
        <v>4.7610119047619044</v>
      </c>
      <c r="I35" s="62">
        <f>IF(OR('Tabel 5 Dim F'!I35&lt;5,'Tabel 5 Dim Br'!I35&lt;0.5),"-",IFERROR('Tabel 5 Dim Br'!I35/'Tabel 5 Dim F'!I35*100,"-"))</f>
        <v>7.3358269230769242</v>
      </c>
    </row>
    <row r="36" spans="1:9" ht="15.75" customHeight="1" x14ac:dyDescent="0.2">
      <c r="A36" s="52" t="s">
        <v>50</v>
      </c>
      <c r="B36" s="63">
        <f>IF(OR('Tabel 5 Dim F'!B36&lt;5,'Tabel 5 Dim Br'!B36&lt;0.5),"-",IFERROR('Tabel 5 Dim Br'!B36/'Tabel 5 Dim F'!B36*100,"-"))</f>
        <v>45.700267558528431</v>
      </c>
      <c r="C36" s="63">
        <f>IF(OR('Tabel 5 Dim F'!C36&lt;5,'Tabel 5 Dim Br'!C36&lt;0.5),"-",IFERROR('Tabel 5 Dim Br'!C36/'Tabel 5 Dim F'!C36*100,"-"))</f>
        <v>41.698975666280418</v>
      </c>
      <c r="D36" s="63">
        <f>IF(OR('Tabel 5 Dim F'!D36&lt;5,'Tabel 5 Dim Br'!D36&lt;0.5),"-",IFERROR('Tabel 5 Dim Br'!D36/'Tabel 5 Dim F'!D36*100,"-"))</f>
        <v>23.949679802955664</v>
      </c>
      <c r="E36" s="63">
        <f>IF(OR('Tabel 5 Dim F'!E36&lt;5,'Tabel 5 Dim Br'!E36&lt;0.5),"-",IFERROR('Tabel 5 Dim Br'!E36/'Tabel 5 Dim F'!E36*100,"-"))</f>
        <v>23.475175496688745</v>
      </c>
      <c r="F36" s="63">
        <f>IF(OR('Tabel 5 Dim F'!F36&lt;5,'Tabel 5 Dim Br'!F36&lt;0.5),"-",IFERROR('Tabel 5 Dim Br'!F36/'Tabel 5 Dim F'!F36*100,"-"))</f>
        <v>15.833180628272252</v>
      </c>
      <c r="G36" s="63">
        <f>IF(OR('Tabel 5 Dim F'!G36&lt;5,'Tabel 5 Dim Br'!G36&lt;0.5),"-",IFERROR('Tabel 5 Dim Br'!G36/'Tabel 5 Dim F'!G36*100,"-"))</f>
        <v>17.071115537848605</v>
      </c>
      <c r="H36" s="63">
        <f>IF(OR('Tabel 5 Dim F'!H36&lt;5,'Tabel 5 Dim Br'!H36&lt;0.5),"-",IFERROR('Tabel 5 Dim Br'!H36/'Tabel 5 Dim F'!H36*100,"-"))</f>
        <v>10.80729192546584</v>
      </c>
      <c r="I36" s="63">
        <f>IF(OR('Tabel 5 Dim F'!I36&lt;5,'Tabel 5 Dim Br'!I36&lt;0.5),"-",IFERROR('Tabel 5 Dim Br'!I36/'Tabel 5 Dim F'!I36*100,"-"))</f>
        <v>10.80110447761194</v>
      </c>
    </row>
    <row r="37" spans="1:9" ht="15.75" customHeight="1" x14ac:dyDescent="0.2">
      <c r="A37" s="50" t="s">
        <v>51</v>
      </c>
      <c r="B37" s="62">
        <f>IF(OR('Tabel 5 Dim F'!B37&lt;5,'Tabel 5 Dim Br'!B37&lt;0.5),"-",IFERROR('Tabel 5 Dim Br'!B37/'Tabel 5 Dim F'!B37*100,"-"))</f>
        <v>27.538518394648833</v>
      </c>
      <c r="C37" s="62">
        <f>IF(OR('Tabel 5 Dim F'!C37&lt;5,'Tabel 5 Dim Br'!C37&lt;0.5),"-",IFERROR('Tabel 5 Dim Br'!C37/'Tabel 5 Dim F'!C37*100,"-"))</f>
        <v>28.040657879320445</v>
      </c>
      <c r="D37" s="62">
        <f>IF(OR('Tabel 5 Dim F'!D37&lt;5,'Tabel 5 Dim Br'!D37&lt;0.5),"-",IFERROR('Tabel 5 Dim Br'!D37/'Tabel 5 Dim F'!D37*100,"-"))</f>
        <v>27.030559523809529</v>
      </c>
      <c r="E37" s="62">
        <f>IF(OR('Tabel 5 Dim F'!E37&lt;5,'Tabel 5 Dim Br'!E37&lt;0.5),"-",IFERROR('Tabel 5 Dim Br'!E37/'Tabel 5 Dim F'!E37*100,"-"))</f>
        <v>25.790393782383418</v>
      </c>
      <c r="F37" s="62">
        <f>IF(OR('Tabel 5 Dim F'!F37&lt;5,'Tabel 5 Dim Br'!F37&lt;0.5),"-",IFERROR('Tabel 5 Dim Br'!F37/'Tabel 5 Dim F'!F37*100,"-"))</f>
        <v>16.6100103626943</v>
      </c>
      <c r="G37" s="62">
        <f>IF(OR('Tabel 5 Dim F'!G37&lt;5,'Tabel 5 Dim Br'!G37&lt;0.5),"-",IFERROR('Tabel 5 Dim Br'!G37/'Tabel 5 Dim F'!G37*100,"-"))</f>
        <v>7.9833620689655174</v>
      </c>
      <c r="H37" s="62">
        <f>IF(OR('Tabel 5 Dim F'!H37&lt;5,'Tabel 5 Dim Br'!H37&lt;0.5),"-",IFERROR('Tabel 5 Dim Br'!H37/'Tabel 5 Dim F'!H37*100,"-"))</f>
        <v>12.917063829787235</v>
      </c>
      <c r="I37" s="62">
        <f>IF(OR('Tabel 5 Dim F'!I37&lt;5,'Tabel 5 Dim Br'!I37&lt;0.5),"-",IFERROR('Tabel 5 Dim Br'!I37/'Tabel 5 Dim F'!I37*100,"-"))</f>
        <v>11.279785365853659</v>
      </c>
    </row>
    <row r="38" spans="1:9" ht="15.75" customHeight="1" x14ac:dyDescent="0.2">
      <c r="A38" s="52" t="s">
        <v>52</v>
      </c>
      <c r="B38" s="63">
        <f>IF(OR('Tabel 5 Dim F'!B38&lt;5,'Tabel 5 Dim Br'!B38&lt;0.5),"-",IFERROR('Tabel 5 Dim Br'!B38/'Tabel 5 Dim F'!B38*100,"-"))</f>
        <v>27.222692307692309</v>
      </c>
      <c r="C38" s="63">
        <f>IF(OR('Tabel 5 Dim F'!C38&lt;5,'Tabel 5 Dim Br'!C38&lt;0.5),"-",IFERROR('Tabel 5 Dim Br'!C38/'Tabel 5 Dim F'!C38*100,"-"))</f>
        <v>34.444841666666662</v>
      </c>
      <c r="D38" s="63">
        <f>IF(OR('Tabel 5 Dim F'!D38&lt;5,'Tabel 5 Dim Br'!D38&lt;0.5),"-",IFERROR('Tabel 5 Dim Br'!D38/'Tabel 5 Dim F'!D38*100,"-"))</f>
        <v>28.399766666666672</v>
      </c>
      <c r="E38" s="63">
        <f>IF(OR('Tabel 5 Dim F'!E38&lt;5,'Tabel 5 Dim Br'!E38&lt;0.5),"-",IFERROR('Tabel 5 Dim Br'!E38/'Tabel 5 Dim F'!E38*100,"-"))</f>
        <v>37.293269230769234</v>
      </c>
      <c r="F38" s="63">
        <f>IF(OR('Tabel 5 Dim F'!F38&lt;5,'Tabel 5 Dim Br'!F38&lt;0.5),"-",IFERROR('Tabel 5 Dim Br'!F38/'Tabel 5 Dim F'!F38*100,"-"))</f>
        <v>27.844820512820512</v>
      </c>
      <c r="G38" s="63">
        <f>IF(OR('Tabel 5 Dim F'!G38&lt;5,'Tabel 5 Dim Br'!G38&lt;0.5),"-",IFERROR('Tabel 5 Dim Br'!G38/'Tabel 5 Dim F'!G38*100,"-"))</f>
        <v>15.189695364238412</v>
      </c>
      <c r="H38" s="63">
        <f>IF(OR('Tabel 5 Dim F'!H38&lt;5,'Tabel 5 Dim Br'!H38&lt;0.5),"-",IFERROR('Tabel 5 Dim Br'!H38/'Tabel 5 Dim F'!H38*100,"-"))</f>
        <v>31.994</v>
      </c>
      <c r="I38" s="63">
        <f>IF(OR('Tabel 5 Dim F'!I38&lt;5,'Tabel 5 Dim Br'!I38&lt;0.5),"-",IFERROR('Tabel 5 Dim Br'!I38/'Tabel 5 Dim F'!I38*100,"-"))</f>
        <v>19.319535714285713</v>
      </c>
    </row>
    <row r="39" spans="1:9" ht="15.75" customHeight="1" x14ac:dyDescent="0.2">
      <c r="A39" s="50" t="s">
        <v>53</v>
      </c>
      <c r="B39" s="62">
        <f>IF(OR('Tabel 5 Dim F'!B39&lt;5,'Tabel 5 Dim Br'!B39&lt;0.5),"-",IFERROR('Tabel 5 Dim Br'!B39/'Tabel 5 Dim F'!B39*100,"-"))</f>
        <v>33.365549999999999</v>
      </c>
      <c r="C39" s="62">
        <f>IF(OR('Tabel 5 Dim F'!C39&lt;5,'Tabel 5 Dim Br'!C39&lt;0.5),"-",IFERROR('Tabel 5 Dim Br'!C39/'Tabel 5 Dim F'!C39*100,"-"))</f>
        <v>55.581495238095236</v>
      </c>
      <c r="D39" s="62">
        <f>IF(OR('Tabel 5 Dim F'!D39&lt;5,'Tabel 5 Dim Br'!D39&lt;0.5),"-",IFERROR('Tabel 5 Dim Br'!D39/'Tabel 5 Dim F'!D39*100,"-"))</f>
        <v>43.173896551724134</v>
      </c>
      <c r="E39" s="62">
        <f>IF(OR('Tabel 5 Dim F'!E39&lt;5,'Tabel 5 Dim Br'!E39&lt;0.5),"-",IFERROR('Tabel 5 Dim Br'!E39/'Tabel 5 Dim F'!E39*100,"-"))</f>
        <v>28.539357142857142</v>
      </c>
      <c r="F39" s="62">
        <f>IF(OR('Tabel 5 Dim F'!F39&lt;5,'Tabel 5 Dim Br'!F39&lt;0.5),"-",IFERROR('Tabel 5 Dim Br'!F39/'Tabel 5 Dim F'!F39*100,"-"))</f>
        <v>32.09720481927711</v>
      </c>
      <c r="G39" s="62">
        <f>IF(OR('Tabel 5 Dim F'!G39&lt;5,'Tabel 5 Dim Br'!G39&lt;0.5),"-",IFERROR('Tabel 5 Dim Br'!G39/'Tabel 5 Dim F'!G39*100,"-"))</f>
        <v>24.700883040935668</v>
      </c>
      <c r="H39" s="62">
        <f>IF(OR('Tabel 5 Dim F'!H39&lt;5,'Tabel 5 Dim Br'!H39&lt;0.5),"-",IFERROR('Tabel 5 Dim Br'!H39/'Tabel 5 Dim F'!H39*100,"-"))</f>
        <v>33.706923076923076</v>
      </c>
      <c r="I39" s="62">
        <f>IF(OR('Tabel 5 Dim F'!I39&lt;5,'Tabel 5 Dim Br'!I39&lt;0.5),"-",IFERROR('Tabel 5 Dim Br'!I39/'Tabel 5 Dim F'!I39*100,"-"))</f>
        <v>17.571727272727276</v>
      </c>
    </row>
    <row r="40" spans="1:9" ht="15.75" customHeight="1" x14ac:dyDescent="0.2">
      <c r="A40" s="52" t="s">
        <v>54</v>
      </c>
      <c r="B40" s="63">
        <f>IF(OR('Tabel 5 Dim F'!B40&lt;5,'Tabel 5 Dim Br'!B40&lt;0.5),"-",IFERROR('Tabel 5 Dim Br'!B40/'Tabel 5 Dim F'!B40*100,"-"))</f>
        <v>37.276568965517242</v>
      </c>
      <c r="C40" s="63">
        <f>IF(OR('Tabel 5 Dim F'!C40&lt;5,'Tabel 5 Dim Br'!C40&lt;0.5),"-",IFERROR('Tabel 5 Dim Br'!C40/'Tabel 5 Dim F'!C40*100,"-"))</f>
        <v>43.93837113402062</v>
      </c>
      <c r="D40" s="63">
        <f>IF(OR('Tabel 5 Dim F'!D40&lt;5,'Tabel 5 Dim Br'!D40&lt;0.5),"-",IFERROR('Tabel 5 Dim Br'!D40/'Tabel 5 Dim F'!D40*100,"-"))</f>
        <v>30.31053125</v>
      </c>
      <c r="E40" s="63">
        <f>IF(OR('Tabel 5 Dim F'!E40&lt;5,'Tabel 5 Dim Br'!E40&lt;0.5),"-",IFERROR('Tabel 5 Dim Br'!E40/'Tabel 5 Dim F'!E40*100,"-"))</f>
        <v>18.252708333333334</v>
      </c>
      <c r="F40" s="63">
        <f>IF(OR('Tabel 5 Dim F'!F40&lt;5,'Tabel 5 Dim Br'!F40&lt;0.5),"-",IFERROR('Tabel 5 Dim Br'!F40/'Tabel 5 Dim F'!F40*100,"-"))</f>
        <v>20.386325842696632</v>
      </c>
      <c r="G40" s="63">
        <f>IF(OR('Tabel 5 Dim F'!G40&lt;5,'Tabel 5 Dim Br'!G40&lt;0.5),"-",IFERROR('Tabel 5 Dim Br'!G40/'Tabel 5 Dim F'!G40*100,"-"))</f>
        <v>14.691184331797235</v>
      </c>
      <c r="H40" s="63">
        <f>IF(OR('Tabel 5 Dim F'!H40&lt;5,'Tabel 5 Dim Br'!H40&lt;0.5),"-",IFERROR('Tabel 5 Dim Br'!H40/'Tabel 5 Dim F'!H40*100,"-"))</f>
        <v>13.623666666666667</v>
      </c>
      <c r="I40" s="63">
        <f>IF(OR('Tabel 5 Dim F'!I40&lt;5,'Tabel 5 Dim Br'!I40&lt;0.5),"-",IFERROR('Tabel 5 Dim Br'!I40/'Tabel 5 Dim F'!I40*100,"-"))</f>
        <v>17.372264705882355</v>
      </c>
    </row>
    <row r="41" spans="1:9" ht="15.75" customHeight="1" x14ac:dyDescent="0.2">
      <c r="A41" s="50" t="s">
        <v>55</v>
      </c>
      <c r="B41" s="62">
        <f>IF(OR('Tabel 5 Dim F'!B41&lt;5,'Tabel 5 Dim Br'!B41&lt;0.5),"-",IFERROR('Tabel 5 Dim Br'!B41/'Tabel 5 Dim F'!B41*100,"-"))</f>
        <v>36.827359375</v>
      </c>
      <c r="C41" s="62">
        <f>IF(OR('Tabel 5 Dim F'!C41&lt;5,'Tabel 5 Dim Br'!C41&lt;0.5),"-",IFERROR('Tabel 5 Dim Br'!C41/'Tabel 5 Dim F'!C41*100,"-"))</f>
        <v>37.449571038251364</v>
      </c>
      <c r="D41" s="62">
        <f>IF(OR('Tabel 5 Dim F'!D41&lt;5,'Tabel 5 Dim Br'!D41&lt;0.5),"-",IFERROR('Tabel 5 Dim Br'!D41/'Tabel 5 Dim F'!D41*100,"-"))</f>
        <v>36.083333333333336</v>
      </c>
      <c r="E41" s="62">
        <f>IF(OR('Tabel 5 Dim F'!E41&lt;5,'Tabel 5 Dim Br'!E41&lt;0.5),"-",IFERROR('Tabel 5 Dim Br'!E41/'Tabel 5 Dim F'!E41*100,"-"))</f>
        <v>24.33353488372093</v>
      </c>
      <c r="F41" s="62">
        <f>IF(OR('Tabel 5 Dim F'!F41&lt;5,'Tabel 5 Dim Br'!F41&lt;0.5),"-",IFERROR('Tabel 5 Dim Br'!F41/'Tabel 5 Dim F'!F41*100,"-"))</f>
        <v>20.084769230769233</v>
      </c>
      <c r="G41" s="62">
        <f>IF(OR('Tabel 5 Dim F'!G41&lt;5,'Tabel 5 Dim Br'!G41&lt;0.5),"-",IFERROR('Tabel 5 Dim Br'!G41/'Tabel 5 Dim F'!G41*100,"-"))</f>
        <v>12.478417721518987</v>
      </c>
      <c r="H41" s="62">
        <f>IF(OR('Tabel 5 Dim F'!H41&lt;5,'Tabel 5 Dim Br'!H41&lt;0.5),"-",IFERROR('Tabel 5 Dim Br'!H41/'Tabel 5 Dim F'!H41*100,"-"))</f>
        <v>13.041043478260869</v>
      </c>
      <c r="I41" s="62">
        <f>IF(OR('Tabel 5 Dim F'!I41&lt;5,'Tabel 5 Dim Br'!I41&lt;0.5),"-",IFERROR('Tabel 5 Dim Br'!I41/'Tabel 5 Dim F'!I41*100,"-"))</f>
        <v>8.4993958333333346</v>
      </c>
    </row>
    <row r="42" spans="1:9" ht="15.75" customHeight="1" x14ac:dyDescent="0.2">
      <c r="A42" s="52" t="s">
        <v>56</v>
      </c>
      <c r="B42" s="63">
        <f>IF(OR('Tabel 5 Dim F'!B42&lt;5,'Tabel 5 Dim Br'!B42&lt;0.5),"-",IFERROR('Tabel 5 Dim Br'!B42/'Tabel 5 Dim F'!B42*100,"-"))</f>
        <v>23.93555172413793</v>
      </c>
      <c r="C42" s="63">
        <f>IF(OR('Tabel 5 Dim F'!C42&lt;5,'Tabel 5 Dim Br'!C42&lt;0.5),"-",IFERROR('Tabel 5 Dim Br'!C42/'Tabel 5 Dim F'!C42*100,"-"))</f>
        <v>35.163272727272727</v>
      </c>
      <c r="D42" s="63">
        <f>IF(OR('Tabel 5 Dim F'!D42&lt;5,'Tabel 5 Dim Br'!D42&lt;0.5),"-",IFERROR('Tabel 5 Dim Br'!D42/'Tabel 5 Dim F'!D42*100,"-"))</f>
        <v>14.355833333333331</v>
      </c>
      <c r="E42" s="63">
        <f>IF(OR('Tabel 5 Dim F'!E42&lt;5,'Tabel 5 Dim Br'!E42&lt;0.5),"-",IFERROR('Tabel 5 Dim Br'!E42/'Tabel 5 Dim F'!E42*100,"-"))</f>
        <v>19.996200000000002</v>
      </c>
      <c r="F42" s="63">
        <f>IF(OR('Tabel 5 Dim F'!F42&lt;5,'Tabel 5 Dim Br'!F42&lt;0.5),"-",IFERROR('Tabel 5 Dim Br'!F42/'Tabel 5 Dim F'!F42*100,"-"))</f>
        <v>15.831999999999999</v>
      </c>
      <c r="G42" s="63">
        <f>IF(OR('Tabel 5 Dim F'!G42&lt;5,'Tabel 5 Dim Br'!G42&lt;0.5),"-",IFERROR('Tabel 5 Dim Br'!G42/'Tabel 5 Dim F'!G42*100,"-"))</f>
        <v>18.951999999999998</v>
      </c>
      <c r="H42" s="63">
        <f>IF(OR('Tabel 5 Dim F'!H42&lt;5,'Tabel 5 Dim Br'!H42&lt;0.5),"-",IFERROR('Tabel 5 Dim Br'!H42/'Tabel 5 Dim F'!H42*100,"-"))</f>
        <v>19.996200000000002</v>
      </c>
      <c r="I42" s="63" t="str">
        <f>IF(OR('Tabel 5 Dim F'!I42&lt;5,'Tabel 5 Dim Br'!I42&lt;0.5),"-",IFERROR('Tabel 5 Dim Br'!I42/'Tabel 5 Dim F'!I42*100,"-"))</f>
        <v>-</v>
      </c>
    </row>
    <row r="43" spans="1:9" ht="15.75" customHeight="1" x14ac:dyDescent="0.2">
      <c r="A43" s="50" t="s">
        <v>57</v>
      </c>
      <c r="B43" s="62">
        <f>IF(OR('Tabel 5 Dim F'!B43&lt;5,'Tabel 5 Dim Br'!B43&lt;0.5),"-",IFERROR('Tabel 5 Dim Br'!B43/'Tabel 5 Dim F'!B43*100,"-"))</f>
        <v>28.157439655172411</v>
      </c>
      <c r="C43" s="62">
        <f>IF(OR('Tabel 5 Dim F'!C43&lt;5,'Tabel 5 Dim Br'!C43&lt;0.5),"-",IFERROR('Tabel 5 Dim Br'!C43/'Tabel 5 Dim F'!C43*100,"-"))</f>
        <v>30.49886588921283</v>
      </c>
      <c r="D43" s="62">
        <f>IF(OR('Tabel 5 Dim F'!D43&lt;5,'Tabel 5 Dim Br'!D43&lt;0.5),"-",IFERROR('Tabel 5 Dim Br'!D43/'Tabel 5 Dim F'!D43*100,"-"))</f>
        <v>28.283121951219513</v>
      </c>
      <c r="E43" s="62">
        <f>IF(OR('Tabel 5 Dim F'!E43&lt;5,'Tabel 5 Dim Br'!E43&lt;0.5),"-",IFERROR('Tabel 5 Dim Br'!E43/'Tabel 5 Dim F'!E43*100,"-"))</f>
        <v>37.175227272727277</v>
      </c>
      <c r="F43" s="62">
        <f>IF(OR('Tabel 5 Dim F'!F43&lt;5,'Tabel 5 Dim Br'!F43&lt;0.5),"-",IFERROR('Tabel 5 Dim Br'!F43/'Tabel 5 Dim F'!F43*100,"-"))</f>
        <v>22.556674418604654</v>
      </c>
      <c r="G43" s="62">
        <f>IF(OR('Tabel 5 Dim F'!G43&lt;5,'Tabel 5 Dim Br'!G43&lt;0.5),"-",IFERROR('Tabel 5 Dim Br'!G43/'Tabel 5 Dim F'!G43*100,"-"))</f>
        <v>16.725841726618704</v>
      </c>
      <c r="H43" s="62">
        <f>IF(OR('Tabel 5 Dim F'!H43&lt;5,'Tabel 5 Dim Br'!H43&lt;0.5),"-",IFERROR('Tabel 5 Dim Br'!H43/'Tabel 5 Dim F'!H43*100,"-"))</f>
        <v>24.432933333333335</v>
      </c>
      <c r="I43" s="62">
        <f>IF(OR('Tabel 5 Dim F'!I43&lt;5,'Tabel 5 Dim Br'!I43&lt;0.5),"-",IFERROR('Tabel 5 Dim Br'!I43/'Tabel 5 Dim F'!I43*100,"-"))</f>
        <v>12.097326086956523</v>
      </c>
    </row>
    <row r="44" spans="1:9" ht="15.75" customHeight="1" x14ac:dyDescent="0.2">
      <c r="A44" s="52" t="s">
        <v>58</v>
      </c>
      <c r="B44" s="63">
        <f>IF(OR('Tabel 5 Dim F'!B44&lt;5,'Tabel 5 Dim Br'!B44&lt;0.5),"-",IFERROR('Tabel 5 Dim Br'!B44/'Tabel 5 Dim F'!B44*100,"-"))</f>
        <v>25.833386666666662</v>
      </c>
      <c r="C44" s="63">
        <f>IF(OR('Tabel 5 Dim F'!C44&lt;5,'Tabel 5 Dim Br'!C44&lt;0.5),"-",IFERROR('Tabel 5 Dim Br'!C44/'Tabel 5 Dim F'!C44*100,"-"))</f>
        <v>26.883761718749998</v>
      </c>
      <c r="D44" s="63">
        <f>IF(OR('Tabel 5 Dim F'!D44&lt;5,'Tabel 5 Dim Br'!D44&lt;0.5),"-",IFERROR('Tabel 5 Dim Br'!D44/'Tabel 5 Dim F'!D44*100,"-"))</f>
        <v>14.257041666666668</v>
      </c>
      <c r="E44" s="63">
        <f>IF(OR('Tabel 5 Dim F'!E44&lt;5,'Tabel 5 Dim Br'!E44&lt;0.5),"-",IFERROR('Tabel 5 Dim Br'!E44/'Tabel 5 Dim F'!E44*100,"-"))</f>
        <v>11.41272</v>
      </c>
      <c r="F44" s="63">
        <f>IF(OR('Tabel 5 Dim F'!F44&lt;5,'Tabel 5 Dim Br'!F44&lt;0.5),"-",IFERROR('Tabel 5 Dim Br'!F44/'Tabel 5 Dim F'!F44*100,"-"))</f>
        <v>12.939966666666667</v>
      </c>
      <c r="G44" s="63">
        <f>IF(OR('Tabel 5 Dim F'!G44&lt;5,'Tabel 5 Dim Br'!G44&lt;0.5),"-",IFERROR('Tabel 5 Dim Br'!G44/'Tabel 5 Dim F'!G44*100,"-"))</f>
        <v>16.254975999999999</v>
      </c>
      <c r="H44" s="63">
        <f>IF(OR('Tabel 5 Dim F'!H44&lt;5,'Tabel 5 Dim Br'!H44&lt;0.5),"-",IFERROR('Tabel 5 Dim Br'!H44/'Tabel 5 Dim F'!H44*100,"-"))</f>
        <v>25.424818181818182</v>
      </c>
      <c r="I44" s="63">
        <f>IF(OR('Tabel 5 Dim F'!I44&lt;5,'Tabel 5 Dim Br'!I44&lt;0.5),"-",IFERROR('Tabel 5 Dim Br'!I44/'Tabel 5 Dim F'!I44*100,"-"))</f>
        <v>8.9922692307692316</v>
      </c>
    </row>
    <row r="45" spans="1:9" ht="15.75" customHeight="1" x14ac:dyDescent="0.2">
      <c r="A45" s="50" t="s">
        <v>59</v>
      </c>
      <c r="B45" s="62">
        <f>IF(OR('Tabel 5 Dim F'!B45&lt;5,'Tabel 5 Dim Br'!B45&lt;0.5),"-",IFERROR('Tabel 5 Dim Br'!B45/'Tabel 5 Dim F'!B45*100,"-"))</f>
        <v>22.411648148148149</v>
      </c>
      <c r="C45" s="62">
        <f>IF(OR('Tabel 5 Dim F'!C45&lt;5,'Tabel 5 Dim Br'!C45&lt;0.5),"-",IFERROR('Tabel 5 Dim Br'!C45/'Tabel 5 Dim F'!C45*100,"-"))</f>
        <v>35.867459259259263</v>
      </c>
      <c r="D45" s="62">
        <f>IF(OR('Tabel 5 Dim F'!D45&lt;5,'Tabel 5 Dim Br'!D45&lt;0.5),"-",IFERROR('Tabel 5 Dim Br'!D45/'Tabel 5 Dim F'!D45*100,"-"))</f>
        <v>10.234430379746835</v>
      </c>
      <c r="E45" s="62">
        <f>IF(OR('Tabel 5 Dim F'!E45&lt;5,'Tabel 5 Dim Br'!E45&lt;0.5),"-",IFERROR('Tabel 5 Dim Br'!E45/'Tabel 5 Dim F'!E45*100,"-"))</f>
        <v>11.391819112627989</v>
      </c>
      <c r="F45" s="62">
        <f>IF(OR('Tabel 5 Dim F'!F45&lt;5,'Tabel 5 Dim Br'!F45&lt;0.5),"-",IFERROR('Tabel 5 Dim Br'!F45/'Tabel 5 Dim F'!F45*100,"-"))</f>
        <v>9.6342952380952376</v>
      </c>
      <c r="G45" s="62">
        <f>IF(OR('Tabel 5 Dim F'!G45&lt;5,'Tabel 5 Dim Br'!G45&lt;0.5),"-",IFERROR('Tabel 5 Dim Br'!G45/'Tabel 5 Dim F'!G45*100,"-"))</f>
        <v>18.888473145780051</v>
      </c>
      <c r="H45" s="62">
        <f>IF(OR('Tabel 5 Dim F'!H45&lt;5,'Tabel 5 Dim Br'!H45&lt;0.5),"-",IFERROR('Tabel 5 Dim Br'!H45/'Tabel 5 Dim F'!H45*100,"-"))</f>
        <v>9.1135833333333327</v>
      </c>
      <c r="I45" s="62">
        <f>IF(OR('Tabel 5 Dim F'!I45&lt;5,'Tabel 5 Dim Br'!I45&lt;0.5),"-",IFERROR('Tabel 5 Dim Br'!I45/'Tabel 5 Dim F'!I45*100,"-"))</f>
        <v>8.1449107806691465</v>
      </c>
    </row>
    <row r="46" spans="1:9" ht="15.75" customHeight="1" x14ac:dyDescent="0.2">
      <c r="A46" s="59"/>
      <c r="B46" s="64"/>
      <c r="C46" s="64"/>
      <c r="D46" s="64"/>
      <c r="E46" s="64"/>
      <c r="F46" s="64"/>
      <c r="G46" s="64"/>
      <c r="H46" s="64"/>
      <c r="I46" s="64"/>
    </row>
    <row r="47" spans="1:9" ht="15.75" customHeight="1" x14ac:dyDescent="0.2">
      <c r="A47" s="53" t="s">
        <v>20</v>
      </c>
      <c r="B47" s="114">
        <f>IF(OR('Tabel 5 Dim F'!B47&lt;5,'Tabel 5 Dim Br'!B47&lt;0.5),"-",IFERROR('Tabel 5 Dim Br'!B47/'Tabel 5 Dim F'!B47*100,"-"))</f>
        <v>39.69848109365909</v>
      </c>
      <c r="C47" s="114">
        <f>IF(OR('Tabel 5 Dim F'!C47&lt;5,'Tabel 5 Dim Br'!C47&lt;0.5),"-",IFERROR('Tabel 5 Dim Br'!C47/'Tabel 5 Dim F'!C47*100,"-"))</f>
        <v>36.769757586837294</v>
      </c>
      <c r="D47" s="114">
        <f>IF(OR('Tabel 5 Dim F'!D47&lt;5,'Tabel 5 Dim Br'!D47&lt;0.5),"-",IFERROR('Tabel 5 Dim Br'!D47/'Tabel 5 Dim F'!D47*100,"-"))</f>
        <v>27.251521024649598</v>
      </c>
      <c r="E47" s="114">
        <f>IF(OR('Tabel 5 Dim F'!E47&lt;5,'Tabel 5 Dim Br'!E47&lt;0.5),"-",IFERROR('Tabel 5 Dim Br'!E47/'Tabel 5 Dim F'!E47*100,"-"))</f>
        <v>19.629886168272989</v>
      </c>
      <c r="F47" s="114">
        <f>IF(OR('Tabel 5 Dim F'!F47&lt;5,'Tabel 5 Dim Br'!F47&lt;0.5),"-",IFERROR('Tabel 5 Dim Br'!F47/'Tabel 5 Dim F'!F47*100,"-"))</f>
        <v>19.019123015873014</v>
      </c>
      <c r="G47" s="114">
        <f>IF(OR('Tabel 5 Dim F'!G47&lt;5,'Tabel 5 Dim Br'!G47&lt;0.5),"-",IFERROR('Tabel 5 Dim Br'!G47/'Tabel 5 Dim F'!G47*100,"-"))</f>
        <v>13.176440063810393</v>
      </c>
      <c r="H47" s="114">
        <f>IF(OR('Tabel 5 Dim F'!H47&lt;5,'Tabel 5 Dim Br'!H47&lt;0.5),"-",IFERROR('Tabel 5 Dim Br'!H47/'Tabel 5 Dim F'!H47*100,"-"))</f>
        <v>13.111632663847782</v>
      </c>
      <c r="I47" s="114">
        <f>IF(OR('Tabel 5 Dim F'!I47&lt;5,'Tabel 5 Dim Br'!I47&lt;0.5),"-",IFERROR('Tabel 5 Dim Br'!I47/'Tabel 5 Dim F'!I47*100,"-"))</f>
        <v>9.9097900972053452</v>
      </c>
    </row>
    <row r="48" spans="1:9" ht="15.75" customHeight="1" x14ac:dyDescent="0.2">
      <c r="A48" s="44"/>
      <c r="B48" s="105"/>
      <c r="C48" s="105"/>
      <c r="D48" s="105"/>
      <c r="E48" s="105"/>
      <c r="F48" s="105"/>
      <c r="G48" s="105"/>
      <c r="H48" s="105"/>
      <c r="I48" s="105"/>
    </row>
    <row r="49" spans="1:9" ht="15.75" customHeight="1" x14ac:dyDescent="0.2">
      <c r="A49" s="35" t="s">
        <v>60</v>
      </c>
      <c r="B49" s="62">
        <f>IF(OR('Tabel 5 Dim F'!B49&lt;5,'Tabel 5 Dim Br'!B49&lt;0.5),"-",IFERROR('Tabel 5 Dim Br'!B49/'Tabel 5 Dim F'!B49*100,"-"))</f>
        <v>36.94</v>
      </c>
      <c r="C49" s="62">
        <f>IF(OR('Tabel 5 Dim F'!C49&lt;5,'Tabel 5 Dim Br'!C49&lt;0.5),"-",IFERROR('Tabel 5 Dim Br'!C49/'Tabel 5 Dim F'!C49*100,"-"))</f>
        <v>35.224957301451745</v>
      </c>
      <c r="D49" s="62">
        <f>IF(OR('Tabel 5 Dim F'!D49&lt;5,'Tabel 5 Dim Br'!D49&lt;0.5),"-",IFERROR('Tabel 5 Dim Br'!D49/'Tabel 5 Dim F'!D49*100,"-"))</f>
        <v>19.13764075067024</v>
      </c>
      <c r="E49" s="62">
        <f>IF(OR('Tabel 5 Dim F'!E49&lt;5,'Tabel 5 Dim Br'!E49&lt;0.5),"-",IFERROR('Tabel 5 Dim Br'!E49/'Tabel 5 Dim F'!E49*100,"-"))</f>
        <v>14.077062670299728</v>
      </c>
      <c r="F49" s="62">
        <f>IF(OR('Tabel 5 Dim F'!F49&lt;5,'Tabel 5 Dim Br'!F49&lt;0.5),"-",IFERROR('Tabel 5 Dim Br'!F49/'Tabel 5 Dim F'!F49*100,"-"))</f>
        <v>10.090568093385214</v>
      </c>
      <c r="G49" s="62">
        <f>IF(OR('Tabel 5 Dim F'!G49&lt;5,'Tabel 5 Dim Br'!G49&lt;0.5),"-",IFERROR('Tabel 5 Dim Br'!G49/'Tabel 5 Dim F'!G49*100,"-"))</f>
        <v>8.8777744209466274</v>
      </c>
      <c r="H49" s="62">
        <f>IF(OR('Tabel 5 Dim F'!H49&lt;5,'Tabel 5 Dim Br'!H49&lt;0.5),"-",IFERROR('Tabel 5 Dim Br'!H49/'Tabel 5 Dim F'!H49*100,"-"))</f>
        <v>5.0106276923076924</v>
      </c>
      <c r="I49" s="62">
        <f>IF(OR('Tabel 5 Dim F'!I49&lt;5,'Tabel 5 Dim Br'!I49&lt;0.5),"-",IFERROR('Tabel 5 Dim Br'!I49/'Tabel 5 Dim F'!I49*100,"-"))</f>
        <v>2.9125502793296087</v>
      </c>
    </row>
    <row r="50" spans="1:9" ht="15.75" customHeight="1" x14ac:dyDescent="0.2">
      <c r="A50" s="38" t="s">
        <v>61</v>
      </c>
      <c r="B50" s="63">
        <f>IF(OR('Tabel 5 Dim F'!B50&lt;5,'Tabel 5 Dim Br'!B50&lt;0.5),"-",IFERROR('Tabel 5 Dim Br'!B50/'Tabel 5 Dim F'!B50*100,"-"))</f>
        <v>48.468320987654316</v>
      </c>
      <c r="C50" s="63">
        <f>IF(OR('Tabel 5 Dim F'!C50&lt;5,'Tabel 5 Dim Br'!C50&lt;0.5),"-",IFERROR('Tabel 5 Dim Br'!C50/'Tabel 5 Dim F'!C50*100,"-"))</f>
        <v>50.880286022665942</v>
      </c>
      <c r="D50" s="63">
        <f>IF(OR('Tabel 5 Dim F'!D50&lt;5,'Tabel 5 Dim Br'!D50&lt;0.5),"-",IFERROR('Tabel 5 Dim Br'!D50/'Tabel 5 Dim F'!D50*100,"-"))</f>
        <v>42.09912162162162</v>
      </c>
      <c r="E50" s="63">
        <f>IF(OR('Tabel 5 Dim F'!E50&lt;5,'Tabel 5 Dim Br'!E50&lt;0.5),"-",IFERROR('Tabel 5 Dim Br'!E50/'Tabel 5 Dim F'!E50*100,"-"))</f>
        <v>33.534327941176471</v>
      </c>
      <c r="F50" s="63">
        <f>IF(OR('Tabel 5 Dim F'!F50&lt;5,'Tabel 5 Dim Br'!F50&lt;0.5),"-",IFERROR('Tabel 5 Dim Br'!F50/'Tabel 5 Dim F'!F50*100,"-"))</f>
        <v>28.447540354330709</v>
      </c>
      <c r="G50" s="63">
        <f>IF(OR('Tabel 5 Dim F'!G50&lt;5,'Tabel 5 Dim Br'!G50&lt;0.5),"-",IFERROR('Tabel 5 Dim Br'!G50/'Tabel 5 Dim F'!G50*100,"-"))</f>
        <v>21.486399209486169</v>
      </c>
      <c r="H50" s="63">
        <f>IF(OR('Tabel 5 Dim F'!H50&lt;5,'Tabel 5 Dim Br'!H50&lt;0.5),"-",IFERROR('Tabel 5 Dim Br'!H50/'Tabel 5 Dim F'!H50*100,"-"))</f>
        <v>21.18260459770115</v>
      </c>
      <c r="I50" s="63">
        <f>IF(OR('Tabel 5 Dim F'!I50&lt;5,'Tabel 5 Dim Br'!I50&lt;0.5),"-",IFERROR('Tabel 5 Dim Br'!I50/'Tabel 5 Dim F'!I50*100,"-"))</f>
        <v>20.499347014925373</v>
      </c>
    </row>
    <row r="51" spans="1:9" ht="15.75" customHeight="1" x14ac:dyDescent="0.2">
      <c r="A51" s="35" t="s">
        <v>62</v>
      </c>
      <c r="B51" s="62">
        <f>IF(OR('Tabel 5 Dim F'!B51&lt;5,'Tabel 5 Dim Br'!B51&lt;0.5),"-",IFERROR('Tabel 5 Dim Br'!B51/'Tabel 5 Dim F'!B51*100,"-"))</f>
        <v>34.909264637002337</v>
      </c>
      <c r="C51" s="62">
        <f>IF(OR('Tabel 5 Dim F'!C51&lt;5,'Tabel 5 Dim Br'!C51&lt;0.5),"-",IFERROR('Tabel 5 Dim Br'!C51/'Tabel 5 Dim F'!C51*100,"-"))</f>
        <v>29.877587588152327</v>
      </c>
      <c r="D51" s="62">
        <f>IF(OR('Tabel 5 Dim F'!D51&lt;5,'Tabel 5 Dim Br'!D51&lt;0.5),"-",IFERROR('Tabel 5 Dim Br'!D51/'Tabel 5 Dim F'!D51*100,"-"))</f>
        <v>21.942001941747574</v>
      </c>
      <c r="E51" s="62">
        <f>IF(OR('Tabel 5 Dim F'!E51&lt;5,'Tabel 5 Dim Br'!E51&lt;0.5),"-",IFERROR('Tabel 5 Dim Br'!E51/'Tabel 5 Dim F'!E51*100,"-"))</f>
        <v>19.326078767123285</v>
      </c>
      <c r="F51" s="62">
        <f>IF(OR('Tabel 5 Dim F'!F51&lt;5,'Tabel 5 Dim Br'!F51&lt;0.5),"-",IFERROR('Tabel 5 Dim Br'!F51/'Tabel 5 Dim F'!F51*100,"-"))</f>
        <v>13.952328900709221</v>
      </c>
      <c r="G51" s="62">
        <f>IF(OR('Tabel 5 Dim F'!G51&lt;5,'Tabel 5 Dim Br'!G51&lt;0.5),"-",IFERROR('Tabel 5 Dim Br'!G51/'Tabel 5 Dim F'!G51*100,"-"))</f>
        <v>9.8444982456140355</v>
      </c>
      <c r="H51" s="62">
        <f>IF(OR('Tabel 5 Dim F'!H51&lt;5,'Tabel 5 Dim Br'!H51&lt;0.5),"-",IFERROR('Tabel 5 Dim Br'!H51/'Tabel 5 Dim F'!H51*100,"-"))</f>
        <v>10.786605633802818</v>
      </c>
      <c r="I51" s="62">
        <f>IF(OR('Tabel 5 Dim F'!I51&lt;5,'Tabel 5 Dim Br'!I51&lt;0.5),"-",IFERROR('Tabel 5 Dim Br'!I51/'Tabel 5 Dim F'!I51*100,"-"))</f>
        <v>10.269483974358975</v>
      </c>
    </row>
    <row r="52" spans="1:9" x14ac:dyDescent="0.2">
      <c r="A52" t="s">
        <v>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16"/>
  <dimension ref="A1:P53"/>
  <sheetViews>
    <sheetView showGridLines="0" topLeftCell="A2" workbookViewId="0">
      <selection activeCell="B26" sqref="B26"/>
    </sheetView>
  </sheetViews>
  <sheetFormatPr defaultRowHeight="12.75" x14ac:dyDescent="0.2"/>
  <cols>
    <col min="1" max="1" width="17.140625" style="44" customWidth="1"/>
    <col min="2" max="3" width="12.5703125" customWidth="1"/>
    <col min="4" max="9" width="1.28515625" customWidth="1"/>
    <col min="10" max="10" width="1.42578125" customWidth="1"/>
  </cols>
  <sheetData>
    <row r="1" spans="1:3" s="41" customFormat="1" ht="15.75" customHeight="1" x14ac:dyDescent="0.25">
      <c r="A1" s="33" t="s">
        <v>21</v>
      </c>
    </row>
    <row r="2" spans="1:3" ht="15.75" customHeight="1" x14ac:dyDescent="0.2"/>
    <row r="3" spans="1:3" ht="15.75" customHeight="1" x14ac:dyDescent="0.25">
      <c r="A3" s="33" t="s">
        <v>77</v>
      </c>
    </row>
    <row r="4" spans="1:3" ht="15.75" customHeight="1" x14ac:dyDescent="0.25">
      <c r="A4" s="33" t="s">
        <v>78</v>
      </c>
    </row>
    <row r="5" spans="1:3" ht="15.75" customHeight="1" x14ac:dyDescent="0.2"/>
    <row r="6" spans="1:3" s="44" customFormat="1" ht="15.75" customHeight="1" x14ac:dyDescent="0.2">
      <c r="B6" s="67" t="s">
        <v>79</v>
      </c>
      <c r="C6" s="67" t="s">
        <v>80</v>
      </c>
    </row>
    <row r="7" spans="1:3" ht="15.75" customHeight="1" x14ac:dyDescent="0.2">
      <c r="A7" s="50" t="s">
        <v>225</v>
      </c>
      <c r="B7" s="57">
        <v>103</v>
      </c>
      <c r="C7" s="57">
        <v>1</v>
      </c>
    </row>
    <row r="8" spans="1:3" ht="15.75" customHeight="1" x14ac:dyDescent="0.2">
      <c r="A8" s="52" t="s">
        <v>226</v>
      </c>
      <c r="B8" s="58">
        <v>293</v>
      </c>
      <c r="C8" s="58">
        <v>1</v>
      </c>
    </row>
    <row r="9" spans="1:3" ht="15.75" customHeight="1" x14ac:dyDescent="0.2">
      <c r="A9" s="50" t="s">
        <v>227</v>
      </c>
      <c r="B9" s="57">
        <v>12</v>
      </c>
      <c r="C9" s="57">
        <v>4</v>
      </c>
    </row>
    <row r="10" spans="1:3" ht="15.75" customHeight="1" x14ac:dyDescent="0.2">
      <c r="A10" s="52" t="s">
        <v>26</v>
      </c>
      <c r="B10" s="58">
        <v>313</v>
      </c>
      <c r="C10" s="58">
        <v>1</v>
      </c>
    </row>
    <row r="11" spans="1:3" ht="15.75" customHeight="1" x14ac:dyDescent="0.2">
      <c r="A11" s="50" t="s">
        <v>27</v>
      </c>
      <c r="B11" s="57">
        <v>147</v>
      </c>
      <c r="C11" s="57">
        <v>0</v>
      </c>
    </row>
    <row r="12" spans="1:3" ht="15.75" customHeight="1" x14ac:dyDescent="0.2">
      <c r="A12" s="52" t="s">
        <v>28</v>
      </c>
      <c r="B12" s="58">
        <v>6</v>
      </c>
      <c r="C12" s="58">
        <v>0</v>
      </c>
    </row>
    <row r="13" spans="1:3" ht="15.75" customHeight="1" x14ac:dyDescent="0.2">
      <c r="A13" s="50" t="s">
        <v>29</v>
      </c>
      <c r="B13" s="57">
        <v>9</v>
      </c>
      <c r="C13" s="57">
        <v>0</v>
      </c>
    </row>
    <row r="14" spans="1:3" ht="15.75" customHeight="1" x14ac:dyDescent="0.2">
      <c r="A14" s="52" t="s">
        <v>30</v>
      </c>
      <c r="B14" s="58">
        <v>59</v>
      </c>
      <c r="C14" s="58">
        <v>0</v>
      </c>
    </row>
    <row r="15" spans="1:3" ht="15.75" hidden="1" customHeight="1" x14ac:dyDescent="0.2">
      <c r="A15" s="50" t="s">
        <v>31</v>
      </c>
      <c r="B15" s="57">
        <v>26</v>
      </c>
      <c r="C15" s="57">
        <v>0</v>
      </c>
    </row>
    <row r="16" spans="1:3" ht="15.75" hidden="1" customHeight="1" x14ac:dyDescent="0.2">
      <c r="A16" s="52" t="s">
        <v>32</v>
      </c>
      <c r="B16" s="58">
        <v>4</v>
      </c>
      <c r="C16" s="58">
        <v>0</v>
      </c>
    </row>
    <row r="17" spans="1:13" ht="15.75" hidden="1" customHeight="1" x14ac:dyDescent="0.2">
      <c r="A17" s="50" t="s">
        <v>33</v>
      </c>
      <c r="B17" s="57">
        <v>8</v>
      </c>
      <c r="C17" s="57">
        <v>0</v>
      </c>
    </row>
    <row r="18" spans="1:13" ht="15.75" hidden="1" customHeight="1" x14ac:dyDescent="0.2">
      <c r="A18" s="52" t="s">
        <v>34</v>
      </c>
      <c r="B18" s="58">
        <v>4</v>
      </c>
      <c r="C18" s="58">
        <v>0</v>
      </c>
    </row>
    <row r="19" spans="1:13" ht="15.75" customHeight="1" x14ac:dyDescent="0.2">
      <c r="A19" s="50" t="s">
        <v>35</v>
      </c>
      <c r="B19" s="57">
        <v>42</v>
      </c>
      <c r="C19" s="57">
        <v>14</v>
      </c>
    </row>
    <row r="20" spans="1:13" ht="15.75" customHeight="1" x14ac:dyDescent="0.2">
      <c r="A20" s="52" t="s">
        <v>36</v>
      </c>
      <c r="B20" s="58">
        <v>3</v>
      </c>
      <c r="C20" s="58">
        <v>0</v>
      </c>
    </row>
    <row r="21" spans="1:13" ht="15.75" customHeight="1" x14ac:dyDescent="0.2">
      <c r="A21" s="50" t="s">
        <v>37</v>
      </c>
      <c r="B21" s="57">
        <v>0</v>
      </c>
      <c r="C21" s="57">
        <v>0</v>
      </c>
    </row>
    <row r="22" spans="1:13" ht="15.75" customHeight="1" x14ac:dyDescent="0.2">
      <c r="A22" s="52" t="s">
        <v>38</v>
      </c>
      <c r="B22" s="58">
        <v>15</v>
      </c>
      <c r="C22" s="58">
        <v>0</v>
      </c>
    </row>
    <row r="23" spans="1:13" ht="15.75" customHeight="1" x14ac:dyDescent="0.2">
      <c r="A23" s="50" t="s">
        <v>39</v>
      </c>
      <c r="B23" s="57">
        <v>38</v>
      </c>
      <c r="C23" s="57">
        <v>1</v>
      </c>
    </row>
    <row r="24" spans="1:13" ht="15.75" customHeight="1" x14ac:dyDescent="0.2">
      <c r="A24" s="52" t="s">
        <v>40</v>
      </c>
      <c r="B24" s="58">
        <v>34</v>
      </c>
      <c r="C24" s="58">
        <v>0</v>
      </c>
    </row>
    <row r="25" spans="1:13" ht="15.75" customHeight="1" x14ac:dyDescent="0.2">
      <c r="A25" s="50" t="s">
        <v>41</v>
      </c>
      <c r="B25" s="57">
        <v>19</v>
      </c>
      <c r="C25" s="57">
        <v>0</v>
      </c>
    </row>
    <row r="26" spans="1:13" ht="15.75" customHeight="1" x14ac:dyDescent="0.2">
      <c r="A26" s="52" t="s">
        <v>42</v>
      </c>
      <c r="B26" s="58">
        <v>74</v>
      </c>
      <c r="C26" s="58">
        <v>1</v>
      </c>
    </row>
    <row r="27" spans="1:13" ht="15.75" customHeight="1" x14ac:dyDescent="0.2">
      <c r="A27" s="50" t="s">
        <v>43</v>
      </c>
      <c r="B27" s="57">
        <v>13</v>
      </c>
      <c r="C27" s="57">
        <v>0</v>
      </c>
      <c r="M27" s="55"/>
    </row>
    <row r="28" spans="1:13" ht="15.75" customHeight="1" x14ac:dyDescent="0.2">
      <c r="A28" s="52" t="s">
        <v>44</v>
      </c>
      <c r="B28" s="58">
        <v>150</v>
      </c>
      <c r="C28" s="58">
        <v>0</v>
      </c>
    </row>
    <row r="29" spans="1:13" ht="15.75" customHeight="1" x14ac:dyDescent="0.2">
      <c r="A29" s="50" t="s">
        <v>45</v>
      </c>
      <c r="B29" s="57">
        <v>18</v>
      </c>
      <c r="C29" s="57">
        <v>0</v>
      </c>
    </row>
    <row r="30" spans="1:13" ht="15.75" customHeight="1" x14ac:dyDescent="0.2">
      <c r="A30" s="52" t="s">
        <v>46</v>
      </c>
      <c r="B30" s="58">
        <v>10</v>
      </c>
      <c r="C30" s="58">
        <v>0</v>
      </c>
    </row>
    <row r="31" spans="1:13" ht="15.75" customHeight="1" x14ac:dyDescent="0.2">
      <c r="A31" s="50" t="s">
        <v>47</v>
      </c>
      <c r="B31" s="57">
        <v>44</v>
      </c>
      <c r="C31" s="57">
        <v>0</v>
      </c>
    </row>
    <row r="32" spans="1:13" ht="15.75" customHeight="1" x14ac:dyDescent="0.2">
      <c r="A32" s="52" t="s">
        <v>48</v>
      </c>
      <c r="B32" s="58">
        <v>64</v>
      </c>
      <c r="C32" s="58">
        <v>2</v>
      </c>
    </row>
    <row r="33" spans="1:16" ht="15.75" customHeight="1" x14ac:dyDescent="0.2">
      <c r="A33" s="50" t="s">
        <v>49</v>
      </c>
      <c r="B33" s="57">
        <v>23</v>
      </c>
      <c r="C33" s="57">
        <v>0</v>
      </c>
    </row>
    <row r="34" spans="1:16" ht="15.75" customHeight="1" x14ac:dyDescent="0.2">
      <c r="A34" s="52" t="s">
        <v>50</v>
      </c>
      <c r="B34" s="58">
        <v>70</v>
      </c>
      <c r="C34" s="58">
        <v>4</v>
      </c>
    </row>
    <row r="35" spans="1:16" ht="15.75" customHeight="1" x14ac:dyDescent="0.2">
      <c r="A35" s="50" t="s">
        <v>51</v>
      </c>
      <c r="B35" s="57">
        <v>10</v>
      </c>
      <c r="C35" s="57">
        <v>2</v>
      </c>
    </row>
    <row r="36" spans="1:16" ht="15.75" customHeight="1" x14ac:dyDescent="0.2">
      <c r="A36" s="52" t="s">
        <v>52</v>
      </c>
      <c r="B36" s="58">
        <v>1</v>
      </c>
      <c r="C36" s="58">
        <v>1</v>
      </c>
    </row>
    <row r="37" spans="1:16" ht="15.75" customHeight="1" x14ac:dyDescent="0.2">
      <c r="A37" s="50" t="s">
        <v>53</v>
      </c>
      <c r="B37" s="57">
        <v>7</v>
      </c>
      <c r="C37" s="57">
        <v>0</v>
      </c>
    </row>
    <row r="38" spans="1:16" ht="15.75" customHeight="1" x14ac:dyDescent="0.2">
      <c r="A38" s="52" t="s">
        <v>54</v>
      </c>
      <c r="B38" s="58">
        <v>165</v>
      </c>
      <c r="C38" s="58">
        <v>6</v>
      </c>
    </row>
    <row r="39" spans="1:16" ht="15.75" customHeight="1" x14ac:dyDescent="0.2">
      <c r="A39" s="50" t="s">
        <v>55</v>
      </c>
      <c r="B39" s="57">
        <v>0</v>
      </c>
      <c r="C39" s="57">
        <v>0</v>
      </c>
    </row>
    <row r="40" spans="1:16" ht="15.75" customHeight="1" x14ac:dyDescent="0.2">
      <c r="A40" s="52" t="s">
        <v>56</v>
      </c>
      <c r="B40" s="58">
        <v>2</v>
      </c>
      <c r="C40" s="58">
        <v>0</v>
      </c>
    </row>
    <row r="41" spans="1:16" ht="15.75" customHeight="1" x14ac:dyDescent="0.2">
      <c r="A41" s="50" t="s">
        <v>57</v>
      </c>
      <c r="B41" s="57">
        <v>28</v>
      </c>
      <c r="C41" s="57">
        <v>0</v>
      </c>
    </row>
    <row r="42" spans="1:16" ht="15.75" customHeight="1" x14ac:dyDescent="0.2">
      <c r="A42" s="52" t="s">
        <v>58</v>
      </c>
      <c r="B42" s="58">
        <v>0</v>
      </c>
      <c r="C42" s="58">
        <v>1</v>
      </c>
    </row>
    <row r="43" spans="1:16" ht="15.75" customHeight="1" x14ac:dyDescent="0.2">
      <c r="A43" s="50" t="s">
        <v>59</v>
      </c>
      <c r="B43" s="57">
        <v>264</v>
      </c>
      <c r="C43" s="57">
        <v>1</v>
      </c>
    </row>
    <row r="44" spans="1:16" ht="15.75" customHeight="1" x14ac:dyDescent="0.2">
      <c r="A44" s="59"/>
      <c r="B44" s="39"/>
      <c r="C44" s="39"/>
    </row>
    <row r="45" spans="1:16" ht="15.75" customHeight="1" x14ac:dyDescent="0.2">
      <c r="A45" s="53" t="s">
        <v>20</v>
      </c>
      <c r="B45" s="54">
        <f>SUM(B7:B43)-SUM(B15:B18)</f>
        <v>2036</v>
      </c>
      <c r="C45" s="54">
        <f>SUM(C7:C43)-SUM(C15:C18)</f>
        <v>40</v>
      </c>
      <c r="D45" s="55">
        <f>SUM(D7:D43)-SUM(D15:D18)</f>
        <v>0</v>
      </c>
      <c r="E45" s="55"/>
      <c r="F45" s="55"/>
      <c r="G45" s="55"/>
      <c r="H45" s="109"/>
      <c r="I45" s="109"/>
      <c r="J45" s="109"/>
      <c r="K45" s="109"/>
      <c r="L45" s="55"/>
      <c r="M45" s="55"/>
      <c r="N45" s="55"/>
    </row>
    <row r="46" spans="1:16" ht="15.75" customHeight="1" x14ac:dyDescent="0.2"/>
    <row r="47" spans="1:16" ht="15.75" customHeight="1" x14ac:dyDescent="0.2">
      <c r="A47" s="35" t="s">
        <v>60</v>
      </c>
      <c r="B47" s="36">
        <v>396</v>
      </c>
      <c r="C47" s="36">
        <v>1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</row>
    <row r="48" spans="1:16" s="55" customFormat="1" ht="15.75" customHeight="1" x14ac:dyDescent="0.2">
      <c r="A48" s="38" t="s">
        <v>61</v>
      </c>
      <c r="B48" s="39">
        <v>534</v>
      </c>
      <c r="C48" s="39">
        <v>9</v>
      </c>
      <c r="N48" s="41"/>
      <c r="O48" s="41"/>
      <c r="P48" s="41"/>
    </row>
    <row r="49" spans="1:6" ht="15.75" customHeight="1" x14ac:dyDescent="0.2">
      <c r="A49" s="35" t="s">
        <v>62</v>
      </c>
      <c r="B49" s="36">
        <v>168</v>
      </c>
      <c r="C49" s="36">
        <v>0</v>
      </c>
      <c r="D49" s="41"/>
      <c r="E49" s="41"/>
      <c r="F49" s="41"/>
    </row>
    <row r="51" spans="1:6" ht="23.25" customHeight="1" x14ac:dyDescent="0.2">
      <c r="A51" s="76" t="s">
        <v>81</v>
      </c>
      <c r="B51" s="77">
        <f>B45/'Tabel 1'!W47</f>
        <v>6.0832230325882676E-3</v>
      </c>
      <c r="C51" s="77">
        <f>C45/'Tabel 1'!W47</f>
        <v>1.1951322264417029E-4</v>
      </c>
    </row>
    <row r="52" spans="1:6" x14ac:dyDescent="0.2">
      <c r="A52" s="44" t="s">
        <v>82</v>
      </c>
    </row>
    <row r="53" spans="1:6" x14ac:dyDescent="0.2">
      <c r="A53" s="44" t="s">
        <v>83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T48"/>
  <sheetViews>
    <sheetView showGridLines="0" workbookViewId="0">
      <selection activeCell="R18" sqref="R18"/>
    </sheetView>
  </sheetViews>
  <sheetFormatPr defaultRowHeight="12.75" x14ac:dyDescent="0.2"/>
  <cols>
    <col min="2" max="2" width="7.140625" bestFit="1" customWidth="1"/>
    <col min="3" max="3" width="0.7109375" customWidth="1"/>
    <col min="4" max="4" width="15.7109375" bestFit="1" customWidth="1"/>
    <col min="5" max="5" width="0.7109375" customWidth="1"/>
    <col min="6" max="6" width="11" customWidth="1"/>
    <col min="7" max="7" width="0.7109375" customWidth="1"/>
    <col min="8" max="8" width="10.28515625" customWidth="1"/>
    <col min="9" max="9" width="0.7109375" customWidth="1"/>
    <col min="10" max="10" width="15.7109375" bestFit="1" customWidth="1"/>
    <col min="11" max="11" width="0.7109375" customWidth="1"/>
    <col min="12" max="12" width="11" customWidth="1"/>
    <col min="13" max="13" width="0.7109375" customWidth="1"/>
    <col min="15" max="15" width="0.7109375" customWidth="1"/>
    <col min="16" max="16" width="15.7109375" bestFit="1" customWidth="1"/>
    <col min="17" max="17" width="0.7109375" customWidth="1"/>
    <col min="18" max="18" width="11" customWidth="1"/>
    <col min="19" max="19" width="0.7109375" customWidth="1"/>
  </cols>
  <sheetData>
    <row r="1" spans="1:20" ht="15.75" x14ac:dyDescent="0.25">
      <c r="A1" s="33" t="s">
        <v>12</v>
      </c>
    </row>
    <row r="4" spans="1:20" ht="15.75" x14ac:dyDescent="0.25">
      <c r="D4" s="129" t="s">
        <v>13</v>
      </c>
      <c r="E4" s="129"/>
      <c r="F4" s="129"/>
      <c r="G4" s="129"/>
      <c r="H4" s="129"/>
      <c r="J4" s="129" t="s">
        <v>14</v>
      </c>
      <c r="K4" s="129"/>
      <c r="L4" s="129"/>
      <c r="M4" s="129"/>
      <c r="N4" s="129"/>
      <c r="P4" s="129" t="s">
        <v>15</v>
      </c>
      <c r="Q4" s="129"/>
      <c r="R4" s="129"/>
      <c r="S4" s="129"/>
      <c r="T4" s="129"/>
    </row>
    <row r="6" spans="1:20" x14ac:dyDescent="0.2">
      <c r="B6" t="s">
        <v>16</v>
      </c>
      <c r="D6" s="128" t="s">
        <v>17</v>
      </c>
      <c r="F6" s="128" t="s">
        <v>18</v>
      </c>
      <c r="H6" s="128" t="s">
        <v>19</v>
      </c>
      <c r="J6" s="128" t="s">
        <v>17</v>
      </c>
      <c r="L6" s="128" t="s">
        <v>18</v>
      </c>
      <c r="N6" s="128" t="s">
        <v>19</v>
      </c>
      <c r="P6" s="128" t="s">
        <v>17</v>
      </c>
      <c r="R6" s="128" t="s">
        <v>18</v>
      </c>
      <c r="T6" s="128" t="s">
        <v>19</v>
      </c>
    </row>
    <row r="7" spans="1:20" x14ac:dyDescent="0.2">
      <c r="D7" s="128"/>
      <c r="F7" s="128"/>
      <c r="H7" s="128"/>
      <c r="J7" s="128"/>
      <c r="L7" s="128"/>
      <c r="N7" s="128"/>
      <c r="P7" s="128"/>
      <c r="R7" s="128"/>
      <c r="T7" s="128"/>
    </row>
    <row r="8" spans="1:20" x14ac:dyDescent="0.2">
      <c r="D8" s="34"/>
      <c r="J8" s="34"/>
      <c r="P8" s="34"/>
    </row>
    <row r="9" spans="1:20" x14ac:dyDescent="0.2">
      <c r="B9" s="35" t="s">
        <v>183</v>
      </c>
      <c r="D9" s="36">
        <v>4374</v>
      </c>
      <c r="E9" s="37"/>
      <c r="F9" s="36">
        <v>0</v>
      </c>
      <c r="H9" s="36">
        <f>IF(D9&lt;10,"-",F9/D9*100)</f>
        <v>0</v>
      </c>
      <c r="I9" s="37"/>
      <c r="J9" s="36">
        <v>2707</v>
      </c>
      <c r="L9" s="36">
        <v>0</v>
      </c>
      <c r="M9" s="37"/>
      <c r="N9" s="36">
        <f>IF(J9&lt;10,"-",L9/J9*100)</f>
        <v>0</v>
      </c>
      <c r="P9" s="36">
        <v>1667</v>
      </c>
      <c r="Q9" s="37"/>
      <c r="R9" s="36">
        <v>0</v>
      </c>
      <c r="T9" s="36">
        <f>IF(P9&lt;10,"-",R9/P9*100)</f>
        <v>0</v>
      </c>
    </row>
    <row r="10" spans="1:20" x14ac:dyDescent="0.2">
      <c r="B10" s="38" t="s">
        <v>184</v>
      </c>
      <c r="D10" s="39">
        <v>4227</v>
      </c>
      <c r="F10" s="39">
        <v>0</v>
      </c>
      <c r="H10" s="39">
        <f t="shared" ref="H10:H17" si="0">IF(D10&lt;10,"-",F10/D10*100)</f>
        <v>0</v>
      </c>
      <c r="J10" s="39">
        <v>2606</v>
      </c>
      <c r="L10" s="39">
        <v>0</v>
      </c>
      <c r="N10" s="39">
        <f t="shared" ref="N10:N17" si="1">IF(J10&lt;10,"-",L10/J10*100)</f>
        <v>0</v>
      </c>
      <c r="P10" s="39">
        <v>1621</v>
      </c>
      <c r="R10" s="39">
        <v>0</v>
      </c>
      <c r="T10" s="39">
        <f>IF(P10&lt;10,"-",R10/P10*100)</f>
        <v>0</v>
      </c>
    </row>
    <row r="11" spans="1:20" x14ac:dyDescent="0.2">
      <c r="B11" s="35" t="s">
        <v>185</v>
      </c>
      <c r="D11" s="36">
        <v>4142</v>
      </c>
      <c r="F11" s="36">
        <v>0</v>
      </c>
      <c r="H11" s="36">
        <f t="shared" si="0"/>
        <v>0</v>
      </c>
      <c r="J11" s="36">
        <v>2590</v>
      </c>
      <c r="L11" s="36">
        <v>0</v>
      </c>
      <c r="N11" s="36">
        <f t="shared" si="1"/>
        <v>0</v>
      </c>
      <c r="P11" s="36">
        <v>1552</v>
      </c>
      <c r="R11" s="36">
        <v>0</v>
      </c>
      <c r="T11" s="36">
        <f t="shared" ref="T11:T17" si="2">IF(P11&lt;10,"-",R11/P11*100)</f>
        <v>0</v>
      </c>
    </row>
    <row r="12" spans="1:20" x14ac:dyDescent="0.2">
      <c r="B12" s="38" t="s">
        <v>186</v>
      </c>
      <c r="D12" s="39">
        <v>3743</v>
      </c>
      <c r="F12" s="39">
        <v>332</v>
      </c>
      <c r="H12" s="39">
        <f t="shared" si="0"/>
        <v>8.8698904621960999</v>
      </c>
      <c r="J12" s="39">
        <v>2376</v>
      </c>
      <c r="L12" s="39">
        <v>145</v>
      </c>
      <c r="N12" s="39">
        <f t="shared" si="1"/>
        <v>6.1026936026936029</v>
      </c>
      <c r="P12" s="39">
        <v>1367</v>
      </c>
      <c r="R12" s="39">
        <v>187</v>
      </c>
      <c r="T12" s="39">
        <f t="shared" si="2"/>
        <v>13.679590343818582</v>
      </c>
    </row>
    <row r="13" spans="1:20" x14ac:dyDescent="0.2">
      <c r="B13" s="35" t="s">
        <v>187</v>
      </c>
      <c r="D13" s="36">
        <v>3772</v>
      </c>
      <c r="F13" s="36">
        <v>965</v>
      </c>
      <c r="H13" s="36">
        <f t="shared" si="0"/>
        <v>25.583244962884411</v>
      </c>
      <c r="J13" s="36">
        <v>2432</v>
      </c>
      <c r="L13" s="36">
        <v>493</v>
      </c>
      <c r="N13" s="36">
        <f t="shared" si="1"/>
        <v>20.271381578947366</v>
      </c>
      <c r="P13" s="36">
        <v>1340</v>
      </c>
      <c r="R13" s="36">
        <v>472</v>
      </c>
      <c r="T13" s="36">
        <f t="shared" si="2"/>
        <v>35.223880597014926</v>
      </c>
    </row>
    <row r="14" spans="1:20" x14ac:dyDescent="0.2">
      <c r="B14" s="38" t="s">
        <v>188</v>
      </c>
      <c r="D14" s="39">
        <v>2116</v>
      </c>
      <c r="F14" s="39">
        <v>739</v>
      </c>
      <c r="H14" s="39">
        <f t="shared" si="0"/>
        <v>34.924385633270319</v>
      </c>
      <c r="J14" s="39">
        <v>1366</v>
      </c>
      <c r="L14" s="39">
        <v>411</v>
      </c>
      <c r="N14" s="39">
        <f t="shared" si="1"/>
        <v>30.087847730600291</v>
      </c>
      <c r="P14" s="39">
        <v>750</v>
      </c>
      <c r="R14" s="39">
        <v>328</v>
      </c>
      <c r="T14" s="39">
        <f t="shared" si="2"/>
        <v>43.733333333333334</v>
      </c>
    </row>
    <row r="15" spans="1:20" x14ac:dyDescent="0.2">
      <c r="B15" s="35" t="s">
        <v>189</v>
      </c>
      <c r="D15" s="36">
        <v>53</v>
      </c>
      <c r="F15" s="36">
        <v>0</v>
      </c>
      <c r="H15" s="36">
        <f t="shared" ref="H15" si="3">IF(D15&lt;10,"-",F15/D15*100)</f>
        <v>0</v>
      </c>
      <c r="J15" s="36">
        <v>41</v>
      </c>
      <c r="L15" s="36">
        <v>0</v>
      </c>
      <c r="N15" s="36">
        <f t="shared" ref="N15" si="4">IF(J15&lt;10,"-",L15/J15*100)</f>
        <v>0</v>
      </c>
      <c r="P15" s="36">
        <v>12</v>
      </c>
      <c r="R15" s="36">
        <v>0</v>
      </c>
      <c r="T15" s="36">
        <f t="shared" ref="T15" si="5">IF(P15&lt;10,"-",R15/P15*100)</f>
        <v>0</v>
      </c>
    </row>
    <row r="17" spans="2:20" x14ac:dyDescent="0.2">
      <c r="B17" s="36" t="s">
        <v>20</v>
      </c>
      <c r="D17" s="36">
        <v>1</v>
      </c>
      <c r="F17" s="36">
        <v>0</v>
      </c>
      <c r="H17" s="36" t="str">
        <f t="shared" si="0"/>
        <v>-</v>
      </c>
      <c r="J17" s="36">
        <v>1</v>
      </c>
      <c r="L17" s="36">
        <v>0</v>
      </c>
      <c r="N17" s="36" t="str">
        <f t="shared" si="1"/>
        <v>-</v>
      </c>
      <c r="P17" s="36">
        <v>0</v>
      </c>
      <c r="R17" s="36">
        <v>0</v>
      </c>
      <c r="T17" s="36" t="str">
        <f t="shared" si="2"/>
        <v>-</v>
      </c>
    </row>
    <row r="19" spans="2:20" x14ac:dyDescent="0.2">
      <c r="B19" s="38"/>
      <c r="D19" s="39"/>
      <c r="F19" s="39"/>
    </row>
    <row r="48" spans="4:11" x14ac:dyDescent="0.2">
      <c r="D48" s="51"/>
      <c r="H48" s="64"/>
      <c r="I48" s="64"/>
      <c r="J48" s="64"/>
      <c r="K48" s="64"/>
    </row>
  </sheetData>
  <mergeCells count="12">
    <mergeCell ref="R6:R7"/>
    <mergeCell ref="T6:T7"/>
    <mergeCell ref="D4:H4"/>
    <mergeCell ref="J4:N4"/>
    <mergeCell ref="P4:T4"/>
    <mergeCell ref="D6:D7"/>
    <mergeCell ref="F6:F7"/>
    <mergeCell ref="H6:H7"/>
    <mergeCell ref="J6:J7"/>
    <mergeCell ref="L6:L7"/>
    <mergeCell ref="N6:N7"/>
    <mergeCell ref="P6:P7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17"/>
  <dimension ref="A1:P52"/>
  <sheetViews>
    <sheetView showGridLines="0" topLeftCell="A4" workbookViewId="0">
      <selection activeCell="B28" sqref="B28"/>
    </sheetView>
  </sheetViews>
  <sheetFormatPr defaultRowHeight="12.75" x14ac:dyDescent="0.2"/>
  <cols>
    <col min="1" max="1" width="17.140625" style="44" customWidth="1"/>
    <col min="2" max="9" width="10.7109375" customWidth="1"/>
    <col min="10" max="10" width="13.42578125" bestFit="1" customWidth="1"/>
    <col min="11" max="11" width="10.28515625" bestFit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209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/>
    <row r="7" spans="1:10" s="44" customFormat="1" ht="15.75" customHeight="1" x14ac:dyDescent="0.2">
      <c r="B7" s="67" t="s">
        <v>84</v>
      </c>
      <c r="C7" s="67" t="s">
        <v>85</v>
      </c>
      <c r="D7" s="67" t="s">
        <v>86</v>
      </c>
      <c r="E7" s="67" t="s">
        <v>87</v>
      </c>
      <c r="F7" s="67" t="s">
        <v>88</v>
      </c>
      <c r="G7" s="67" t="s">
        <v>89</v>
      </c>
      <c r="H7" s="67" t="s">
        <v>90</v>
      </c>
      <c r="I7" s="67" t="s">
        <v>91</v>
      </c>
      <c r="J7" s="67" t="s">
        <v>92</v>
      </c>
    </row>
    <row r="8" spans="1:10" s="44" customFormat="1" ht="15.75" hidden="1" customHeight="1" x14ac:dyDescent="0.2">
      <c r="B8" s="67"/>
      <c r="C8" s="67"/>
      <c r="D8" s="67"/>
    </row>
    <row r="9" spans="1:10" ht="15.75" customHeight="1" x14ac:dyDescent="0.2">
      <c r="A9" s="50" t="s">
        <v>225</v>
      </c>
      <c r="B9" s="57">
        <v>370</v>
      </c>
      <c r="C9" s="57">
        <v>363</v>
      </c>
      <c r="D9" s="108">
        <v>119</v>
      </c>
      <c r="E9" s="57">
        <v>66</v>
      </c>
      <c r="F9" s="57">
        <v>76</v>
      </c>
      <c r="G9" s="57">
        <v>57</v>
      </c>
      <c r="H9" s="57">
        <v>28</v>
      </c>
      <c r="I9" s="108">
        <v>17</v>
      </c>
      <c r="J9" s="57">
        <v>20</v>
      </c>
    </row>
    <row r="10" spans="1:10" ht="15.75" customHeight="1" x14ac:dyDescent="0.2">
      <c r="A10" s="52" t="s">
        <v>226</v>
      </c>
      <c r="B10" s="58">
        <v>277</v>
      </c>
      <c r="C10" s="58">
        <v>234</v>
      </c>
      <c r="D10" s="113">
        <v>158</v>
      </c>
      <c r="E10" s="58">
        <v>64</v>
      </c>
      <c r="F10" s="58">
        <v>47</v>
      </c>
      <c r="G10" s="58">
        <v>36</v>
      </c>
      <c r="H10" s="58">
        <v>31</v>
      </c>
      <c r="I10" s="113">
        <v>17</v>
      </c>
      <c r="J10" s="58">
        <v>18</v>
      </c>
    </row>
    <row r="11" spans="1:10" ht="15.75" customHeight="1" x14ac:dyDescent="0.2">
      <c r="A11" s="50" t="s">
        <v>227</v>
      </c>
      <c r="B11" s="57">
        <v>645</v>
      </c>
      <c r="C11" s="57">
        <v>540</v>
      </c>
      <c r="D11" s="108">
        <v>185</v>
      </c>
      <c r="E11" s="57">
        <v>149</v>
      </c>
      <c r="F11" s="57">
        <v>138</v>
      </c>
      <c r="G11" s="57">
        <v>114</v>
      </c>
      <c r="H11" s="57">
        <v>55</v>
      </c>
      <c r="I11" s="108">
        <v>47</v>
      </c>
      <c r="J11" s="57">
        <v>38</v>
      </c>
    </row>
    <row r="12" spans="1:10" ht="15.75" customHeight="1" x14ac:dyDescent="0.2">
      <c r="A12" s="52" t="s">
        <v>26</v>
      </c>
      <c r="B12" s="58">
        <v>1152</v>
      </c>
      <c r="C12" s="58">
        <v>1075</v>
      </c>
      <c r="D12" s="113">
        <v>472</v>
      </c>
      <c r="E12" s="58">
        <v>397</v>
      </c>
      <c r="F12" s="58">
        <v>417</v>
      </c>
      <c r="G12" s="58">
        <v>282</v>
      </c>
      <c r="H12" s="58">
        <v>164</v>
      </c>
      <c r="I12" s="113">
        <v>145</v>
      </c>
      <c r="J12" s="58">
        <v>172</v>
      </c>
    </row>
    <row r="13" spans="1:10" ht="15.75" customHeight="1" x14ac:dyDescent="0.2">
      <c r="A13" s="50" t="s">
        <v>27</v>
      </c>
      <c r="B13" s="57">
        <v>207</v>
      </c>
      <c r="C13" s="57">
        <v>145</v>
      </c>
      <c r="D13" s="108">
        <v>68</v>
      </c>
      <c r="E13" s="57">
        <v>48</v>
      </c>
      <c r="F13" s="57">
        <v>39</v>
      </c>
      <c r="G13" s="57">
        <v>40</v>
      </c>
      <c r="H13" s="57">
        <v>30</v>
      </c>
      <c r="I13" s="108">
        <v>16</v>
      </c>
      <c r="J13" s="57">
        <v>20</v>
      </c>
    </row>
    <row r="14" spans="1:10" ht="15.75" customHeight="1" x14ac:dyDescent="0.2">
      <c r="A14" s="52" t="s">
        <v>28</v>
      </c>
      <c r="B14" s="58">
        <v>32</v>
      </c>
      <c r="C14" s="58">
        <v>24</v>
      </c>
      <c r="D14" s="113">
        <v>18</v>
      </c>
      <c r="E14" s="58">
        <v>15</v>
      </c>
      <c r="F14" s="58">
        <v>7</v>
      </c>
      <c r="G14" s="58">
        <v>7</v>
      </c>
      <c r="H14" s="58">
        <v>6</v>
      </c>
      <c r="I14" s="113">
        <v>1</v>
      </c>
      <c r="J14" s="58">
        <v>3</v>
      </c>
    </row>
    <row r="15" spans="1:10" ht="15.75" customHeight="1" x14ac:dyDescent="0.2">
      <c r="A15" s="50" t="s">
        <v>29</v>
      </c>
      <c r="B15" s="57">
        <v>190</v>
      </c>
      <c r="C15" s="57">
        <v>215</v>
      </c>
      <c r="D15" s="108">
        <v>66</v>
      </c>
      <c r="E15" s="57">
        <v>67</v>
      </c>
      <c r="F15" s="57">
        <v>59</v>
      </c>
      <c r="G15" s="57">
        <v>43</v>
      </c>
      <c r="H15" s="57">
        <v>33</v>
      </c>
      <c r="I15" s="108">
        <v>23</v>
      </c>
      <c r="J15" s="57">
        <v>22</v>
      </c>
    </row>
    <row r="16" spans="1:10" ht="15.75" customHeight="1" x14ac:dyDescent="0.2">
      <c r="A16" s="52" t="s">
        <v>30</v>
      </c>
      <c r="B16" s="58">
        <v>72</v>
      </c>
      <c r="C16" s="58">
        <v>63</v>
      </c>
      <c r="D16" s="113">
        <v>33</v>
      </c>
      <c r="E16" s="58">
        <v>21</v>
      </c>
      <c r="F16" s="58">
        <v>26</v>
      </c>
      <c r="G16" s="58">
        <v>12</v>
      </c>
      <c r="H16" s="58">
        <v>15</v>
      </c>
      <c r="I16" s="113">
        <v>13</v>
      </c>
      <c r="J16" s="58">
        <v>11</v>
      </c>
    </row>
    <row r="17" spans="1:13" ht="15.75" hidden="1" customHeight="1" x14ac:dyDescent="0.2">
      <c r="A17" s="50" t="s">
        <v>31</v>
      </c>
      <c r="B17" s="57">
        <v>37</v>
      </c>
      <c r="C17" s="57">
        <v>24</v>
      </c>
      <c r="D17" s="108">
        <v>12</v>
      </c>
      <c r="E17" s="57">
        <v>10</v>
      </c>
      <c r="F17" s="57">
        <v>5</v>
      </c>
      <c r="G17" s="57">
        <v>3</v>
      </c>
      <c r="H17" s="57">
        <v>4</v>
      </c>
      <c r="I17" s="108">
        <v>1</v>
      </c>
      <c r="J17" s="57">
        <v>4</v>
      </c>
    </row>
    <row r="18" spans="1:13" ht="15.75" hidden="1" customHeight="1" x14ac:dyDescent="0.2">
      <c r="A18" s="52" t="s">
        <v>32</v>
      </c>
      <c r="B18" s="58">
        <v>20</v>
      </c>
      <c r="C18" s="58">
        <v>18</v>
      </c>
      <c r="D18" s="113">
        <v>7</v>
      </c>
      <c r="E18" s="58">
        <v>4</v>
      </c>
      <c r="F18" s="58">
        <v>3</v>
      </c>
      <c r="G18" s="58">
        <v>0</v>
      </c>
      <c r="H18" s="58">
        <v>2</v>
      </c>
      <c r="I18" s="113">
        <v>2</v>
      </c>
      <c r="J18" s="58">
        <v>2</v>
      </c>
    </row>
    <row r="19" spans="1:13" ht="15.75" hidden="1" customHeight="1" x14ac:dyDescent="0.2">
      <c r="A19" s="50" t="s">
        <v>33</v>
      </c>
      <c r="B19" s="57">
        <v>4</v>
      </c>
      <c r="C19" s="57">
        <v>1</v>
      </c>
      <c r="D19" s="108">
        <v>1</v>
      </c>
      <c r="E19" s="57">
        <v>0</v>
      </c>
      <c r="F19" s="57">
        <v>2</v>
      </c>
      <c r="G19" s="57">
        <v>0</v>
      </c>
      <c r="H19" s="57">
        <v>0</v>
      </c>
      <c r="I19" s="108">
        <v>0</v>
      </c>
      <c r="J19" s="57">
        <v>0</v>
      </c>
    </row>
    <row r="20" spans="1:13" ht="15.75" hidden="1" customHeight="1" x14ac:dyDescent="0.2">
      <c r="A20" s="52" t="s">
        <v>34</v>
      </c>
      <c r="B20" s="58">
        <v>6</v>
      </c>
      <c r="C20" s="58">
        <v>4</v>
      </c>
      <c r="D20" s="113">
        <v>3</v>
      </c>
      <c r="E20" s="58">
        <v>3</v>
      </c>
      <c r="F20" s="58">
        <v>1</v>
      </c>
      <c r="G20" s="58">
        <v>1</v>
      </c>
      <c r="H20" s="58">
        <v>0</v>
      </c>
      <c r="I20" s="113">
        <v>1</v>
      </c>
      <c r="J20" s="58">
        <v>0</v>
      </c>
    </row>
    <row r="21" spans="1:13" ht="15.75" customHeight="1" x14ac:dyDescent="0.2">
      <c r="A21" s="50" t="s">
        <v>35</v>
      </c>
      <c r="B21" s="108">
        <v>67</v>
      </c>
      <c r="C21" s="108">
        <v>47</v>
      </c>
      <c r="D21" s="108">
        <v>23</v>
      </c>
      <c r="E21" s="57">
        <v>17</v>
      </c>
      <c r="F21" s="57">
        <v>11</v>
      </c>
      <c r="G21" s="57">
        <v>4</v>
      </c>
      <c r="H21" s="57">
        <v>6</v>
      </c>
      <c r="I21" s="108">
        <v>4</v>
      </c>
      <c r="J21" s="57">
        <v>6</v>
      </c>
    </row>
    <row r="22" spans="1:13" ht="15.75" customHeight="1" x14ac:dyDescent="0.2">
      <c r="A22" s="52" t="s">
        <v>36</v>
      </c>
      <c r="B22" s="58">
        <v>3</v>
      </c>
      <c r="C22" s="58">
        <v>5</v>
      </c>
      <c r="D22" s="113">
        <v>2</v>
      </c>
      <c r="E22" s="58">
        <v>1</v>
      </c>
      <c r="F22" s="58">
        <v>3</v>
      </c>
      <c r="G22" s="58">
        <v>0</v>
      </c>
      <c r="H22" s="58">
        <v>0</v>
      </c>
      <c r="I22" s="113">
        <v>0</v>
      </c>
      <c r="J22" s="58">
        <v>0</v>
      </c>
    </row>
    <row r="23" spans="1:13" ht="15.75" customHeight="1" x14ac:dyDescent="0.2">
      <c r="A23" s="50" t="s">
        <v>37</v>
      </c>
      <c r="B23" s="57">
        <v>20</v>
      </c>
      <c r="C23" s="57">
        <v>6</v>
      </c>
      <c r="D23" s="108">
        <v>7</v>
      </c>
      <c r="E23" s="57">
        <v>3</v>
      </c>
      <c r="F23" s="57">
        <v>4</v>
      </c>
      <c r="G23" s="57">
        <v>8</v>
      </c>
      <c r="H23" s="57">
        <v>2</v>
      </c>
      <c r="I23" s="108">
        <v>1</v>
      </c>
      <c r="J23" s="108">
        <v>1</v>
      </c>
    </row>
    <row r="24" spans="1:13" ht="15.75" customHeight="1" x14ac:dyDescent="0.2">
      <c r="A24" s="52" t="s">
        <v>38</v>
      </c>
      <c r="B24" s="58">
        <v>32</v>
      </c>
      <c r="C24" s="58">
        <v>17</v>
      </c>
      <c r="D24" s="113">
        <v>12</v>
      </c>
      <c r="E24" s="58">
        <v>7</v>
      </c>
      <c r="F24" s="58">
        <v>4</v>
      </c>
      <c r="G24" s="58">
        <v>1</v>
      </c>
      <c r="H24" s="58">
        <v>2</v>
      </c>
      <c r="I24" s="113">
        <v>3</v>
      </c>
      <c r="J24" s="58">
        <v>2</v>
      </c>
    </row>
    <row r="25" spans="1:13" ht="15.75" customHeight="1" x14ac:dyDescent="0.2">
      <c r="A25" s="50" t="s">
        <v>39</v>
      </c>
      <c r="B25" s="57">
        <v>126</v>
      </c>
      <c r="C25" s="57">
        <v>46</v>
      </c>
      <c r="D25" s="108">
        <v>32</v>
      </c>
      <c r="E25" s="57">
        <v>22</v>
      </c>
      <c r="F25" s="57">
        <v>17</v>
      </c>
      <c r="G25" s="57">
        <v>6</v>
      </c>
      <c r="H25" s="57">
        <v>8</v>
      </c>
      <c r="I25" s="108">
        <v>3</v>
      </c>
      <c r="J25" s="57">
        <v>3</v>
      </c>
    </row>
    <row r="26" spans="1:13" ht="15.75" customHeight="1" x14ac:dyDescent="0.2">
      <c r="A26" s="52" t="s">
        <v>40</v>
      </c>
      <c r="B26" s="58">
        <v>123</v>
      </c>
      <c r="C26" s="58">
        <v>65</v>
      </c>
      <c r="D26" s="113">
        <v>5</v>
      </c>
      <c r="E26" s="58">
        <v>1</v>
      </c>
      <c r="F26" s="58">
        <v>4</v>
      </c>
      <c r="G26" s="58">
        <v>1</v>
      </c>
      <c r="H26" s="58">
        <v>1</v>
      </c>
      <c r="I26" s="113">
        <v>1</v>
      </c>
      <c r="J26" s="58">
        <v>1</v>
      </c>
    </row>
    <row r="27" spans="1:13" ht="15.75" customHeight="1" x14ac:dyDescent="0.2">
      <c r="A27" s="50" t="s">
        <v>41</v>
      </c>
      <c r="B27" s="57">
        <v>11</v>
      </c>
      <c r="C27" s="57">
        <v>13</v>
      </c>
      <c r="D27" s="108">
        <v>1</v>
      </c>
      <c r="E27" s="57">
        <v>3</v>
      </c>
      <c r="F27" s="57">
        <v>0</v>
      </c>
      <c r="G27" s="57">
        <v>2</v>
      </c>
      <c r="H27" s="57">
        <v>1</v>
      </c>
      <c r="I27" s="108">
        <v>2</v>
      </c>
      <c r="J27" s="57">
        <v>0</v>
      </c>
    </row>
    <row r="28" spans="1:13" ht="15.75" customHeight="1" x14ac:dyDescent="0.2">
      <c r="A28" s="52" t="s">
        <v>42</v>
      </c>
      <c r="B28" s="58">
        <v>105</v>
      </c>
      <c r="C28" s="58">
        <v>134</v>
      </c>
      <c r="D28" s="113">
        <v>59</v>
      </c>
      <c r="E28" s="58">
        <v>44</v>
      </c>
      <c r="F28" s="58">
        <v>37</v>
      </c>
      <c r="G28" s="58">
        <v>28</v>
      </c>
      <c r="H28" s="58">
        <v>17</v>
      </c>
      <c r="I28" s="113">
        <v>9</v>
      </c>
      <c r="J28" s="58">
        <v>7</v>
      </c>
    </row>
    <row r="29" spans="1:13" ht="15.75" customHeight="1" x14ac:dyDescent="0.2">
      <c r="A29" s="50" t="s">
        <v>43</v>
      </c>
      <c r="B29" s="57">
        <v>5</v>
      </c>
      <c r="C29" s="57">
        <v>3</v>
      </c>
      <c r="D29" s="108">
        <v>1</v>
      </c>
      <c r="E29" s="57">
        <v>0</v>
      </c>
      <c r="F29" s="57">
        <v>0</v>
      </c>
      <c r="G29" s="57">
        <v>0</v>
      </c>
      <c r="H29" s="57">
        <v>1</v>
      </c>
      <c r="I29" s="108">
        <v>0</v>
      </c>
      <c r="J29" s="57">
        <v>0</v>
      </c>
      <c r="M29" s="55"/>
    </row>
    <row r="30" spans="1:13" ht="15.75" customHeight="1" x14ac:dyDescent="0.2">
      <c r="A30" s="52" t="s">
        <v>44</v>
      </c>
      <c r="B30" s="58">
        <v>45</v>
      </c>
      <c r="C30" s="58">
        <v>31</v>
      </c>
      <c r="D30" s="113">
        <v>16</v>
      </c>
      <c r="E30" s="58">
        <v>11</v>
      </c>
      <c r="F30" s="58">
        <v>17</v>
      </c>
      <c r="G30" s="58">
        <v>16</v>
      </c>
      <c r="H30" s="58">
        <v>14</v>
      </c>
      <c r="I30" s="113">
        <v>8</v>
      </c>
      <c r="J30" s="58">
        <v>10</v>
      </c>
    </row>
    <row r="31" spans="1:13" ht="15.75" customHeight="1" x14ac:dyDescent="0.2">
      <c r="A31" s="50" t="s">
        <v>45</v>
      </c>
      <c r="B31" s="57">
        <v>4</v>
      </c>
      <c r="C31" s="57">
        <v>6</v>
      </c>
      <c r="D31" s="108">
        <v>2</v>
      </c>
      <c r="E31" s="57">
        <v>3</v>
      </c>
      <c r="F31" s="57">
        <v>3</v>
      </c>
      <c r="G31" s="57">
        <v>4</v>
      </c>
      <c r="H31" s="57">
        <v>2</v>
      </c>
      <c r="I31" s="108">
        <v>1</v>
      </c>
      <c r="J31" s="57">
        <v>0</v>
      </c>
    </row>
    <row r="32" spans="1:13" ht="15.75" customHeight="1" x14ac:dyDescent="0.2">
      <c r="A32" s="52" t="s">
        <v>46</v>
      </c>
      <c r="B32" s="58">
        <v>18</v>
      </c>
      <c r="C32" s="58">
        <v>9</v>
      </c>
      <c r="D32" s="113">
        <v>9</v>
      </c>
      <c r="E32" s="58">
        <v>8</v>
      </c>
      <c r="F32" s="58">
        <v>7</v>
      </c>
      <c r="G32" s="58">
        <v>4</v>
      </c>
      <c r="H32" s="58">
        <v>2</v>
      </c>
      <c r="I32" s="113">
        <v>1</v>
      </c>
      <c r="J32" s="58">
        <v>2</v>
      </c>
    </row>
    <row r="33" spans="1:14" ht="15.75" customHeight="1" x14ac:dyDescent="0.2">
      <c r="A33" s="50" t="s">
        <v>47</v>
      </c>
      <c r="B33" s="57">
        <v>175</v>
      </c>
      <c r="C33" s="57">
        <v>186</v>
      </c>
      <c r="D33" s="108">
        <v>70</v>
      </c>
      <c r="E33" s="57">
        <v>49</v>
      </c>
      <c r="F33" s="57">
        <v>20</v>
      </c>
      <c r="G33" s="57">
        <v>24</v>
      </c>
      <c r="H33" s="57">
        <v>8</v>
      </c>
      <c r="I33" s="108">
        <v>14</v>
      </c>
      <c r="J33" s="57">
        <v>7</v>
      </c>
    </row>
    <row r="34" spans="1:14" ht="15.75" customHeight="1" x14ac:dyDescent="0.2">
      <c r="A34" s="52" t="s">
        <v>48</v>
      </c>
      <c r="B34" s="58">
        <v>149</v>
      </c>
      <c r="C34" s="58">
        <v>110</v>
      </c>
      <c r="D34" s="113">
        <v>30</v>
      </c>
      <c r="E34" s="58">
        <v>29</v>
      </c>
      <c r="F34" s="58">
        <v>21</v>
      </c>
      <c r="G34" s="58">
        <v>14</v>
      </c>
      <c r="H34" s="58">
        <v>8</v>
      </c>
      <c r="I34" s="113">
        <v>10</v>
      </c>
      <c r="J34" s="58">
        <v>11</v>
      </c>
    </row>
    <row r="35" spans="1:14" ht="15.75" customHeight="1" x14ac:dyDescent="0.2">
      <c r="A35" s="50" t="s">
        <v>49</v>
      </c>
      <c r="B35" s="57">
        <v>103</v>
      </c>
      <c r="C35" s="57">
        <v>71</v>
      </c>
      <c r="D35" s="108">
        <v>22</v>
      </c>
      <c r="E35" s="57">
        <v>15</v>
      </c>
      <c r="F35" s="57">
        <v>18</v>
      </c>
      <c r="G35" s="57">
        <v>9</v>
      </c>
      <c r="H35" s="57">
        <v>8</v>
      </c>
      <c r="I35" s="108">
        <v>7</v>
      </c>
      <c r="J35" s="57">
        <v>9</v>
      </c>
    </row>
    <row r="36" spans="1:14" ht="15.75" customHeight="1" x14ac:dyDescent="0.2">
      <c r="A36" s="52" t="s">
        <v>50</v>
      </c>
      <c r="B36" s="58">
        <v>505</v>
      </c>
      <c r="C36" s="58">
        <v>487</v>
      </c>
      <c r="D36" s="113">
        <v>186</v>
      </c>
      <c r="E36" s="58">
        <v>148</v>
      </c>
      <c r="F36" s="58">
        <v>130</v>
      </c>
      <c r="G36" s="58">
        <v>108</v>
      </c>
      <c r="H36" s="58">
        <v>68</v>
      </c>
      <c r="I36" s="113">
        <v>75</v>
      </c>
      <c r="J36" s="58">
        <v>44</v>
      </c>
    </row>
    <row r="37" spans="1:14" ht="15.75" customHeight="1" x14ac:dyDescent="0.2">
      <c r="A37" s="50" t="s">
        <v>51</v>
      </c>
      <c r="B37" s="57">
        <v>565</v>
      </c>
      <c r="C37" s="57">
        <v>637</v>
      </c>
      <c r="D37" s="108">
        <v>217</v>
      </c>
      <c r="E37" s="57">
        <v>159</v>
      </c>
      <c r="F37" s="57">
        <v>127</v>
      </c>
      <c r="G37" s="57">
        <v>133</v>
      </c>
      <c r="H37" s="57">
        <v>70</v>
      </c>
      <c r="I37" s="108">
        <v>47</v>
      </c>
      <c r="J37" s="57">
        <v>55</v>
      </c>
    </row>
    <row r="38" spans="1:14" ht="15.75" customHeight="1" x14ac:dyDescent="0.2">
      <c r="A38" s="52" t="s">
        <v>52</v>
      </c>
      <c r="B38" s="58">
        <v>99</v>
      </c>
      <c r="C38" s="58">
        <v>112</v>
      </c>
      <c r="D38" s="113">
        <v>61</v>
      </c>
      <c r="E38" s="58">
        <v>43</v>
      </c>
      <c r="F38" s="58">
        <v>35</v>
      </c>
      <c r="G38" s="58">
        <v>27</v>
      </c>
      <c r="H38" s="58">
        <v>17</v>
      </c>
      <c r="I38" s="113">
        <v>14</v>
      </c>
      <c r="J38" s="58">
        <v>10</v>
      </c>
    </row>
    <row r="39" spans="1:14" ht="15.75" customHeight="1" x14ac:dyDescent="0.2">
      <c r="A39" s="50" t="s">
        <v>53</v>
      </c>
      <c r="B39" s="57">
        <v>120</v>
      </c>
      <c r="C39" s="57">
        <v>125</v>
      </c>
      <c r="D39" s="108">
        <v>43</v>
      </c>
      <c r="E39" s="57">
        <v>49</v>
      </c>
      <c r="F39" s="57">
        <v>40</v>
      </c>
      <c r="G39" s="57">
        <v>33</v>
      </c>
      <c r="H39" s="57">
        <v>20</v>
      </c>
      <c r="I39" s="108">
        <v>16</v>
      </c>
      <c r="J39" s="57">
        <v>15</v>
      </c>
    </row>
    <row r="40" spans="1:14" ht="15.75" customHeight="1" x14ac:dyDescent="0.2">
      <c r="A40" s="52" t="s">
        <v>54</v>
      </c>
      <c r="B40" s="58">
        <v>151</v>
      </c>
      <c r="C40" s="58">
        <v>145</v>
      </c>
      <c r="D40" s="113">
        <v>59</v>
      </c>
      <c r="E40" s="58">
        <v>40</v>
      </c>
      <c r="F40" s="58">
        <v>44</v>
      </c>
      <c r="G40" s="58">
        <v>45</v>
      </c>
      <c r="H40" s="58">
        <v>37</v>
      </c>
      <c r="I40" s="113">
        <v>12</v>
      </c>
      <c r="J40" s="58">
        <v>21</v>
      </c>
    </row>
    <row r="41" spans="1:14" ht="15.75" customHeight="1" x14ac:dyDescent="0.2">
      <c r="A41" s="50" t="s">
        <v>55</v>
      </c>
      <c r="B41" s="57">
        <v>113</v>
      </c>
      <c r="C41" s="57">
        <v>149</v>
      </c>
      <c r="D41" s="108">
        <v>40</v>
      </c>
      <c r="E41" s="57">
        <v>23</v>
      </c>
      <c r="F41" s="57">
        <v>30</v>
      </c>
      <c r="G41" s="57">
        <v>26</v>
      </c>
      <c r="H41" s="57">
        <v>9</v>
      </c>
      <c r="I41" s="108">
        <v>14</v>
      </c>
      <c r="J41" s="57">
        <v>5</v>
      </c>
    </row>
    <row r="42" spans="1:14" ht="15.75" customHeight="1" x14ac:dyDescent="0.2">
      <c r="A42" s="52" t="s">
        <v>56</v>
      </c>
      <c r="B42" s="58">
        <v>33</v>
      </c>
      <c r="C42" s="58">
        <v>23</v>
      </c>
      <c r="D42" s="113">
        <v>6</v>
      </c>
      <c r="E42" s="58">
        <v>7</v>
      </c>
      <c r="F42" s="58">
        <v>10</v>
      </c>
      <c r="G42" s="58">
        <v>6</v>
      </c>
      <c r="H42" s="58">
        <v>3</v>
      </c>
      <c r="I42" s="113">
        <v>3</v>
      </c>
      <c r="J42" s="58">
        <v>1</v>
      </c>
    </row>
    <row r="43" spans="1:14" ht="15.75" customHeight="1" x14ac:dyDescent="0.2">
      <c r="A43" s="50" t="s">
        <v>57</v>
      </c>
      <c r="B43" s="57">
        <v>158</v>
      </c>
      <c r="C43" s="57">
        <v>108</v>
      </c>
      <c r="D43" s="108">
        <v>50</v>
      </c>
      <c r="E43" s="57">
        <v>36</v>
      </c>
      <c r="F43" s="57">
        <v>25</v>
      </c>
      <c r="G43" s="57">
        <v>27</v>
      </c>
      <c r="H43" s="57">
        <v>16</v>
      </c>
      <c r="I43" s="108">
        <v>9</v>
      </c>
      <c r="J43" s="57">
        <v>14</v>
      </c>
    </row>
    <row r="44" spans="1:14" ht="15.75" customHeight="1" x14ac:dyDescent="0.2">
      <c r="A44" s="52" t="s">
        <v>58</v>
      </c>
      <c r="B44" s="58">
        <v>88</v>
      </c>
      <c r="C44" s="58">
        <v>64</v>
      </c>
      <c r="D44" s="113">
        <v>27</v>
      </c>
      <c r="E44" s="58">
        <v>9</v>
      </c>
      <c r="F44" s="58">
        <v>12</v>
      </c>
      <c r="G44" s="58">
        <v>11</v>
      </c>
      <c r="H44" s="58">
        <v>10</v>
      </c>
      <c r="I44" s="113">
        <v>1</v>
      </c>
      <c r="J44" s="58">
        <v>5</v>
      </c>
    </row>
    <row r="45" spans="1:14" ht="15.75" customHeight="1" x14ac:dyDescent="0.2">
      <c r="A45" s="50" t="s">
        <v>59</v>
      </c>
      <c r="B45" s="57">
        <v>443</v>
      </c>
      <c r="C45" s="57">
        <v>393</v>
      </c>
      <c r="D45" s="108">
        <v>204</v>
      </c>
      <c r="E45" s="57">
        <v>153</v>
      </c>
      <c r="F45" s="57">
        <v>125</v>
      </c>
      <c r="G45" s="57">
        <v>80</v>
      </c>
      <c r="H45" s="57">
        <v>65</v>
      </c>
      <c r="I45" s="108">
        <v>53</v>
      </c>
      <c r="J45" s="57">
        <v>56</v>
      </c>
    </row>
    <row r="46" spans="1:14" ht="15.75" customHeight="1" x14ac:dyDescent="0.2">
      <c r="A46" s="59"/>
      <c r="B46" s="39"/>
      <c r="C46" s="39"/>
      <c r="D46" s="39"/>
      <c r="E46" s="39"/>
      <c r="F46" s="39"/>
      <c r="G46" s="39"/>
      <c r="H46" s="39"/>
      <c r="I46" s="39"/>
      <c r="J46" s="39"/>
    </row>
    <row r="47" spans="1:14" ht="15.75" customHeight="1" x14ac:dyDescent="0.2">
      <c r="A47" s="53" t="s">
        <v>20</v>
      </c>
      <c r="B47" s="117">
        <f>SUM(B9:B45)-SUM(B17:B20)</f>
        <v>6206</v>
      </c>
      <c r="C47" s="117">
        <f t="shared" ref="C47:J47" si="0">SUM(C9:C45)-SUM(C17:C20)</f>
        <v>5651</v>
      </c>
      <c r="D47" s="117">
        <f t="shared" si="0"/>
        <v>2303</v>
      </c>
      <c r="E47" s="117">
        <f t="shared" si="0"/>
        <v>1707</v>
      </c>
      <c r="F47" s="117">
        <f t="shared" si="0"/>
        <v>1553</v>
      </c>
      <c r="G47" s="117">
        <f t="shared" si="0"/>
        <v>1208</v>
      </c>
      <c r="H47" s="117">
        <f t="shared" si="0"/>
        <v>757</v>
      </c>
      <c r="I47" s="117">
        <f t="shared" si="0"/>
        <v>587</v>
      </c>
      <c r="J47" s="117">
        <f t="shared" si="0"/>
        <v>589</v>
      </c>
      <c r="K47" s="109"/>
      <c r="L47" s="55"/>
      <c r="M47" s="55"/>
      <c r="N47" s="55"/>
    </row>
    <row r="48" spans="1:14" ht="15.75" customHeight="1" x14ac:dyDescent="0.2"/>
    <row r="49" spans="1:16" ht="15.75" customHeight="1" x14ac:dyDescent="0.2">
      <c r="A49" s="35" t="s">
        <v>60</v>
      </c>
      <c r="B49" s="57">
        <v>647</v>
      </c>
      <c r="C49" s="57">
        <v>597</v>
      </c>
      <c r="D49" s="57">
        <v>277</v>
      </c>
      <c r="E49" s="57">
        <v>130</v>
      </c>
      <c r="F49" s="57">
        <v>123</v>
      </c>
      <c r="G49" s="57">
        <v>93</v>
      </c>
      <c r="H49" s="57">
        <v>59</v>
      </c>
      <c r="I49" s="57">
        <v>34</v>
      </c>
      <c r="J49" s="57">
        <v>38</v>
      </c>
      <c r="K49" s="55"/>
      <c r="L49" s="55"/>
      <c r="M49" s="55"/>
    </row>
    <row r="50" spans="1:16" s="55" customFormat="1" ht="15.75" customHeight="1" x14ac:dyDescent="0.2">
      <c r="A50" s="38" t="s">
        <v>61</v>
      </c>
      <c r="B50" s="58">
        <v>1653</v>
      </c>
      <c r="C50" s="58">
        <v>1522</v>
      </c>
      <c r="D50" s="58">
        <v>657</v>
      </c>
      <c r="E50" s="58">
        <v>548</v>
      </c>
      <c r="F50" s="58">
        <v>548</v>
      </c>
      <c r="G50" s="58">
        <v>384</v>
      </c>
      <c r="H50" s="58">
        <v>248</v>
      </c>
      <c r="I50" s="58">
        <v>198</v>
      </c>
      <c r="J50" s="58">
        <v>228</v>
      </c>
      <c r="N50" s="41"/>
      <c r="O50" s="41"/>
      <c r="P50" s="41"/>
    </row>
    <row r="51" spans="1:16" ht="15.75" customHeight="1" x14ac:dyDescent="0.2">
      <c r="A51" s="35" t="s">
        <v>62</v>
      </c>
      <c r="B51" s="57">
        <v>1421</v>
      </c>
      <c r="C51" s="57">
        <v>1417</v>
      </c>
      <c r="D51" s="57">
        <v>516</v>
      </c>
      <c r="E51" s="57">
        <v>394</v>
      </c>
      <c r="F51" s="57">
        <v>331</v>
      </c>
      <c r="G51" s="57">
        <v>291</v>
      </c>
      <c r="H51" s="57">
        <v>171</v>
      </c>
      <c r="I51" s="57">
        <v>153</v>
      </c>
      <c r="J51" s="57">
        <v>129</v>
      </c>
    </row>
    <row r="52" spans="1:16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18"/>
  <dimension ref="A1:P52"/>
  <sheetViews>
    <sheetView showGridLines="0" topLeftCell="A4" workbookViewId="0">
      <selection activeCell="A28" sqref="A28"/>
    </sheetView>
  </sheetViews>
  <sheetFormatPr defaultRowHeight="12.75" x14ac:dyDescent="0.2"/>
  <cols>
    <col min="1" max="1" width="17.140625" style="44" customWidth="1"/>
    <col min="2" max="9" width="10.7109375" customWidth="1"/>
    <col min="10" max="10" width="13.42578125" bestFit="1" customWidth="1"/>
    <col min="11" max="11" width="10.28515625" bestFit="1" customWidth="1"/>
  </cols>
  <sheetData>
    <row r="1" spans="1:10" s="41" customFormat="1" ht="15.75" customHeight="1" x14ac:dyDescent="0.25">
      <c r="A1" s="33" t="s">
        <v>21</v>
      </c>
    </row>
    <row r="2" spans="1:10" ht="15.75" customHeight="1" x14ac:dyDescent="0.2"/>
    <row r="3" spans="1:10" ht="15.75" customHeight="1" x14ac:dyDescent="0.25">
      <c r="A3" s="33" t="s">
        <v>210</v>
      </c>
    </row>
    <row r="4" spans="1:10" ht="15.75" customHeight="1" x14ac:dyDescent="0.2"/>
    <row r="5" spans="1:10" ht="15.75" customHeight="1" x14ac:dyDescent="0.2"/>
    <row r="6" spans="1:10" s="44" customFormat="1" ht="15.75" customHeight="1" x14ac:dyDescent="0.2"/>
    <row r="7" spans="1:10" s="44" customFormat="1" ht="15.75" customHeight="1" x14ac:dyDescent="0.2">
      <c r="B7" s="67" t="s">
        <v>84</v>
      </c>
      <c r="C7" s="67" t="s">
        <v>85</v>
      </c>
      <c r="D7" s="67" t="s">
        <v>86</v>
      </c>
      <c r="E7" s="67" t="s">
        <v>87</v>
      </c>
      <c r="F7" s="67" t="s">
        <v>88</v>
      </c>
      <c r="G7" s="67" t="s">
        <v>89</v>
      </c>
      <c r="H7" s="67" t="s">
        <v>90</v>
      </c>
      <c r="I7" s="67" t="s">
        <v>91</v>
      </c>
      <c r="J7" s="67" t="s">
        <v>92</v>
      </c>
    </row>
    <row r="8" spans="1:10" s="44" customFormat="1" ht="15.75" hidden="1" customHeight="1" x14ac:dyDescent="0.2">
      <c r="B8" s="67"/>
      <c r="C8" s="67"/>
      <c r="D8" s="67"/>
    </row>
    <row r="9" spans="1:10" ht="15.75" customHeight="1" x14ac:dyDescent="0.2">
      <c r="A9" s="50" t="s">
        <v>225</v>
      </c>
      <c r="B9" s="57">
        <v>161</v>
      </c>
      <c r="C9" s="57">
        <v>252</v>
      </c>
      <c r="D9" s="108">
        <v>52</v>
      </c>
      <c r="E9" s="57">
        <v>20</v>
      </c>
      <c r="F9" s="57">
        <v>35</v>
      </c>
      <c r="G9" s="57">
        <v>24</v>
      </c>
      <c r="H9" s="57">
        <v>6</v>
      </c>
      <c r="I9" s="108">
        <v>6</v>
      </c>
      <c r="J9" s="57">
        <v>2</v>
      </c>
    </row>
    <row r="10" spans="1:10" ht="15.75" customHeight="1" x14ac:dyDescent="0.2">
      <c r="A10" s="52" t="s">
        <v>226</v>
      </c>
      <c r="B10" s="58">
        <v>71</v>
      </c>
      <c r="C10" s="58">
        <v>81</v>
      </c>
      <c r="D10" s="113">
        <v>73</v>
      </c>
      <c r="E10" s="58">
        <v>13</v>
      </c>
      <c r="F10" s="58">
        <v>6</v>
      </c>
      <c r="G10" s="58">
        <v>12</v>
      </c>
      <c r="H10" s="58">
        <v>2</v>
      </c>
      <c r="I10" s="113">
        <v>6</v>
      </c>
      <c r="J10" s="58">
        <v>0</v>
      </c>
    </row>
    <row r="11" spans="1:10" ht="15.75" customHeight="1" x14ac:dyDescent="0.2">
      <c r="A11" s="50" t="s">
        <v>227</v>
      </c>
      <c r="B11" s="57">
        <v>388</v>
      </c>
      <c r="C11" s="57">
        <v>395</v>
      </c>
      <c r="D11" s="108">
        <v>86</v>
      </c>
      <c r="E11" s="57">
        <v>68</v>
      </c>
      <c r="F11" s="57">
        <v>83</v>
      </c>
      <c r="G11" s="57">
        <v>69</v>
      </c>
      <c r="H11" s="57">
        <v>29</v>
      </c>
      <c r="I11" s="108">
        <v>25</v>
      </c>
      <c r="J11" s="57">
        <v>3</v>
      </c>
    </row>
    <row r="12" spans="1:10" ht="15.75" customHeight="1" x14ac:dyDescent="0.2">
      <c r="A12" s="52" t="s">
        <v>26</v>
      </c>
      <c r="B12" s="58">
        <v>474</v>
      </c>
      <c r="C12" s="58">
        <v>645</v>
      </c>
      <c r="D12" s="113">
        <v>169</v>
      </c>
      <c r="E12" s="58">
        <v>158</v>
      </c>
      <c r="F12" s="58">
        <v>220</v>
      </c>
      <c r="G12" s="58">
        <v>130</v>
      </c>
      <c r="H12" s="58">
        <v>69</v>
      </c>
      <c r="I12" s="113">
        <v>57</v>
      </c>
      <c r="J12" s="58">
        <v>24</v>
      </c>
    </row>
    <row r="13" spans="1:10" ht="15.75" customHeight="1" x14ac:dyDescent="0.2">
      <c r="A13" s="50" t="s">
        <v>27</v>
      </c>
      <c r="B13" s="57">
        <v>80</v>
      </c>
      <c r="C13" s="57">
        <v>71</v>
      </c>
      <c r="D13" s="108">
        <v>21</v>
      </c>
      <c r="E13" s="57">
        <v>17</v>
      </c>
      <c r="F13" s="57">
        <v>12</v>
      </c>
      <c r="G13" s="57">
        <v>14</v>
      </c>
      <c r="H13" s="57">
        <v>7</v>
      </c>
      <c r="I13" s="108">
        <v>4</v>
      </c>
      <c r="J13" s="57">
        <v>1</v>
      </c>
    </row>
    <row r="14" spans="1:10" ht="15.75" customHeight="1" x14ac:dyDescent="0.2">
      <c r="A14" s="52" t="s">
        <v>28</v>
      </c>
      <c r="B14" s="58">
        <v>1</v>
      </c>
      <c r="C14" s="58">
        <v>0</v>
      </c>
      <c r="D14" s="113">
        <v>0</v>
      </c>
      <c r="E14" s="58">
        <v>1</v>
      </c>
      <c r="F14" s="58">
        <v>1</v>
      </c>
      <c r="G14" s="58">
        <v>1</v>
      </c>
      <c r="H14" s="58">
        <v>1</v>
      </c>
      <c r="I14" s="113">
        <v>1</v>
      </c>
      <c r="J14" s="58">
        <v>0</v>
      </c>
    </row>
    <row r="15" spans="1:10" ht="15.75" customHeight="1" x14ac:dyDescent="0.2">
      <c r="A15" s="50" t="s">
        <v>29</v>
      </c>
      <c r="B15" s="57">
        <v>107</v>
      </c>
      <c r="C15" s="57">
        <v>160</v>
      </c>
      <c r="D15" s="108">
        <v>33</v>
      </c>
      <c r="E15" s="57">
        <v>35</v>
      </c>
      <c r="F15" s="57">
        <v>32</v>
      </c>
      <c r="G15" s="57">
        <v>22</v>
      </c>
      <c r="H15" s="57">
        <v>21</v>
      </c>
      <c r="I15" s="108">
        <v>9</v>
      </c>
      <c r="J15" s="57">
        <v>1</v>
      </c>
    </row>
    <row r="16" spans="1:10" ht="15.75" customHeight="1" x14ac:dyDescent="0.2">
      <c r="A16" s="52" t="s">
        <v>30</v>
      </c>
      <c r="B16" s="58">
        <v>28</v>
      </c>
      <c r="C16" s="58">
        <v>36</v>
      </c>
      <c r="D16" s="113">
        <v>9</v>
      </c>
      <c r="E16" s="58">
        <v>8</v>
      </c>
      <c r="F16" s="58">
        <v>11</v>
      </c>
      <c r="G16" s="58">
        <v>4</v>
      </c>
      <c r="H16" s="58">
        <v>7</v>
      </c>
      <c r="I16" s="113">
        <v>4</v>
      </c>
      <c r="J16" s="58">
        <v>1</v>
      </c>
    </row>
    <row r="17" spans="1:13" ht="15.75" hidden="1" customHeight="1" x14ac:dyDescent="0.2">
      <c r="A17" s="50" t="s">
        <v>31</v>
      </c>
      <c r="B17" s="57">
        <v>13</v>
      </c>
      <c r="C17" s="57">
        <v>3</v>
      </c>
      <c r="D17" s="108">
        <v>3</v>
      </c>
      <c r="E17" s="57">
        <v>1</v>
      </c>
      <c r="F17" s="57">
        <v>2</v>
      </c>
      <c r="G17" s="57">
        <v>2</v>
      </c>
      <c r="H17" s="57">
        <v>1</v>
      </c>
      <c r="I17" s="108">
        <v>0</v>
      </c>
      <c r="J17" s="57">
        <v>0</v>
      </c>
    </row>
    <row r="18" spans="1:13" ht="15.75" hidden="1" customHeight="1" x14ac:dyDescent="0.2">
      <c r="A18" s="52" t="s">
        <v>32</v>
      </c>
      <c r="B18" s="58">
        <v>7</v>
      </c>
      <c r="C18" s="58">
        <v>7</v>
      </c>
      <c r="D18" s="113">
        <v>6</v>
      </c>
      <c r="E18" s="58">
        <v>1</v>
      </c>
      <c r="F18" s="58">
        <v>2</v>
      </c>
      <c r="G18" s="58">
        <v>0</v>
      </c>
      <c r="H18" s="58">
        <v>1</v>
      </c>
      <c r="I18" s="113">
        <v>0</v>
      </c>
      <c r="J18" s="58">
        <v>1</v>
      </c>
    </row>
    <row r="19" spans="1:13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0</v>
      </c>
      <c r="G19" s="57">
        <v>0</v>
      </c>
      <c r="H19" s="57">
        <v>0</v>
      </c>
      <c r="I19" s="108">
        <v>0</v>
      </c>
      <c r="J19" s="57">
        <v>0</v>
      </c>
    </row>
    <row r="20" spans="1:13" ht="15.75" hidden="1" customHeight="1" x14ac:dyDescent="0.2">
      <c r="A20" s="52" t="s">
        <v>34</v>
      </c>
      <c r="B20" s="58">
        <v>3</v>
      </c>
      <c r="C20" s="58">
        <v>2</v>
      </c>
      <c r="D20" s="113">
        <v>1</v>
      </c>
      <c r="E20" s="58">
        <v>2</v>
      </c>
      <c r="F20" s="58">
        <v>1</v>
      </c>
      <c r="G20" s="58">
        <v>1</v>
      </c>
      <c r="H20" s="58">
        <v>0</v>
      </c>
      <c r="I20" s="113">
        <v>1</v>
      </c>
      <c r="J20" s="58">
        <v>0</v>
      </c>
    </row>
    <row r="21" spans="1:13" ht="15.75" customHeight="1" x14ac:dyDescent="0.2">
      <c r="A21" s="50" t="s">
        <v>35</v>
      </c>
      <c r="B21" s="108">
        <v>23</v>
      </c>
      <c r="C21" s="108">
        <v>12</v>
      </c>
      <c r="D21" s="108">
        <v>10</v>
      </c>
      <c r="E21" s="57">
        <v>4</v>
      </c>
      <c r="F21" s="57">
        <v>5</v>
      </c>
      <c r="G21" s="57">
        <v>3</v>
      </c>
      <c r="H21" s="57">
        <v>2</v>
      </c>
      <c r="I21" s="108">
        <v>1</v>
      </c>
      <c r="J21" s="57">
        <v>1</v>
      </c>
    </row>
    <row r="22" spans="1:13" ht="15.75" customHeight="1" x14ac:dyDescent="0.2">
      <c r="A22" s="52" t="s">
        <v>36</v>
      </c>
      <c r="B22" s="58">
        <v>2</v>
      </c>
      <c r="C22" s="58">
        <v>1</v>
      </c>
      <c r="D22" s="113">
        <v>2</v>
      </c>
      <c r="E22" s="58">
        <v>0</v>
      </c>
      <c r="F22" s="58">
        <v>1</v>
      </c>
      <c r="G22" s="58">
        <v>0</v>
      </c>
      <c r="H22" s="58">
        <v>0</v>
      </c>
      <c r="I22" s="113">
        <v>0</v>
      </c>
      <c r="J22" s="58">
        <v>0</v>
      </c>
    </row>
    <row r="23" spans="1:13" ht="15.75" customHeight="1" x14ac:dyDescent="0.2">
      <c r="A23" s="50" t="s">
        <v>37</v>
      </c>
      <c r="B23" s="57">
        <v>15</v>
      </c>
      <c r="C23" s="57">
        <v>3</v>
      </c>
      <c r="D23" s="108">
        <v>4</v>
      </c>
      <c r="E23" s="57">
        <v>1</v>
      </c>
      <c r="F23" s="57">
        <v>1</v>
      </c>
      <c r="G23" s="57">
        <v>2</v>
      </c>
      <c r="H23" s="57">
        <v>0</v>
      </c>
      <c r="I23" s="108">
        <v>1</v>
      </c>
      <c r="J23" s="108">
        <v>0</v>
      </c>
    </row>
    <row r="24" spans="1:13" ht="15.75" customHeight="1" x14ac:dyDescent="0.2">
      <c r="A24" s="52" t="s">
        <v>38</v>
      </c>
      <c r="B24" s="58">
        <v>9</v>
      </c>
      <c r="C24" s="58">
        <v>8</v>
      </c>
      <c r="D24" s="113">
        <v>4</v>
      </c>
      <c r="E24" s="58">
        <v>0</v>
      </c>
      <c r="F24" s="58">
        <v>0</v>
      </c>
      <c r="G24" s="58">
        <v>0</v>
      </c>
      <c r="H24" s="58">
        <v>0</v>
      </c>
      <c r="I24" s="113">
        <v>1</v>
      </c>
      <c r="J24" s="58">
        <v>0</v>
      </c>
    </row>
    <row r="25" spans="1:13" ht="15.75" customHeight="1" x14ac:dyDescent="0.2">
      <c r="A25" s="50" t="s">
        <v>39</v>
      </c>
      <c r="B25" s="57">
        <v>76</v>
      </c>
      <c r="C25" s="57">
        <v>23</v>
      </c>
      <c r="D25" s="108">
        <v>15</v>
      </c>
      <c r="E25" s="57">
        <v>12</v>
      </c>
      <c r="F25" s="57">
        <v>9</v>
      </c>
      <c r="G25" s="57">
        <v>1</v>
      </c>
      <c r="H25" s="57">
        <v>4</v>
      </c>
      <c r="I25" s="108">
        <v>1</v>
      </c>
      <c r="J25" s="57">
        <v>0</v>
      </c>
    </row>
    <row r="26" spans="1:13" ht="15.75" customHeight="1" x14ac:dyDescent="0.2">
      <c r="A26" s="52" t="s">
        <v>40</v>
      </c>
      <c r="B26" s="58">
        <v>19</v>
      </c>
      <c r="C26" s="58">
        <v>37</v>
      </c>
      <c r="D26" s="113">
        <v>0</v>
      </c>
      <c r="E26" s="58">
        <v>0</v>
      </c>
      <c r="F26" s="58">
        <v>1</v>
      </c>
      <c r="G26" s="58">
        <v>0</v>
      </c>
      <c r="H26" s="58">
        <v>0</v>
      </c>
      <c r="I26" s="113">
        <v>0</v>
      </c>
      <c r="J26" s="58">
        <v>0</v>
      </c>
    </row>
    <row r="27" spans="1:13" ht="15.75" customHeight="1" x14ac:dyDescent="0.2">
      <c r="A27" s="50" t="s">
        <v>41</v>
      </c>
      <c r="B27" s="57">
        <v>2</v>
      </c>
      <c r="C27" s="57">
        <v>8</v>
      </c>
      <c r="D27" s="108">
        <v>0</v>
      </c>
      <c r="E27" s="57">
        <v>1</v>
      </c>
      <c r="F27" s="57">
        <v>0</v>
      </c>
      <c r="G27" s="57">
        <v>0</v>
      </c>
      <c r="H27" s="57">
        <v>0</v>
      </c>
      <c r="I27" s="108">
        <v>0</v>
      </c>
      <c r="J27" s="57">
        <v>0</v>
      </c>
    </row>
    <row r="28" spans="1:13" ht="15.75" customHeight="1" x14ac:dyDescent="0.2">
      <c r="A28" s="52" t="s">
        <v>42</v>
      </c>
      <c r="B28" s="58">
        <v>25</v>
      </c>
      <c r="C28" s="58">
        <v>66</v>
      </c>
      <c r="D28" s="113">
        <v>13</v>
      </c>
      <c r="E28" s="58">
        <v>8</v>
      </c>
      <c r="F28" s="58">
        <v>10</v>
      </c>
      <c r="G28" s="58">
        <v>3</v>
      </c>
      <c r="H28" s="58">
        <v>3</v>
      </c>
      <c r="I28" s="113">
        <v>5</v>
      </c>
      <c r="J28" s="58">
        <v>0</v>
      </c>
    </row>
    <row r="29" spans="1:13" ht="15.75" customHeight="1" x14ac:dyDescent="0.2">
      <c r="A29" s="50" t="s">
        <v>43</v>
      </c>
      <c r="B29" s="57">
        <v>2</v>
      </c>
      <c r="C29" s="57">
        <v>2</v>
      </c>
      <c r="D29" s="108">
        <v>0</v>
      </c>
      <c r="E29" s="57">
        <v>0</v>
      </c>
      <c r="F29" s="57">
        <v>0</v>
      </c>
      <c r="G29" s="57">
        <v>0</v>
      </c>
      <c r="H29" s="57">
        <v>0</v>
      </c>
      <c r="I29" s="108">
        <v>0</v>
      </c>
      <c r="J29" s="57">
        <v>0</v>
      </c>
      <c r="M29" s="55"/>
    </row>
    <row r="30" spans="1:13" ht="15.75" customHeight="1" x14ac:dyDescent="0.2">
      <c r="A30" s="52" t="s">
        <v>44</v>
      </c>
      <c r="B30" s="58">
        <v>9</v>
      </c>
      <c r="C30" s="58">
        <v>5</v>
      </c>
      <c r="D30" s="113">
        <v>5</v>
      </c>
      <c r="E30" s="58">
        <v>3</v>
      </c>
      <c r="F30" s="58">
        <v>8</v>
      </c>
      <c r="G30" s="58">
        <v>1</v>
      </c>
      <c r="H30" s="58">
        <v>3</v>
      </c>
      <c r="I30" s="113">
        <v>1</v>
      </c>
      <c r="J30" s="58">
        <v>2</v>
      </c>
    </row>
    <row r="31" spans="1:13" ht="15.75" customHeight="1" x14ac:dyDescent="0.2">
      <c r="A31" s="50" t="s">
        <v>45</v>
      </c>
      <c r="B31" s="57">
        <v>1</v>
      </c>
      <c r="C31" s="57">
        <v>1</v>
      </c>
      <c r="D31" s="108">
        <v>1</v>
      </c>
      <c r="E31" s="57">
        <v>2</v>
      </c>
      <c r="F31" s="57">
        <v>0</v>
      </c>
      <c r="G31" s="57">
        <v>2</v>
      </c>
      <c r="H31" s="57">
        <v>0</v>
      </c>
      <c r="I31" s="108">
        <v>0</v>
      </c>
      <c r="J31" s="57">
        <v>0</v>
      </c>
    </row>
    <row r="32" spans="1:13" ht="15.75" customHeight="1" x14ac:dyDescent="0.2">
      <c r="A32" s="52" t="s">
        <v>46</v>
      </c>
      <c r="B32" s="58">
        <v>5</v>
      </c>
      <c r="C32" s="58">
        <v>3</v>
      </c>
      <c r="D32" s="113">
        <v>4</v>
      </c>
      <c r="E32" s="58">
        <v>5</v>
      </c>
      <c r="F32" s="58">
        <v>4</v>
      </c>
      <c r="G32" s="58">
        <v>0</v>
      </c>
      <c r="H32" s="58">
        <v>1</v>
      </c>
      <c r="I32" s="113">
        <v>0</v>
      </c>
      <c r="J32" s="58">
        <v>0</v>
      </c>
    </row>
    <row r="33" spans="1:14" ht="15.75" customHeight="1" x14ac:dyDescent="0.2">
      <c r="A33" s="50" t="s">
        <v>47</v>
      </c>
      <c r="B33" s="57">
        <v>94</v>
      </c>
      <c r="C33" s="57">
        <v>147</v>
      </c>
      <c r="D33" s="108">
        <v>35</v>
      </c>
      <c r="E33" s="57">
        <v>23</v>
      </c>
      <c r="F33" s="57">
        <v>12</v>
      </c>
      <c r="G33" s="57">
        <v>14</v>
      </c>
      <c r="H33" s="57">
        <v>3</v>
      </c>
      <c r="I33" s="108">
        <v>4</v>
      </c>
      <c r="J33" s="57">
        <v>3</v>
      </c>
    </row>
    <row r="34" spans="1:14" ht="15.75" customHeight="1" x14ac:dyDescent="0.2">
      <c r="A34" s="52" t="s">
        <v>48</v>
      </c>
      <c r="B34" s="58">
        <v>72</v>
      </c>
      <c r="C34" s="58">
        <v>68</v>
      </c>
      <c r="D34" s="113">
        <v>8</v>
      </c>
      <c r="E34" s="58">
        <v>9</v>
      </c>
      <c r="F34" s="58">
        <v>11</v>
      </c>
      <c r="G34" s="58">
        <v>4</v>
      </c>
      <c r="H34" s="58">
        <v>3</v>
      </c>
      <c r="I34" s="113">
        <v>5</v>
      </c>
      <c r="J34" s="58">
        <v>0</v>
      </c>
    </row>
    <row r="35" spans="1:14" ht="15.75" customHeight="1" x14ac:dyDescent="0.2">
      <c r="A35" s="50" t="s">
        <v>49</v>
      </c>
      <c r="B35" s="57">
        <v>41</v>
      </c>
      <c r="C35" s="57">
        <v>40</v>
      </c>
      <c r="D35" s="108">
        <v>4</v>
      </c>
      <c r="E35" s="57">
        <v>3</v>
      </c>
      <c r="F35" s="57">
        <v>3</v>
      </c>
      <c r="G35" s="57">
        <v>4</v>
      </c>
      <c r="H35" s="57">
        <v>6</v>
      </c>
      <c r="I35" s="108">
        <v>2</v>
      </c>
      <c r="J35" s="57">
        <v>0</v>
      </c>
    </row>
    <row r="36" spans="1:14" ht="15.75" customHeight="1" x14ac:dyDescent="0.2">
      <c r="A36" s="52" t="s">
        <v>50</v>
      </c>
      <c r="B36" s="58">
        <v>231</v>
      </c>
      <c r="C36" s="58">
        <v>300</v>
      </c>
      <c r="D36" s="113">
        <v>80</v>
      </c>
      <c r="E36" s="58">
        <v>57</v>
      </c>
      <c r="F36" s="58">
        <v>54</v>
      </c>
      <c r="G36" s="58">
        <v>54</v>
      </c>
      <c r="H36" s="58">
        <v>17</v>
      </c>
      <c r="I36" s="113">
        <v>28</v>
      </c>
      <c r="J36" s="58">
        <v>6</v>
      </c>
    </row>
    <row r="37" spans="1:14" ht="15.75" customHeight="1" x14ac:dyDescent="0.2">
      <c r="A37" s="50" t="s">
        <v>51</v>
      </c>
      <c r="B37" s="57">
        <v>233</v>
      </c>
      <c r="C37" s="57">
        <v>340</v>
      </c>
      <c r="D37" s="108">
        <v>70</v>
      </c>
      <c r="E37" s="57">
        <v>53</v>
      </c>
      <c r="F37" s="57">
        <v>45</v>
      </c>
      <c r="G37" s="57">
        <v>52</v>
      </c>
      <c r="H37" s="57">
        <v>14</v>
      </c>
      <c r="I37" s="108">
        <v>13</v>
      </c>
      <c r="J37" s="57">
        <v>9</v>
      </c>
    </row>
    <row r="38" spans="1:14" ht="15.75" customHeight="1" x14ac:dyDescent="0.2">
      <c r="A38" s="52" t="s">
        <v>52</v>
      </c>
      <c r="B38" s="58">
        <v>44</v>
      </c>
      <c r="C38" s="58">
        <v>56</v>
      </c>
      <c r="D38" s="113">
        <v>27</v>
      </c>
      <c r="E38" s="58">
        <v>15</v>
      </c>
      <c r="F38" s="58">
        <v>17</v>
      </c>
      <c r="G38" s="58">
        <v>8</v>
      </c>
      <c r="H38" s="58">
        <v>11</v>
      </c>
      <c r="I38" s="113">
        <v>4</v>
      </c>
      <c r="J38" s="58">
        <v>0</v>
      </c>
    </row>
    <row r="39" spans="1:14" ht="15.75" customHeight="1" x14ac:dyDescent="0.2">
      <c r="A39" s="50" t="s">
        <v>53</v>
      </c>
      <c r="B39" s="57">
        <v>51</v>
      </c>
      <c r="C39" s="57">
        <v>75</v>
      </c>
      <c r="D39" s="108">
        <v>11</v>
      </c>
      <c r="E39" s="57">
        <v>21</v>
      </c>
      <c r="F39" s="57">
        <v>23</v>
      </c>
      <c r="G39" s="57">
        <v>18</v>
      </c>
      <c r="H39" s="57">
        <v>7</v>
      </c>
      <c r="I39" s="108">
        <v>8</v>
      </c>
      <c r="J39" s="57">
        <v>6</v>
      </c>
    </row>
    <row r="40" spans="1:14" ht="15.75" customHeight="1" x14ac:dyDescent="0.2">
      <c r="A40" s="52" t="s">
        <v>54</v>
      </c>
      <c r="B40" s="58">
        <v>46</v>
      </c>
      <c r="C40" s="58">
        <v>68</v>
      </c>
      <c r="D40" s="113">
        <v>11</v>
      </c>
      <c r="E40" s="58">
        <v>12</v>
      </c>
      <c r="F40" s="58">
        <v>15</v>
      </c>
      <c r="G40" s="58">
        <v>18</v>
      </c>
      <c r="H40" s="58">
        <v>6</v>
      </c>
      <c r="I40" s="113">
        <v>4</v>
      </c>
      <c r="J40" s="58">
        <v>1</v>
      </c>
    </row>
    <row r="41" spans="1:14" ht="15.75" customHeight="1" x14ac:dyDescent="0.2">
      <c r="A41" s="50" t="s">
        <v>55</v>
      </c>
      <c r="B41" s="57">
        <v>58</v>
      </c>
      <c r="C41" s="57">
        <v>104</v>
      </c>
      <c r="D41" s="108">
        <v>12</v>
      </c>
      <c r="E41" s="57">
        <v>8</v>
      </c>
      <c r="F41" s="57">
        <v>17</v>
      </c>
      <c r="G41" s="57">
        <v>17</v>
      </c>
      <c r="H41" s="57">
        <v>4</v>
      </c>
      <c r="I41" s="108">
        <v>8</v>
      </c>
      <c r="J41" s="57">
        <v>2</v>
      </c>
    </row>
    <row r="42" spans="1:14" ht="15.75" customHeight="1" x14ac:dyDescent="0.2">
      <c r="A42" s="52" t="s">
        <v>56</v>
      </c>
      <c r="B42" s="58">
        <v>17</v>
      </c>
      <c r="C42" s="58">
        <v>15</v>
      </c>
      <c r="D42" s="113">
        <v>2</v>
      </c>
      <c r="E42" s="58">
        <v>2</v>
      </c>
      <c r="F42" s="58">
        <v>3</v>
      </c>
      <c r="G42" s="58">
        <v>3</v>
      </c>
      <c r="H42" s="58">
        <v>1</v>
      </c>
      <c r="I42" s="113">
        <v>0</v>
      </c>
      <c r="J42" s="58">
        <v>0</v>
      </c>
    </row>
    <row r="43" spans="1:14" ht="15.75" customHeight="1" x14ac:dyDescent="0.2">
      <c r="A43" s="50" t="s">
        <v>57</v>
      </c>
      <c r="B43" s="57">
        <v>105</v>
      </c>
      <c r="C43" s="57">
        <v>66</v>
      </c>
      <c r="D43" s="108">
        <v>32</v>
      </c>
      <c r="E43" s="57">
        <v>15</v>
      </c>
      <c r="F43" s="57">
        <v>13</v>
      </c>
      <c r="G43" s="57">
        <v>14</v>
      </c>
      <c r="H43" s="57">
        <v>11</v>
      </c>
      <c r="I43" s="108">
        <v>4</v>
      </c>
      <c r="J43" s="57">
        <v>3</v>
      </c>
    </row>
    <row r="44" spans="1:14" ht="15.75" customHeight="1" x14ac:dyDescent="0.2">
      <c r="A44" s="52" t="s">
        <v>58</v>
      </c>
      <c r="B44" s="58">
        <v>58</v>
      </c>
      <c r="C44" s="58">
        <v>45</v>
      </c>
      <c r="D44" s="113">
        <v>9</v>
      </c>
      <c r="E44" s="58">
        <v>5</v>
      </c>
      <c r="F44" s="58">
        <v>7</v>
      </c>
      <c r="G44" s="58">
        <v>6</v>
      </c>
      <c r="H44" s="58">
        <v>7</v>
      </c>
      <c r="I44" s="113">
        <v>0</v>
      </c>
      <c r="J44" s="58">
        <v>0</v>
      </c>
    </row>
    <row r="45" spans="1:14" ht="15.75" customHeight="1" x14ac:dyDescent="0.2">
      <c r="A45" s="50" t="s">
        <v>59</v>
      </c>
      <c r="B45" s="57">
        <v>113</v>
      </c>
      <c r="C45" s="57">
        <v>156</v>
      </c>
      <c r="D45" s="108">
        <v>38</v>
      </c>
      <c r="E45" s="57">
        <v>30</v>
      </c>
      <c r="F45" s="57">
        <v>33</v>
      </c>
      <c r="G45" s="57">
        <v>11</v>
      </c>
      <c r="H45" s="57">
        <v>14</v>
      </c>
      <c r="I45" s="108">
        <v>7</v>
      </c>
      <c r="J45" s="57">
        <v>1</v>
      </c>
    </row>
    <row r="46" spans="1:14" ht="15.75" customHeight="1" x14ac:dyDescent="0.2">
      <c r="A46" s="59"/>
    </row>
    <row r="47" spans="1:14" ht="15.75" customHeight="1" x14ac:dyDescent="0.2">
      <c r="A47" s="53" t="s">
        <v>20</v>
      </c>
      <c r="B47" s="117">
        <f>SUM(B9:B45)-SUM(B17:B20)</f>
        <v>2661</v>
      </c>
      <c r="C47" s="117">
        <f t="shared" ref="C47:J47" si="0">SUM(C9:C45)-SUM(C17:C20)</f>
        <v>3289</v>
      </c>
      <c r="D47" s="117">
        <f t="shared" si="0"/>
        <v>840</v>
      </c>
      <c r="E47" s="117">
        <f t="shared" si="0"/>
        <v>609</v>
      </c>
      <c r="F47" s="117">
        <f t="shared" si="0"/>
        <v>692</v>
      </c>
      <c r="G47" s="117">
        <f t="shared" si="0"/>
        <v>511</v>
      </c>
      <c r="H47" s="117">
        <f t="shared" si="0"/>
        <v>259</v>
      </c>
      <c r="I47" s="117">
        <f t="shared" si="0"/>
        <v>209</v>
      </c>
      <c r="J47" s="117">
        <f t="shared" si="0"/>
        <v>66</v>
      </c>
      <c r="K47" s="109"/>
      <c r="L47" s="55"/>
      <c r="M47" s="55"/>
      <c r="N47" s="55"/>
    </row>
    <row r="48" spans="1:14" ht="15.75" customHeight="1" x14ac:dyDescent="0.2"/>
    <row r="49" spans="1:16" ht="15.75" customHeight="1" x14ac:dyDescent="0.2">
      <c r="A49" s="35" t="s">
        <v>60</v>
      </c>
      <c r="B49" s="57">
        <v>232</v>
      </c>
      <c r="C49" s="57">
        <v>333</v>
      </c>
      <c r="D49" s="57">
        <v>125</v>
      </c>
      <c r="E49" s="57">
        <v>33</v>
      </c>
      <c r="F49" s="57">
        <v>41</v>
      </c>
      <c r="G49" s="57">
        <v>36</v>
      </c>
      <c r="H49" s="57">
        <v>8</v>
      </c>
      <c r="I49" s="57">
        <v>12</v>
      </c>
      <c r="J49" s="57">
        <v>2</v>
      </c>
      <c r="K49" s="55"/>
      <c r="L49" s="55"/>
      <c r="M49" s="55"/>
    </row>
    <row r="50" spans="1:16" s="55" customFormat="1" ht="15.75" customHeight="1" x14ac:dyDescent="0.2">
      <c r="A50" s="38" t="s">
        <v>61</v>
      </c>
      <c r="B50" s="58">
        <v>690</v>
      </c>
      <c r="C50" s="58">
        <v>912</v>
      </c>
      <c r="D50" s="58">
        <v>232</v>
      </c>
      <c r="E50" s="58">
        <v>219</v>
      </c>
      <c r="F50" s="58">
        <v>276</v>
      </c>
      <c r="G50" s="58">
        <v>171</v>
      </c>
      <c r="H50" s="58">
        <v>105</v>
      </c>
      <c r="I50" s="58">
        <v>75</v>
      </c>
      <c r="J50" s="58">
        <v>27</v>
      </c>
      <c r="N50" s="41"/>
      <c r="O50" s="41"/>
      <c r="P50" s="41"/>
    </row>
    <row r="51" spans="1:16" x14ac:dyDescent="0.2">
      <c r="A51" s="35" t="s">
        <v>62</v>
      </c>
      <c r="B51" s="57">
        <v>621</v>
      </c>
      <c r="C51" s="57">
        <v>804</v>
      </c>
      <c r="D51" s="57">
        <v>189</v>
      </c>
      <c r="E51" s="57">
        <v>137</v>
      </c>
      <c r="F51" s="57">
        <v>130</v>
      </c>
      <c r="G51" s="57">
        <v>122</v>
      </c>
      <c r="H51" s="57">
        <v>51</v>
      </c>
      <c r="I51" s="57">
        <v>52</v>
      </c>
      <c r="J51" s="57">
        <v>15</v>
      </c>
    </row>
    <row r="52" spans="1:16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19"/>
  <dimension ref="A1:V736"/>
  <sheetViews>
    <sheetView showGridLines="0" topLeftCell="A4" zoomScaleNormal="100" workbookViewId="0">
      <selection activeCell="D30" sqref="D30"/>
    </sheetView>
  </sheetViews>
  <sheetFormatPr defaultRowHeight="12.75" x14ac:dyDescent="0.2"/>
  <cols>
    <col min="1" max="1" width="17.140625" style="44" customWidth="1"/>
    <col min="2" max="5" width="9.7109375" customWidth="1"/>
    <col min="6" max="6" width="9.7109375" style="80" customWidth="1"/>
    <col min="7" max="9" width="9.7109375" customWidth="1"/>
    <col min="10" max="10" width="1.140625" customWidth="1"/>
    <col min="11" max="11" width="9.7109375" customWidth="1"/>
  </cols>
  <sheetData>
    <row r="1" spans="1:22" s="41" customFormat="1" ht="15.75" customHeight="1" x14ac:dyDescent="0.2"/>
    <row r="2" spans="1:22" s="41" customFormat="1" ht="15.75" customHeight="1" x14ac:dyDescent="0.2"/>
    <row r="3" spans="1:22" s="41" customFormat="1" ht="15.75" customHeight="1" x14ac:dyDescent="0.25">
      <c r="A3" s="135" t="s">
        <v>211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22" s="41" customFormat="1" ht="15.75" customHeight="1" x14ac:dyDescent="0.25">
      <c r="A4" s="33"/>
      <c r="F4" s="78"/>
    </row>
    <row r="5" spans="1:22" s="41" customFormat="1" ht="15.75" customHeight="1" x14ac:dyDescent="0.25">
      <c r="A5" s="33"/>
      <c r="F5" s="78"/>
    </row>
    <row r="6" spans="1:22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  <c r="V6" s="47"/>
    </row>
    <row r="7" spans="1:22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  <c r="V7" s="47"/>
    </row>
    <row r="8" spans="1:22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  <c r="V8" s="47"/>
    </row>
    <row r="9" spans="1:22" ht="15.75" customHeight="1" x14ac:dyDescent="0.2">
      <c r="A9" s="50" t="s">
        <v>225</v>
      </c>
      <c r="B9" s="57">
        <v>3744</v>
      </c>
      <c r="C9" s="57">
        <v>853</v>
      </c>
      <c r="D9" s="108">
        <v>3849</v>
      </c>
      <c r="E9" s="57">
        <v>1907</v>
      </c>
      <c r="F9" s="57">
        <v>1275</v>
      </c>
      <c r="G9" s="57">
        <v>2156</v>
      </c>
      <c r="H9" s="57">
        <v>17033</v>
      </c>
      <c r="I9" s="108">
        <v>31</v>
      </c>
      <c r="J9" s="60"/>
      <c r="K9" s="108">
        <v>31203</v>
      </c>
      <c r="L9" s="51"/>
      <c r="M9" s="51"/>
      <c r="V9" s="47"/>
    </row>
    <row r="10" spans="1:22" ht="15.75" customHeight="1" x14ac:dyDescent="0.2">
      <c r="A10" s="52" t="s">
        <v>226</v>
      </c>
      <c r="B10" s="58">
        <v>1473</v>
      </c>
      <c r="C10" s="58">
        <v>1709</v>
      </c>
      <c r="D10" s="113">
        <v>6779</v>
      </c>
      <c r="E10" s="58">
        <v>4198</v>
      </c>
      <c r="F10" s="58">
        <v>3073</v>
      </c>
      <c r="G10" s="58">
        <v>3775</v>
      </c>
      <c r="H10" s="58">
        <v>12407</v>
      </c>
      <c r="I10" s="113">
        <v>61</v>
      </c>
      <c r="J10" s="60"/>
      <c r="K10" s="113">
        <v>33714</v>
      </c>
      <c r="V10" s="47"/>
    </row>
    <row r="11" spans="1:22" ht="15.75" customHeight="1" x14ac:dyDescent="0.2">
      <c r="A11" s="50" t="s">
        <v>227</v>
      </c>
      <c r="B11" s="57">
        <v>1380</v>
      </c>
      <c r="C11" s="57">
        <v>342</v>
      </c>
      <c r="D11" s="108">
        <v>2655</v>
      </c>
      <c r="E11" s="57">
        <v>783</v>
      </c>
      <c r="F11" s="57">
        <v>1123</v>
      </c>
      <c r="G11" s="57">
        <v>1061</v>
      </c>
      <c r="H11" s="57">
        <v>9601</v>
      </c>
      <c r="I11" s="108">
        <v>28</v>
      </c>
      <c r="J11" s="60"/>
      <c r="K11" s="108">
        <v>17262</v>
      </c>
      <c r="V11" s="47"/>
    </row>
    <row r="12" spans="1:22" ht="15.75" customHeight="1" x14ac:dyDescent="0.2">
      <c r="A12" s="52" t="s">
        <v>26</v>
      </c>
      <c r="B12" s="58">
        <v>2912</v>
      </c>
      <c r="C12" s="58">
        <v>1155</v>
      </c>
      <c r="D12" s="113">
        <v>8012</v>
      </c>
      <c r="E12" s="58">
        <v>2244</v>
      </c>
      <c r="F12" s="58">
        <v>3169</v>
      </c>
      <c r="G12" s="58">
        <v>2829</v>
      </c>
      <c r="H12" s="58">
        <v>19612</v>
      </c>
      <c r="I12" s="113">
        <v>119</v>
      </c>
      <c r="J12" s="60"/>
      <c r="K12" s="113">
        <v>40465</v>
      </c>
      <c r="V12" s="47"/>
    </row>
    <row r="13" spans="1:22" ht="15.75" customHeight="1" x14ac:dyDescent="0.2">
      <c r="A13" s="50" t="s">
        <v>27</v>
      </c>
      <c r="B13" s="57">
        <v>691</v>
      </c>
      <c r="C13" s="57">
        <v>447</v>
      </c>
      <c r="D13" s="108">
        <v>2916</v>
      </c>
      <c r="E13" s="57">
        <v>745</v>
      </c>
      <c r="F13" s="57">
        <v>1152</v>
      </c>
      <c r="G13" s="57">
        <v>1425</v>
      </c>
      <c r="H13" s="57">
        <v>7238</v>
      </c>
      <c r="I13" s="108">
        <v>49</v>
      </c>
      <c r="J13" s="60"/>
      <c r="K13" s="108">
        <v>14868</v>
      </c>
      <c r="V13" s="47"/>
    </row>
    <row r="14" spans="1:22" ht="15.75" customHeight="1" x14ac:dyDescent="0.2">
      <c r="A14" s="52" t="s">
        <v>28</v>
      </c>
      <c r="B14" s="58">
        <v>88</v>
      </c>
      <c r="C14" s="58">
        <v>41</v>
      </c>
      <c r="D14" s="113">
        <v>539</v>
      </c>
      <c r="E14" s="58">
        <v>71</v>
      </c>
      <c r="F14" s="58">
        <v>158</v>
      </c>
      <c r="G14" s="58">
        <v>139</v>
      </c>
      <c r="H14" s="58">
        <v>1235</v>
      </c>
      <c r="I14" s="113">
        <v>4</v>
      </c>
      <c r="J14" s="60"/>
      <c r="K14" s="113">
        <v>2412</v>
      </c>
      <c r="V14" s="47"/>
    </row>
    <row r="15" spans="1:22" ht="15.75" customHeight="1" x14ac:dyDescent="0.2">
      <c r="A15" s="50" t="s">
        <v>29</v>
      </c>
      <c r="B15" s="57">
        <v>313</v>
      </c>
      <c r="C15" s="57">
        <v>60</v>
      </c>
      <c r="D15" s="108">
        <v>641</v>
      </c>
      <c r="E15" s="57">
        <v>122</v>
      </c>
      <c r="F15" s="57">
        <v>162</v>
      </c>
      <c r="G15" s="57">
        <v>336</v>
      </c>
      <c r="H15" s="57">
        <v>3099</v>
      </c>
      <c r="I15" s="108">
        <v>16</v>
      </c>
      <c r="J15" s="60"/>
      <c r="K15" s="108">
        <v>4804</v>
      </c>
      <c r="V15" s="47"/>
    </row>
    <row r="16" spans="1:22" ht="15.75" customHeight="1" x14ac:dyDescent="0.2">
      <c r="A16" s="52" t="s">
        <v>30</v>
      </c>
      <c r="B16" s="58">
        <v>212</v>
      </c>
      <c r="C16" s="58">
        <v>94</v>
      </c>
      <c r="D16" s="113">
        <v>557</v>
      </c>
      <c r="E16" s="58">
        <v>228</v>
      </c>
      <c r="F16" s="58">
        <v>225</v>
      </c>
      <c r="G16" s="58">
        <v>249</v>
      </c>
      <c r="H16" s="58">
        <v>1559</v>
      </c>
      <c r="I16" s="113">
        <v>13</v>
      </c>
      <c r="J16" s="60"/>
      <c r="K16" s="113">
        <v>3226</v>
      </c>
      <c r="V16" s="47"/>
    </row>
    <row r="17" spans="1:22" ht="15.75" hidden="1" customHeight="1" x14ac:dyDescent="0.2">
      <c r="A17" s="50" t="s">
        <v>31</v>
      </c>
      <c r="B17" s="57">
        <v>138</v>
      </c>
      <c r="C17" s="57">
        <v>232</v>
      </c>
      <c r="D17" s="108">
        <v>347</v>
      </c>
      <c r="E17" s="57">
        <v>229</v>
      </c>
      <c r="F17" s="57">
        <v>153</v>
      </c>
      <c r="G17" s="57">
        <v>458</v>
      </c>
      <c r="H17" s="57">
        <v>812</v>
      </c>
      <c r="I17" s="108">
        <v>13</v>
      </c>
      <c r="J17" s="60"/>
      <c r="K17" s="108">
        <v>2395</v>
      </c>
      <c r="V17" s="47"/>
    </row>
    <row r="18" spans="1:22" ht="15.75" hidden="1" customHeight="1" x14ac:dyDescent="0.2">
      <c r="A18" s="52" t="s">
        <v>32</v>
      </c>
      <c r="B18" s="58">
        <v>12</v>
      </c>
      <c r="C18" s="58">
        <v>7</v>
      </c>
      <c r="D18" s="113">
        <v>39</v>
      </c>
      <c r="E18" s="58">
        <v>30</v>
      </c>
      <c r="F18" s="58">
        <v>28</v>
      </c>
      <c r="G18" s="58">
        <v>98</v>
      </c>
      <c r="H18" s="58">
        <v>467</v>
      </c>
      <c r="I18" s="113">
        <v>3</v>
      </c>
      <c r="J18" s="60"/>
      <c r="K18" s="113">
        <v>688</v>
      </c>
      <c r="V18" s="47"/>
    </row>
    <row r="19" spans="1:22" ht="15.75" hidden="1" customHeight="1" x14ac:dyDescent="0.2">
      <c r="A19" s="50" t="s">
        <v>33</v>
      </c>
      <c r="B19" s="57">
        <v>4</v>
      </c>
      <c r="C19" s="57">
        <v>10</v>
      </c>
      <c r="D19" s="108">
        <v>28</v>
      </c>
      <c r="E19" s="57">
        <v>17</v>
      </c>
      <c r="F19" s="57">
        <v>43</v>
      </c>
      <c r="G19" s="57">
        <v>58</v>
      </c>
      <c r="H19" s="57">
        <v>161</v>
      </c>
      <c r="I19" s="108">
        <v>2</v>
      </c>
      <c r="J19" s="60"/>
      <c r="K19" s="108">
        <v>329</v>
      </c>
      <c r="V19" s="47"/>
    </row>
    <row r="20" spans="1:22" ht="15.75" hidden="1" customHeight="1" x14ac:dyDescent="0.2">
      <c r="A20" s="52" t="s">
        <v>34</v>
      </c>
      <c r="B20" s="58">
        <v>23</v>
      </c>
      <c r="C20" s="58">
        <v>21</v>
      </c>
      <c r="D20" s="113">
        <v>53</v>
      </c>
      <c r="E20" s="58">
        <v>45</v>
      </c>
      <c r="F20" s="58">
        <v>26</v>
      </c>
      <c r="G20" s="58">
        <v>74</v>
      </c>
      <c r="H20" s="58">
        <v>261</v>
      </c>
      <c r="I20" s="113">
        <v>1</v>
      </c>
      <c r="J20" s="60"/>
      <c r="K20" s="113">
        <v>514</v>
      </c>
      <c r="V20" s="47"/>
    </row>
    <row r="21" spans="1:22" ht="15.75" customHeight="1" x14ac:dyDescent="0.2">
      <c r="A21" s="50" t="s">
        <v>35</v>
      </c>
      <c r="B21" s="108">
        <v>177</v>
      </c>
      <c r="C21" s="108">
        <v>270</v>
      </c>
      <c r="D21" s="108">
        <v>467</v>
      </c>
      <c r="E21" s="57">
        <v>321</v>
      </c>
      <c r="F21" s="57">
        <v>250</v>
      </c>
      <c r="G21" s="57">
        <v>688</v>
      </c>
      <c r="H21" s="57">
        <v>1701</v>
      </c>
      <c r="I21" s="108">
        <v>19</v>
      </c>
      <c r="J21" s="60"/>
      <c r="K21" s="108">
        <v>3926</v>
      </c>
      <c r="V21" s="47"/>
    </row>
    <row r="22" spans="1:22" ht="15.75" customHeight="1" x14ac:dyDescent="0.2">
      <c r="A22" s="52" t="s">
        <v>36</v>
      </c>
      <c r="B22" s="58">
        <v>22</v>
      </c>
      <c r="C22" s="58">
        <v>24</v>
      </c>
      <c r="D22" s="113">
        <v>88</v>
      </c>
      <c r="E22" s="58">
        <v>36</v>
      </c>
      <c r="F22" s="58">
        <v>14</v>
      </c>
      <c r="G22" s="58">
        <v>35</v>
      </c>
      <c r="H22" s="58">
        <v>132</v>
      </c>
      <c r="I22" s="113">
        <v>0</v>
      </c>
      <c r="J22" s="60"/>
      <c r="K22" s="113">
        <v>354</v>
      </c>
      <c r="V22" s="47"/>
    </row>
    <row r="23" spans="1:22" ht="15.75" customHeight="1" x14ac:dyDescent="0.2">
      <c r="A23" s="50" t="s">
        <v>37</v>
      </c>
      <c r="B23" s="57">
        <v>4</v>
      </c>
      <c r="C23" s="57">
        <v>4</v>
      </c>
      <c r="D23" s="108">
        <v>27</v>
      </c>
      <c r="E23" s="57">
        <v>10</v>
      </c>
      <c r="F23" s="57">
        <v>13</v>
      </c>
      <c r="G23" s="57">
        <v>44</v>
      </c>
      <c r="H23" s="57">
        <v>302</v>
      </c>
      <c r="I23" s="108">
        <v>0</v>
      </c>
      <c r="J23" s="60"/>
      <c r="K23" s="108">
        <v>404</v>
      </c>
      <c r="V23" s="47"/>
    </row>
    <row r="24" spans="1:22" ht="15.75" customHeight="1" x14ac:dyDescent="0.2">
      <c r="A24" s="52" t="s">
        <v>38</v>
      </c>
      <c r="B24" s="58">
        <v>182</v>
      </c>
      <c r="C24" s="58">
        <v>147</v>
      </c>
      <c r="D24" s="113">
        <v>226</v>
      </c>
      <c r="E24" s="58">
        <v>286</v>
      </c>
      <c r="F24" s="58">
        <v>125</v>
      </c>
      <c r="G24" s="58">
        <v>393</v>
      </c>
      <c r="H24" s="58">
        <v>918</v>
      </c>
      <c r="I24" s="113">
        <v>15</v>
      </c>
      <c r="J24" s="60"/>
      <c r="K24" s="113">
        <v>2305</v>
      </c>
      <c r="V24" s="47"/>
    </row>
    <row r="25" spans="1:22" ht="15.75" customHeight="1" x14ac:dyDescent="0.2">
      <c r="A25" s="50" t="s">
        <v>39</v>
      </c>
      <c r="B25" s="57">
        <v>115</v>
      </c>
      <c r="C25" s="57">
        <v>76</v>
      </c>
      <c r="D25" s="108">
        <v>290</v>
      </c>
      <c r="E25" s="57">
        <v>186</v>
      </c>
      <c r="F25" s="57">
        <v>246</v>
      </c>
      <c r="G25" s="57">
        <v>541</v>
      </c>
      <c r="H25" s="57">
        <v>3712</v>
      </c>
      <c r="I25" s="108">
        <v>6</v>
      </c>
      <c r="J25" s="60"/>
      <c r="K25" s="108">
        <v>5266</v>
      </c>
      <c r="V25" s="47"/>
    </row>
    <row r="26" spans="1:22" ht="15.75" customHeight="1" x14ac:dyDescent="0.2">
      <c r="A26" s="52" t="s">
        <v>40</v>
      </c>
      <c r="B26" s="58">
        <v>727</v>
      </c>
      <c r="C26" s="58">
        <v>338</v>
      </c>
      <c r="D26" s="113">
        <v>2422</v>
      </c>
      <c r="E26" s="58">
        <v>758</v>
      </c>
      <c r="F26" s="58">
        <v>1241</v>
      </c>
      <c r="G26" s="58">
        <v>689</v>
      </c>
      <c r="H26" s="58">
        <v>5104</v>
      </c>
      <c r="I26" s="113">
        <v>29</v>
      </c>
      <c r="J26" s="60"/>
      <c r="K26" s="113">
        <v>11385</v>
      </c>
      <c r="V26" s="47"/>
    </row>
    <row r="27" spans="1:22" ht="15.75" customHeight="1" x14ac:dyDescent="0.2">
      <c r="A27" s="50" t="s">
        <v>41</v>
      </c>
      <c r="B27" s="57">
        <v>130</v>
      </c>
      <c r="C27" s="57">
        <v>88</v>
      </c>
      <c r="D27" s="108">
        <v>469</v>
      </c>
      <c r="E27" s="57">
        <v>184</v>
      </c>
      <c r="F27" s="57">
        <v>107</v>
      </c>
      <c r="G27" s="57">
        <v>176</v>
      </c>
      <c r="H27" s="57">
        <v>845</v>
      </c>
      <c r="I27" s="108">
        <v>7</v>
      </c>
      <c r="J27" s="60"/>
      <c r="K27" s="108">
        <v>2032</v>
      </c>
      <c r="V27" s="47"/>
    </row>
    <row r="28" spans="1:22" ht="15.75" customHeight="1" x14ac:dyDescent="0.2">
      <c r="A28" s="52" t="s">
        <v>42</v>
      </c>
      <c r="B28" s="58">
        <v>128</v>
      </c>
      <c r="C28" s="58">
        <v>104</v>
      </c>
      <c r="D28" s="113">
        <v>1531</v>
      </c>
      <c r="E28" s="58">
        <v>219</v>
      </c>
      <c r="F28" s="58">
        <v>135</v>
      </c>
      <c r="G28" s="58">
        <v>232</v>
      </c>
      <c r="H28" s="58">
        <v>3632</v>
      </c>
      <c r="I28" s="113">
        <v>13</v>
      </c>
      <c r="J28" s="60"/>
      <c r="K28" s="113">
        <v>6032</v>
      </c>
      <c r="V28" s="47"/>
    </row>
    <row r="29" spans="1:22" ht="15.75" customHeight="1" x14ac:dyDescent="0.2">
      <c r="A29" s="50" t="s">
        <v>43</v>
      </c>
      <c r="B29" s="57">
        <v>226</v>
      </c>
      <c r="C29" s="57">
        <v>54</v>
      </c>
      <c r="D29" s="108">
        <v>139</v>
      </c>
      <c r="E29" s="57">
        <v>97</v>
      </c>
      <c r="F29" s="57">
        <v>64</v>
      </c>
      <c r="G29" s="57">
        <v>74</v>
      </c>
      <c r="H29" s="57">
        <v>198</v>
      </c>
      <c r="I29" s="108">
        <v>0</v>
      </c>
      <c r="J29" s="60"/>
      <c r="K29" s="108">
        <v>855</v>
      </c>
      <c r="V29" s="47"/>
    </row>
    <row r="30" spans="1:22" ht="15.75" customHeight="1" x14ac:dyDescent="0.2">
      <c r="A30" s="52" t="s">
        <v>44</v>
      </c>
      <c r="B30" s="58">
        <v>333</v>
      </c>
      <c r="C30" s="58">
        <v>154</v>
      </c>
      <c r="D30" s="113">
        <v>372</v>
      </c>
      <c r="E30" s="58">
        <v>267</v>
      </c>
      <c r="F30" s="58">
        <v>215</v>
      </c>
      <c r="G30" s="58">
        <v>403</v>
      </c>
      <c r="H30" s="58">
        <v>1742</v>
      </c>
      <c r="I30" s="113">
        <v>14</v>
      </c>
      <c r="J30" s="60"/>
      <c r="K30" s="113">
        <v>3532</v>
      </c>
      <c r="V30" s="47"/>
    </row>
    <row r="31" spans="1:22" ht="15.75" customHeight="1" x14ac:dyDescent="0.2">
      <c r="A31" s="50" t="s">
        <v>45</v>
      </c>
      <c r="B31" s="57">
        <v>109</v>
      </c>
      <c r="C31" s="57">
        <v>51</v>
      </c>
      <c r="D31" s="108">
        <v>157</v>
      </c>
      <c r="E31" s="57">
        <v>103</v>
      </c>
      <c r="F31" s="57">
        <v>95</v>
      </c>
      <c r="G31" s="57">
        <v>108</v>
      </c>
      <c r="H31" s="57">
        <v>331</v>
      </c>
      <c r="I31" s="108">
        <v>2</v>
      </c>
      <c r="J31" s="60"/>
      <c r="K31" s="108">
        <v>957</v>
      </c>
      <c r="V31" s="47"/>
    </row>
    <row r="32" spans="1:22" ht="15.75" customHeight="1" x14ac:dyDescent="0.2">
      <c r="A32" s="52" t="s">
        <v>46</v>
      </c>
      <c r="B32" s="58">
        <v>149</v>
      </c>
      <c r="C32" s="58">
        <v>126</v>
      </c>
      <c r="D32" s="113">
        <v>335</v>
      </c>
      <c r="E32" s="58">
        <v>201</v>
      </c>
      <c r="F32" s="58">
        <v>130</v>
      </c>
      <c r="G32" s="58">
        <v>230</v>
      </c>
      <c r="H32" s="58">
        <v>551</v>
      </c>
      <c r="I32" s="113">
        <v>14</v>
      </c>
      <c r="J32" s="60"/>
      <c r="K32" s="113">
        <v>1751</v>
      </c>
      <c r="V32" s="47"/>
    </row>
    <row r="33" spans="1:22" ht="15.75" customHeight="1" x14ac:dyDescent="0.2">
      <c r="A33" s="50" t="s">
        <v>47</v>
      </c>
      <c r="B33" s="57">
        <v>645</v>
      </c>
      <c r="C33" s="57">
        <v>248</v>
      </c>
      <c r="D33" s="108">
        <v>1866</v>
      </c>
      <c r="E33" s="57">
        <v>466</v>
      </c>
      <c r="F33" s="57">
        <v>525</v>
      </c>
      <c r="G33" s="57">
        <v>534</v>
      </c>
      <c r="H33" s="57">
        <v>3537</v>
      </c>
      <c r="I33" s="108">
        <v>27</v>
      </c>
      <c r="J33" s="60"/>
      <c r="K33" s="108">
        <v>7894</v>
      </c>
      <c r="V33" s="47"/>
    </row>
    <row r="34" spans="1:22" ht="15.75" customHeight="1" x14ac:dyDescent="0.2">
      <c r="A34" s="52" t="s">
        <v>48</v>
      </c>
      <c r="B34" s="58">
        <v>594</v>
      </c>
      <c r="C34" s="58">
        <v>396</v>
      </c>
      <c r="D34" s="113">
        <v>2190</v>
      </c>
      <c r="E34" s="58">
        <v>735</v>
      </c>
      <c r="F34" s="58">
        <v>585</v>
      </c>
      <c r="G34" s="58">
        <v>1046</v>
      </c>
      <c r="H34" s="58">
        <v>9499</v>
      </c>
      <c r="I34" s="113">
        <v>33</v>
      </c>
      <c r="J34" s="60"/>
      <c r="K34" s="113">
        <v>15184</v>
      </c>
      <c r="V34" s="47"/>
    </row>
    <row r="35" spans="1:22" ht="15.75" customHeight="1" x14ac:dyDescent="0.2">
      <c r="A35" s="50" t="s">
        <v>49</v>
      </c>
      <c r="B35" s="57">
        <v>427</v>
      </c>
      <c r="C35" s="57">
        <v>174</v>
      </c>
      <c r="D35" s="108">
        <v>1389</v>
      </c>
      <c r="E35" s="57">
        <v>394</v>
      </c>
      <c r="F35" s="57">
        <v>561</v>
      </c>
      <c r="G35" s="57">
        <v>573</v>
      </c>
      <c r="H35" s="57">
        <v>5456</v>
      </c>
      <c r="I35" s="108">
        <v>5</v>
      </c>
      <c r="J35" s="60"/>
      <c r="K35" s="108">
        <v>9078</v>
      </c>
      <c r="V35" s="47"/>
    </row>
    <row r="36" spans="1:22" ht="15.75" customHeight="1" x14ac:dyDescent="0.2">
      <c r="A36" s="52" t="s">
        <v>50</v>
      </c>
      <c r="B36" s="58">
        <v>1461</v>
      </c>
      <c r="C36" s="58">
        <v>464</v>
      </c>
      <c r="D36" s="113">
        <v>2964</v>
      </c>
      <c r="E36" s="58">
        <v>1046</v>
      </c>
      <c r="F36" s="58">
        <v>1389</v>
      </c>
      <c r="G36" s="58">
        <v>1836</v>
      </c>
      <c r="H36" s="58">
        <v>16630</v>
      </c>
      <c r="I36" s="113">
        <v>49</v>
      </c>
      <c r="J36" s="60"/>
      <c r="K36" s="113">
        <v>26268</v>
      </c>
      <c r="V36" s="47"/>
    </row>
    <row r="37" spans="1:22" ht="15.75" customHeight="1" x14ac:dyDescent="0.2">
      <c r="A37" s="50" t="s">
        <v>51</v>
      </c>
      <c r="B37" s="57">
        <v>1943</v>
      </c>
      <c r="C37" s="57">
        <v>839</v>
      </c>
      <c r="D37" s="108">
        <v>6474</v>
      </c>
      <c r="E37" s="57">
        <v>2044</v>
      </c>
      <c r="F37" s="57">
        <v>1708</v>
      </c>
      <c r="G37" s="57">
        <v>2002</v>
      </c>
      <c r="H37" s="57">
        <v>19710</v>
      </c>
      <c r="I37" s="108">
        <v>30</v>
      </c>
      <c r="J37" s="60"/>
      <c r="K37" s="108">
        <v>35221</v>
      </c>
      <c r="V37" s="47"/>
    </row>
    <row r="38" spans="1:22" ht="15.75" customHeight="1" x14ac:dyDescent="0.2">
      <c r="A38" s="52" t="s">
        <v>52</v>
      </c>
      <c r="B38" s="58">
        <v>406</v>
      </c>
      <c r="C38" s="58">
        <v>312</v>
      </c>
      <c r="D38" s="113">
        <v>1053</v>
      </c>
      <c r="E38" s="58">
        <v>628</v>
      </c>
      <c r="F38" s="58">
        <v>380</v>
      </c>
      <c r="G38" s="58">
        <v>556</v>
      </c>
      <c r="H38" s="58">
        <v>2358</v>
      </c>
      <c r="I38" s="113">
        <v>11</v>
      </c>
      <c r="J38" s="60"/>
      <c r="K38" s="113">
        <v>5760</v>
      </c>
      <c r="V38" s="47"/>
    </row>
    <row r="39" spans="1:22" ht="15.75" customHeight="1" x14ac:dyDescent="0.2">
      <c r="A39" s="50" t="s">
        <v>53</v>
      </c>
      <c r="B39" s="57">
        <v>345</v>
      </c>
      <c r="C39" s="57">
        <v>198</v>
      </c>
      <c r="D39" s="108">
        <v>870</v>
      </c>
      <c r="E39" s="57">
        <v>480</v>
      </c>
      <c r="F39" s="57">
        <v>299</v>
      </c>
      <c r="G39" s="57">
        <v>527</v>
      </c>
      <c r="H39" s="57">
        <v>2540</v>
      </c>
      <c r="I39" s="108">
        <v>8</v>
      </c>
      <c r="J39" s="60"/>
      <c r="K39" s="108">
        <v>5328</v>
      </c>
      <c r="V39" s="47"/>
    </row>
    <row r="40" spans="1:22" ht="15.75" customHeight="1" x14ac:dyDescent="0.2">
      <c r="A40" s="52" t="s">
        <v>54</v>
      </c>
      <c r="B40" s="58">
        <v>384</v>
      </c>
      <c r="C40" s="58">
        <v>253</v>
      </c>
      <c r="D40" s="113">
        <v>1297</v>
      </c>
      <c r="E40" s="58">
        <v>469</v>
      </c>
      <c r="F40" s="58">
        <v>420</v>
      </c>
      <c r="G40" s="58">
        <v>610</v>
      </c>
      <c r="H40" s="58">
        <v>3956</v>
      </c>
      <c r="I40" s="113">
        <v>14</v>
      </c>
      <c r="J40" s="60"/>
      <c r="K40" s="113">
        <v>7476</v>
      </c>
      <c r="V40" s="47"/>
    </row>
    <row r="41" spans="1:22" ht="15.75" customHeight="1" x14ac:dyDescent="0.2">
      <c r="A41" s="50" t="s">
        <v>55</v>
      </c>
      <c r="B41" s="57">
        <v>478</v>
      </c>
      <c r="C41" s="57">
        <v>59</v>
      </c>
      <c r="D41" s="108">
        <v>858</v>
      </c>
      <c r="E41" s="57">
        <v>189</v>
      </c>
      <c r="F41" s="57">
        <v>156</v>
      </c>
      <c r="G41" s="57">
        <v>172</v>
      </c>
      <c r="H41" s="57">
        <v>2445</v>
      </c>
      <c r="I41" s="108">
        <v>2</v>
      </c>
      <c r="J41" s="60"/>
      <c r="K41" s="108">
        <v>4393</v>
      </c>
      <c r="V41" s="47"/>
    </row>
    <row r="42" spans="1:22" ht="15.75" customHeight="1" x14ac:dyDescent="0.2">
      <c r="A42" s="52" t="s">
        <v>56</v>
      </c>
      <c r="B42" s="58">
        <v>70</v>
      </c>
      <c r="C42" s="58">
        <v>32</v>
      </c>
      <c r="D42" s="113">
        <v>180</v>
      </c>
      <c r="E42" s="58">
        <v>84</v>
      </c>
      <c r="F42" s="58">
        <v>56</v>
      </c>
      <c r="G42" s="58">
        <v>90</v>
      </c>
      <c r="H42" s="58">
        <v>701</v>
      </c>
      <c r="I42" s="113">
        <v>5</v>
      </c>
      <c r="J42" s="60"/>
      <c r="K42" s="113">
        <v>1260</v>
      </c>
      <c r="V42" s="47"/>
    </row>
    <row r="43" spans="1:22" ht="15.75" customHeight="1" x14ac:dyDescent="0.2">
      <c r="A43" s="50" t="s">
        <v>57</v>
      </c>
      <c r="B43" s="57">
        <v>252</v>
      </c>
      <c r="C43" s="57">
        <v>82</v>
      </c>
      <c r="D43" s="108">
        <v>665</v>
      </c>
      <c r="E43" s="57">
        <v>163</v>
      </c>
      <c r="F43" s="57">
        <v>301</v>
      </c>
      <c r="G43" s="57">
        <v>266</v>
      </c>
      <c r="H43" s="57">
        <v>1723</v>
      </c>
      <c r="I43" s="108">
        <v>9</v>
      </c>
      <c r="J43" s="60"/>
      <c r="K43" s="108">
        <v>3520</v>
      </c>
      <c r="V43" s="47"/>
    </row>
    <row r="44" spans="1:22" ht="15.75" customHeight="1" x14ac:dyDescent="0.2">
      <c r="A44" s="52" t="s">
        <v>58</v>
      </c>
      <c r="B44" s="58">
        <v>206</v>
      </c>
      <c r="C44" s="58">
        <v>95</v>
      </c>
      <c r="D44" s="113">
        <v>432</v>
      </c>
      <c r="E44" s="58">
        <v>163</v>
      </c>
      <c r="F44" s="58">
        <v>139</v>
      </c>
      <c r="G44" s="58">
        <v>165</v>
      </c>
      <c r="H44" s="58">
        <v>1183</v>
      </c>
      <c r="I44" s="113">
        <v>4</v>
      </c>
      <c r="J44" s="60"/>
      <c r="K44" s="113">
        <v>2452</v>
      </c>
      <c r="V44" s="47"/>
    </row>
    <row r="45" spans="1:22" ht="15.75" customHeight="1" x14ac:dyDescent="0.2">
      <c r="A45" s="50" t="s">
        <v>59</v>
      </c>
      <c r="B45" s="57">
        <v>1122</v>
      </c>
      <c r="C45" s="57">
        <v>605</v>
      </c>
      <c r="D45" s="108">
        <v>2840</v>
      </c>
      <c r="E45" s="57">
        <v>1288</v>
      </c>
      <c r="F45" s="57">
        <v>1213</v>
      </c>
      <c r="G45" s="57">
        <v>1643</v>
      </c>
      <c r="H45" s="57">
        <v>12562</v>
      </c>
      <c r="I45" s="108">
        <v>90</v>
      </c>
      <c r="J45" s="60"/>
      <c r="K45" s="108">
        <v>21897</v>
      </c>
      <c r="V45" s="47"/>
    </row>
    <row r="46" spans="1:22" ht="15.75" customHeight="1" x14ac:dyDescent="0.2">
      <c r="A46" s="59"/>
      <c r="F46"/>
    </row>
    <row r="47" spans="1:22" ht="15.75" customHeight="1" x14ac:dyDescent="0.2">
      <c r="A47" s="53" t="s">
        <v>20</v>
      </c>
      <c r="B47" s="117">
        <f>SUM(B9:B45)-SUM(B17:B20)</f>
        <v>21448</v>
      </c>
      <c r="C47" s="117">
        <f t="shared" ref="C47:K47" si="0">SUM(C9:C45)-SUM(C17:C20)</f>
        <v>9894</v>
      </c>
      <c r="D47" s="117">
        <f t="shared" si="0"/>
        <v>55549</v>
      </c>
      <c r="E47" s="117">
        <f t="shared" si="0"/>
        <v>21115</v>
      </c>
      <c r="F47" s="117">
        <f t="shared" si="0"/>
        <v>20704</v>
      </c>
      <c r="G47" s="117">
        <f t="shared" si="0"/>
        <v>25603</v>
      </c>
      <c r="H47" s="117">
        <f t="shared" si="0"/>
        <v>173252</v>
      </c>
      <c r="I47" s="117">
        <f t="shared" si="0"/>
        <v>727</v>
      </c>
      <c r="J47" s="59"/>
      <c r="K47" s="117">
        <f t="shared" si="0"/>
        <v>332484</v>
      </c>
      <c r="V47" s="47"/>
    </row>
    <row r="48" spans="1:22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  <c r="V48" s="47"/>
    </row>
    <row r="49" spans="1:22" ht="15.75" customHeight="1" x14ac:dyDescent="0.2">
      <c r="A49" s="35" t="s">
        <v>60</v>
      </c>
      <c r="B49" s="57">
        <v>5217</v>
      </c>
      <c r="C49" s="57">
        <v>2562</v>
      </c>
      <c r="D49" s="108">
        <v>10628</v>
      </c>
      <c r="E49" s="57">
        <v>6105</v>
      </c>
      <c r="F49" s="57">
        <v>4348</v>
      </c>
      <c r="G49" s="57">
        <v>5931</v>
      </c>
      <c r="H49" s="57">
        <v>29440</v>
      </c>
      <c r="I49" s="108">
        <v>92</v>
      </c>
      <c r="J49" s="60"/>
      <c r="K49" s="57">
        <v>64917</v>
      </c>
      <c r="V49" s="47"/>
    </row>
    <row r="50" spans="1:22" ht="15.75" customHeight="1" x14ac:dyDescent="0.2">
      <c r="A50" s="38" t="s">
        <v>61</v>
      </c>
      <c r="B50" s="58">
        <v>4216</v>
      </c>
      <c r="C50" s="58">
        <v>1797</v>
      </c>
      <c r="D50" s="113">
        <v>12665</v>
      </c>
      <c r="E50" s="58">
        <v>3410</v>
      </c>
      <c r="F50" s="58">
        <v>4866</v>
      </c>
      <c r="G50" s="58">
        <v>4978</v>
      </c>
      <c r="H50" s="58">
        <v>32743</v>
      </c>
      <c r="I50" s="113">
        <v>201</v>
      </c>
      <c r="J50" s="60"/>
      <c r="K50" s="58">
        <v>65775</v>
      </c>
      <c r="V50" s="47"/>
    </row>
    <row r="51" spans="1:22" ht="15.75" customHeight="1" x14ac:dyDescent="0.2">
      <c r="A51" s="35" t="s">
        <v>62</v>
      </c>
      <c r="B51" s="57">
        <v>4831</v>
      </c>
      <c r="C51" s="57">
        <v>2185</v>
      </c>
      <c r="D51" s="108">
        <v>14070</v>
      </c>
      <c r="E51" s="57">
        <v>4847</v>
      </c>
      <c r="F51" s="57">
        <v>4623</v>
      </c>
      <c r="G51" s="57">
        <v>6013</v>
      </c>
      <c r="H51" s="57">
        <v>53653</v>
      </c>
      <c r="I51" s="108">
        <v>128</v>
      </c>
      <c r="J51" s="60">
        <f>SUM(J35:J37)</f>
        <v>0</v>
      </c>
      <c r="K51" s="57">
        <v>91511</v>
      </c>
      <c r="V51" s="47"/>
    </row>
    <row r="52" spans="1:22" x14ac:dyDescent="0.2">
      <c r="A52" s="44" t="s">
        <v>63</v>
      </c>
      <c r="V52" s="47"/>
    </row>
    <row r="53" spans="1:22" x14ac:dyDescent="0.2">
      <c r="A53"/>
    </row>
    <row r="54" spans="1:22" x14ac:dyDescent="0.2">
      <c r="B54" s="49"/>
      <c r="C54" s="49"/>
      <c r="D54" s="49"/>
      <c r="E54" s="49"/>
      <c r="F54" s="82"/>
      <c r="G54" s="49"/>
    </row>
    <row r="55" spans="1:22" x14ac:dyDescent="0.2">
      <c r="B55" s="49"/>
      <c r="C55" s="49"/>
      <c r="D55" s="49"/>
      <c r="E55" s="49"/>
      <c r="F55" s="82"/>
      <c r="G55" s="49"/>
    </row>
    <row r="56" spans="1:22" x14ac:dyDescent="0.2">
      <c r="B56" s="49"/>
      <c r="C56" s="49"/>
      <c r="D56" s="49"/>
      <c r="E56" s="49"/>
      <c r="F56" s="82"/>
      <c r="G56" s="49"/>
    </row>
    <row r="57" spans="1:22" x14ac:dyDescent="0.2">
      <c r="B57" s="49"/>
      <c r="C57" s="49"/>
      <c r="D57" s="49"/>
      <c r="E57" s="49"/>
      <c r="F57" s="82"/>
      <c r="G57" s="49"/>
    </row>
    <row r="58" spans="1:22" x14ac:dyDescent="0.2">
      <c r="B58" s="49"/>
      <c r="C58" s="49"/>
      <c r="D58" s="49"/>
      <c r="E58" s="49"/>
      <c r="F58" s="82"/>
      <c r="G58" s="49"/>
    </row>
    <row r="59" spans="1:22" x14ac:dyDescent="0.2">
      <c r="B59" s="49"/>
      <c r="C59" s="49"/>
      <c r="D59" s="49"/>
      <c r="E59" s="49"/>
      <c r="F59" s="82"/>
      <c r="G59" s="49"/>
    </row>
    <row r="60" spans="1:22" x14ac:dyDescent="0.2">
      <c r="B60" s="49"/>
      <c r="C60" s="49"/>
      <c r="D60" s="49"/>
      <c r="E60" s="49"/>
      <c r="F60" s="82"/>
      <c r="G60" s="49"/>
    </row>
    <row r="67" spans="2:6" s="41" customFormat="1" ht="15" x14ac:dyDescent="0.2">
      <c r="F67" s="78"/>
    </row>
    <row r="68" spans="2:6" s="41" customFormat="1" ht="15" x14ac:dyDescent="0.2">
      <c r="F68" s="78"/>
    </row>
    <row r="69" spans="2:6" s="41" customFormat="1" ht="15" x14ac:dyDescent="0.2">
      <c r="F69" s="78"/>
    </row>
    <row r="72" spans="2:6" s="44" customFormat="1" ht="11.25" x14ac:dyDescent="0.2">
      <c r="F72" s="83"/>
    </row>
    <row r="74" spans="2:6" x14ac:dyDescent="0.2">
      <c r="B74" s="49"/>
      <c r="C74" s="49"/>
      <c r="D74" s="49"/>
      <c r="E74" s="49"/>
      <c r="F74" s="82"/>
    </row>
    <row r="75" spans="2:6" x14ac:dyDescent="0.2">
      <c r="B75" s="49"/>
      <c r="C75" s="49"/>
      <c r="D75" s="49"/>
      <c r="E75" s="49"/>
      <c r="F75" s="82"/>
    </row>
    <row r="76" spans="2:6" x14ac:dyDescent="0.2">
      <c r="B76" s="49"/>
      <c r="C76" s="49"/>
      <c r="D76" s="49"/>
      <c r="E76" s="49"/>
      <c r="F76" s="82"/>
    </row>
    <row r="77" spans="2:6" x14ac:dyDescent="0.2">
      <c r="B77" s="49"/>
      <c r="C77" s="49"/>
      <c r="D77" s="49"/>
      <c r="E77" s="49"/>
      <c r="F77" s="82"/>
    </row>
    <row r="78" spans="2:6" x14ac:dyDescent="0.2">
      <c r="B78" s="49"/>
      <c r="C78" s="49"/>
      <c r="D78" s="49"/>
      <c r="E78" s="49"/>
      <c r="F78" s="82"/>
    </row>
    <row r="79" spans="2:6" x14ac:dyDescent="0.2">
      <c r="B79" s="49"/>
      <c r="C79" s="49"/>
      <c r="D79" s="49"/>
      <c r="E79" s="49"/>
      <c r="F79" s="82"/>
    </row>
    <row r="80" spans="2:6" x14ac:dyDescent="0.2">
      <c r="B80" s="49"/>
      <c r="C80" s="49"/>
      <c r="D80" s="49"/>
      <c r="E80" s="49"/>
      <c r="F80" s="82"/>
    </row>
    <row r="81" spans="2:6" x14ac:dyDescent="0.2">
      <c r="B81" s="49"/>
      <c r="C81" s="49"/>
      <c r="D81" s="49"/>
      <c r="E81" s="49"/>
      <c r="F81" s="82"/>
    </row>
    <row r="82" spans="2:6" x14ac:dyDescent="0.2">
      <c r="B82" s="49"/>
      <c r="C82" s="49"/>
      <c r="D82" s="49"/>
      <c r="E82" s="49"/>
      <c r="F82" s="82"/>
    </row>
    <row r="83" spans="2:6" x14ac:dyDescent="0.2">
      <c r="B83" s="49"/>
      <c r="C83" s="49"/>
      <c r="D83" s="49"/>
      <c r="E83" s="49"/>
      <c r="F83" s="82"/>
    </row>
    <row r="84" spans="2:6" x14ac:dyDescent="0.2">
      <c r="B84" s="49"/>
      <c r="C84" s="49"/>
      <c r="D84" s="49"/>
      <c r="E84" s="49"/>
      <c r="F84" s="82"/>
    </row>
    <row r="85" spans="2:6" x14ac:dyDescent="0.2">
      <c r="B85" s="49"/>
      <c r="C85" s="49"/>
      <c r="D85" s="49"/>
      <c r="E85" s="49"/>
      <c r="F85" s="82"/>
    </row>
    <row r="86" spans="2:6" x14ac:dyDescent="0.2">
      <c r="B86" s="49"/>
      <c r="C86" s="49"/>
      <c r="D86" s="49"/>
      <c r="E86" s="49"/>
      <c r="F86" s="82"/>
    </row>
    <row r="87" spans="2:6" x14ac:dyDescent="0.2">
      <c r="B87" s="49"/>
      <c r="C87" s="49"/>
      <c r="D87" s="49"/>
      <c r="E87" s="49"/>
      <c r="F87" s="82"/>
    </row>
    <row r="88" spans="2:6" x14ac:dyDescent="0.2">
      <c r="B88" s="49"/>
      <c r="C88" s="49"/>
      <c r="D88" s="49"/>
      <c r="E88" s="49"/>
      <c r="F88" s="82"/>
    </row>
    <row r="89" spans="2:6" x14ac:dyDescent="0.2">
      <c r="B89" s="49"/>
      <c r="C89" s="49"/>
      <c r="D89" s="49"/>
      <c r="E89" s="49"/>
      <c r="F89" s="82"/>
    </row>
    <row r="90" spans="2:6" x14ac:dyDescent="0.2">
      <c r="B90" s="49"/>
      <c r="C90" s="49"/>
      <c r="D90" s="49"/>
      <c r="E90" s="49"/>
      <c r="F90" s="82"/>
    </row>
    <row r="91" spans="2:6" x14ac:dyDescent="0.2">
      <c r="B91" s="49"/>
      <c r="C91" s="49"/>
      <c r="D91" s="49"/>
      <c r="E91" s="49"/>
      <c r="F91" s="82"/>
    </row>
    <row r="92" spans="2:6" x14ac:dyDescent="0.2">
      <c r="B92" s="49"/>
      <c r="C92" s="49"/>
      <c r="D92" s="49"/>
      <c r="E92" s="49"/>
      <c r="F92" s="82"/>
    </row>
    <row r="93" spans="2:6" x14ac:dyDescent="0.2">
      <c r="B93" s="49"/>
      <c r="C93" s="49"/>
      <c r="D93" s="49"/>
      <c r="E93" s="49"/>
      <c r="F93" s="82"/>
    </row>
    <row r="94" spans="2:6" x14ac:dyDescent="0.2">
      <c r="B94" s="49"/>
      <c r="C94" s="49"/>
      <c r="D94" s="49"/>
      <c r="E94" s="49"/>
      <c r="F94" s="82"/>
    </row>
    <row r="95" spans="2:6" x14ac:dyDescent="0.2">
      <c r="B95" s="49"/>
      <c r="C95" s="49"/>
      <c r="D95" s="49"/>
      <c r="E95" s="49"/>
      <c r="F95" s="82"/>
    </row>
    <row r="96" spans="2:6" x14ac:dyDescent="0.2">
      <c r="B96" s="49"/>
      <c r="C96" s="49"/>
      <c r="D96" s="49"/>
      <c r="E96" s="49"/>
      <c r="F96" s="82"/>
    </row>
    <row r="97" spans="2:6" x14ac:dyDescent="0.2">
      <c r="B97" s="49"/>
      <c r="C97" s="49"/>
      <c r="D97" s="49"/>
      <c r="E97" s="49"/>
      <c r="F97" s="82"/>
    </row>
    <row r="98" spans="2:6" x14ac:dyDescent="0.2">
      <c r="B98" s="49"/>
      <c r="C98" s="49"/>
      <c r="D98" s="49"/>
      <c r="E98" s="49"/>
      <c r="F98" s="82"/>
    </row>
    <row r="99" spans="2:6" x14ac:dyDescent="0.2">
      <c r="B99" s="49"/>
      <c r="C99" s="49"/>
      <c r="D99" s="49"/>
      <c r="E99" s="49"/>
      <c r="F99" s="82"/>
    </row>
    <row r="100" spans="2:6" x14ac:dyDescent="0.2">
      <c r="B100" s="49"/>
      <c r="C100" s="49"/>
      <c r="D100" s="49"/>
      <c r="E100" s="49"/>
      <c r="F100" s="82"/>
    </row>
    <row r="101" spans="2:6" x14ac:dyDescent="0.2">
      <c r="B101" s="49"/>
      <c r="C101" s="49"/>
      <c r="D101" s="49"/>
      <c r="E101" s="49"/>
      <c r="F101" s="82"/>
    </row>
    <row r="102" spans="2:6" x14ac:dyDescent="0.2">
      <c r="B102" s="49"/>
      <c r="C102" s="49"/>
      <c r="D102" s="49"/>
      <c r="E102" s="49"/>
      <c r="F102" s="82"/>
    </row>
    <row r="103" spans="2:6" x14ac:dyDescent="0.2">
      <c r="B103" s="49"/>
      <c r="C103" s="49"/>
      <c r="D103" s="49"/>
      <c r="E103" s="49"/>
      <c r="F103" s="82"/>
    </row>
    <row r="104" spans="2:6" x14ac:dyDescent="0.2">
      <c r="B104" s="49"/>
      <c r="C104" s="49"/>
      <c r="D104" s="49"/>
      <c r="E104" s="49"/>
      <c r="F104" s="82"/>
    </row>
    <row r="105" spans="2:6" x14ac:dyDescent="0.2">
      <c r="B105" s="49"/>
      <c r="C105" s="49"/>
      <c r="D105" s="49"/>
      <c r="E105" s="49"/>
      <c r="F105" s="82"/>
    </row>
    <row r="106" spans="2:6" x14ac:dyDescent="0.2">
      <c r="B106" s="49"/>
      <c r="C106" s="49"/>
      <c r="D106" s="49"/>
      <c r="E106" s="49"/>
      <c r="F106" s="82"/>
    </row>
    <row r="107" spans="2:6" x14ac:dyDescent="0.2">
      <c r="B107" s="49"/>
      <c r="C107" s="49"/>
      <c r="D107" s="49"/>
      <c r="E107" s="49"/>
      <c r="F107" s="82"/>
    </row>
    <row r="108" spans="2:6" x14ac:dyDescent="0.2">
      <c r="B108" s="49"/>
      <c r="C108" s="49"/>
      <c r="D108" s="49"/>
      <c r="E108" s="49"/>
      <c r="F108" s="82"/>
    </row>
    <row r="109" spans="2:6" x14ac:dyDescent="0.2">
      <c r="B109" s="49"/>
      <c r="C109" s="49"/>
      <c r="D109" s="49"/>
      <c r="E109" s="49"/>
      <c r="F109" s="82"/>
    </row>
    <row r="110" spans="2:6" x14ac:dyDescent="0.2">
      <c r="B110" s="49"/>
      <c r="C110" s="49"/>
      <c r="D110" s="49"/>
      <c r="E110" s="49"/>
      <c r="F110" s="82"/>
    </row>
    <row r="111" spans="2:6" x14ac:dyDescent="0.2">
      <c r="B111" s="49"/>
      <c r="C111" s="49"/>
      <c r="D111" s="49"/>
      <c r="E111" s="49"/>
      <c r="F111" s="82"/>
    </row>
    <row r="112" spans="2:6" x14ac:dyDescent="0.2">
      <c r="B112" s="49"/>
      <c r="C112" s="49"/>
      <c r="D112" s="49"/>
      <c r="E112" s="49"/>
      <c r="F112" s="82"/>
    </row>
    <row r="119" spans="2:6" s="41" customFormat="1" ht="15" x14ac:dyDescent="0.2">
      <c r="F119" s="78"/>
    </row>
    <row r="120" spans="2:6" s="41" customFormat="1" ht="15" x14ac:dyDescent="0.2">
      <c r="F120" s="78"/>
    </row>
    <row r="121" spans="2:6" s="41" customFormat="1" ht="15" x14ac:dyDescent="0.2">
      <c r="F121" s="78"/>
    </row>
    <row r="124" spans="2:6" s="44" customFormat="1" ht="11.25" x14ac:dyDescent="0.2">
      <c r="F124" s="83"/>
    </row>
    <row r="126" spans="2:6" x14ac:dyDescent="0.2">
      <c r="B126" s="49"/>
      <c r="C126" s="49"/>
      <c r="D126" s="49"/>
      <c r="E126" s="49"/>
      <c r="F126" s="82"/>
    </row>
    <row r="127" spans="2:6" x14ac:dyDescent="0.2">
      <c r="B127" s="49"/>
      <c r="C127" s="49"/>
      <c r="D127" s="49"/>
      <c r="E127" s="49"/>
      <c r="F127" s="82"/>
    </row>
    <row r="128" spans="2:6" x14ac:dyDescent="0.2">
      <c r="B128" s="49"/>
      <c r="C128" s="49"/>
      <c r="D128" s="49"/>
      <c r="E128" s="49"/>
      <c r="F128" s="82"/>
    </row>
    <row r="129" spans="2:6" x14ac:dyDescent="0.2">
      <c r="B129" s="49"/>
      <c r="C129" s="49"/>
      <c r="D129" s="49"/>
      <c r="E129" s="49"/>
      <c r="F129" s="82"/>
    </row>
    <row r="130" spans="2:6" x14ac:dyDescent="0.2">
      <c r="B130" s="49"/>
      <c r="C130" s="49"/>
      <c r="D130" s="49"/>
      <c r="E130" s="49"/>
      <c r="F130" s="82"/>
    </row>
    <row r="131" spans="2:6" x14ac:dyDescent="0.2">
      <c r="B131" s="49"/>
      <c r="C131" s="49"/>
      <c r="D131" s="49"/>
      <c r="E131" s="49"/>
      <c r="F131" s="82"/>
    </row>
    <row r="132" spans="2:6" x14ac:dyDescent="0.2">
      <c r="B132" s="49"/>
      <c r="C132" s="49"/>
      <c r="D132" s="49"/>
      <c r="E132" s="49"/>
      <c r="F132" s="82"/>
    </row>
    <row r="133" spans="2:6" x14ac:dyDescent="0.2">
      <c r="B133" s="49"/>
      <c r="C133" s="49"/>
      <c r="D133" s="49"/>
      <c r="E133" s="49"/>
      <c r="F133" s="82"/>
    </row>
    <row r="134" spans="2:6" x14ac:dyDescent="0.2">
      <c r="B134" s="49"/>
      <c r="C134" s="49"/>
      <c r="D134" s="49"/>
      <c r="E134" s="49"/>
      <c r="F134" s="82"/>
    </row>
    <row r="135" spans="2:6" x14ac:dyDescent="0.2">
      <c r="B135" s="49"/>
      <c r="C135" s="49"/>
      <c r="D135" s="49"/>
      <c r="E135" s="49"/>
      <c r="F135" s="82"/>
    </row>
    <row r="136" spans="2:6" x14ac:dyDescent="0.2">
      <c r="B136" s="49"/>
      <c r="C136" s="49"/>
      <c r="D136" s="49"/>
      <c r="E136" s="49"/>
      <c r="F136" s="82"/>
    </row>
    <row r="137" spans="2:6" x14ac:dyDescent="0.2">
      <c r="B137" s="49"/>
      <c r="C137" s="49"/>
      <c r="D137" s="49"/>
      <c r="E137" s="49"/>
      <c r="F137" s="82"/>
    </row>
    <row r="138" spans="2:6" x14ac:dyDescent="0.2">
      <c r="B138" s="49"/>
      <c r="C138" s="49"/>
      <c r="D138" s="49"/>
      <c r="E138" s="49"/>
      <c r="F138" s="82"/>
    </row>
    <row r="139" spans="2:6" x14ac:dyDescent="0.2">
      <c r="B139" s="49"/>
      <c r="C139" s="49"/>
      <c r="D139" s="49"/>
      <c r="E139" s="49"/>
      <c r="F139" s="82"/>
    </row>
    <row r="140" spans="2:6" x14ac:dyDescent="0.2">
      <c r="B140" s="49"/>
      <c r="C140" s="49"/>
      <c r="D140" s="49"/>
      <c r="E140" s="49"/>
      <c r="F140" s="82"/>
    </row>
    <row r="141" spans="2:6" x14ac:dyDescent="0.2">
      <c r="B141" s="49"/>
      <c r="C141" s="49"/>
      <c r="D141" s="49"/>
      <c r="E141" s="49"/>
      <c r="F141" s="82"/>
    </row>
    <row r="142" spans="2:6" x14ac:dyDescent="0.2">
      <c r="B142" s="49"/>
      <c r="C142" s="49"/>
      <c r="D142" s="49"/>
      <c r="E142" s="49"/>
      <c r="F142" s="82"/>
    </row>
    <row r="143" spans="2:6" x14ac:dyDescent="0.2">
      <c r="B143" s="49"/>
      <c r="C143" s="49"/>
      <c r="D143" s="49"/>
      <c r="E143" s="49"/>
      <c r="F143" s="82"/>
    </row>
    <row r="144" spans="2:6" x14ac:dyDescent="0.2">
      <c r="B144" s="49"/>
      <c r="C144" s="49"/>
      <c r="D144" s="49"/>
      <c r="E144" s="49"/>
      <c r="F144" s="82"/>
    </row>
    <row r="145" spans="2:6" x14ac:dyDescent="0.2">
      <c r="B145" s="49"/>
      <c r="C145" s="49"/>
      <c r="D145" s="49"/>
      <c r="E145" s="49"/>
      <c r="F145" s="82"/>
    </row>
    <row r="146" spans="2:6" x14ac:dyDescent="0.2">
      <c r="B146" s="49"/>
      <c r="C146" s="49"/>
      <c r="D146" s="49"/>
      <c r="E146" s="49"/>
      <c r="F146" s="82"/>
    </row>
    <row r="147" spans="2:6" x14ac:dyDescent="0.2">
      <c r="B147" s="49"/>
      <c r="C147" s="49"/>
      <c r="D147" s="49"/>
      <c r="E147" s="49"/>
      <c r="F147" s="82"/>
    </row>
    <row r="148" spans="2:6" x14ac:dyDescent="0.2">
      <c r="B148" s="49"/>
      <c r="C148" s="49"/>
      <c r="D148" s="49"/>
      <c r="E148" s="49"/>
      <c r="F148" s="82"/>
    </row>
    <row r="149" spans="2:6" x14ac:dyDescent="0.2">
      <c r="B149" s="49"/>
      <c r="C149" s="49"/>
      <c r="D149" s="49"/>
      <c r="E149" s="49"/>
      <c r="F149" s="82"/>
    </row>
    <row r="150" spans="2:6" x14ac:dyDescent="0.2">
      <c r="B150" s="49"/>
      <c r="C150" s="49"/>
      <c r="D150" s="49"/>
      <c r="E150" s="49"/>
      <c r="F150" s="82"/>
    </row>
    <row r="151" spans="2:6" x14ac:dyDescent="0.2">
      <c r="B151" s="49"/>
      <c r="C151" s="49"/>
      <c r="D151" s="49"/>
      <c r="E151" s="49"/>
      <c r="F151" s="82"/>
    </row>
    <row r="152" spans="2:6" x14ac:dyDescent="0.2">
      <c r="B152" s="49"/>
      <c r="C152" s="49"/>
      <c r="D152" s="49"/>
      <c r="E152" s="49"/>
      <c r="F152" s="82"/>
    </row>
    <row r="153" spans="2:6" x14ac:dyDescent="0.2">
      <c r="B153" s="49"/>
      <c r="C153" s="49"/>
      <c r="D153" s="49"/>
      <c r="E153" s="49"/>
      <c r="F153" s="82"/>
    </row>
    <row r="154" spans="2:6" x14ac:dyDescent="0.2">
      <c r="B154" s="49"/>
      <c r="C154" s="49"/>
      <c r="D154" s="49"/>
      <c r="E154" s="49"/>
      <c r="F154" s="82"/>
    </row>
    <row r="155" spans="2:6" x14ac:dyDescent="0.2">
      <c r="B155" s="49"/>
      <c r="C155" s="49"/>
      <c r="D155" s="49"/>
      <c r="E155" s="49"/>
      <c r="F155" s="82"/>
    </row>
    <row r="156" spans="2:6" x14ac:dyDescent="0.2">
      <c r="B156" s="49"/>
      <c r="C156" s="49"/>
      <c r="D156" s="49"/>
      <c r="E156" s="49"/>
      <c r="F156" s="82"/>
    </row>
    <row r="157" spans="2:6" x14ac:dyDescent="0.2">
      <c r="B157" s="49"/>
      <c r="C157" s="49"/>
      <c r="D157" s="49"/>
      <c r="E157" s="49"/>
      <c r="F157" s="82"/>
    </row>
    <row r="158" spans="2:6" x14ac:dyDescent="0.2">
      <c r="B158" s="49"/>
      <c r="C158" s="49"/>
      <c r="D158" s="49"/>
      <c r="E158" s="49"/>
      <c r="F158" s="82"/>
    </row>
    <row r="159" spans="2:6" x14ac:dyDescent="0.2">
      <c r="B159" s="49"/>
      <c r="C159" s="49"/>
      <c r="D159" s="49"/>
      <c r="E159" s="49"/>
      <c r="F159" s="82"/>
    </row>
    <row r="160" spans="2:6" x14ac:dyDescent="0.2">
      <c r="B160" s="49"/>
      <c r="C160" s="49"/>
      <c r="D160" s="49"/>
      <c r="E160" s="49"/>
      <c r="F160" s="82"/>
    </row>
    <row r="161" spans="2:6" x14ac:dyDescent="0.2">
      <c r="B161" s="49"/>
      <c r="C161" s="49"/>
      <c r="D161" s="49"/>
      <c r="E161" s="49"/>
      <c r="F161" s="82"/>
    </row>
    <row r="162" spans="2:6" x14ac:dyDescent="0.2">
      <c r="B162" s="49"/>
      <c r="C162" s="49"/>
      <c r="D162" s="49"/>
      <c r="E162" s="49"/>
      <c r="F162" s="82"/>
    </row>
    <row r="163" spans="2:6" x14ac:dyDescent="0.2">
      <c r="B163" s="49"/>
      <c r="C163" s="49"/>
      <c r="D163" s="49"/>
      <c r="E163" s="49"/>
      <c r="F163" s="82"/>
    </row>
    <row r="164" spans="2:6" x14ac:dyDescent="0.2">
      <c r="B164" s="49"/>
      <c r="C164" s="49"/>
      <c r="D164" s="49"/>
      <c r="E164" s="49"/>
      <c r="F164" s="82"/>
    </row>
    <row r="171" spans="2:6" s="41" customFormat="1" ht="15" x14ac:dyDescent="0.2">
      <c r="F171" s="78"/>
    </row>
    <row r="172" spans="2:6" s="41" customFormat="1" ht="15" x14ac:dyDescent="0.2">
      <c r="F172" s="78"/>
    </row>
    <row r="173" spans="2:6" s="41" customFormat="1" ht="15" x14ac:dyDescent="0.2">
      <c r="F173" s="78"/>
    </row>
    <row r="176" spans="2:6" s="44" customFormat="1" ht="11.25" x14ac:dyDescent="0.2">
      <c r="F176" s="83"/>
    </row>
    <row r="179" spans="2:6" x14ac:dyDescent="0.2">
      <c r="B179" s="49"/>
      <c r="C179" s="49"/>
      <c r="D179" s="49"/>
      <c r="E179" s="49"/>
      <c r="F179" s="82"/>
    </row>
    <row r="180" spans="2:6" x14ac:dyDescent="0.2">
      <c r="B180" s="49"/>
      <c r="C180" s="49"/>
      <c r="D180" s="49"/>
      <c r="E180" s="49"/>
      <c r="F180" s="82"/>
    </row>
    <row r="181" spans="2:6" x14ac:dyDescent="0.2">
      <c r="B181" s="49"/>
      <c r="C181" s="49"/>
      <c r="D181" s="49"/>
      <c r="E181" s="49"/>
      <c r="F181" s="82"/>
    </row>
    <row r="182" spans="2:6" x14ac:dyDescent="0.2">
      <c r="B182" s="49"/>
      <c r="C182" s="49"/>
      <c r="D182" s="49"/>
      <c r="E182" s="49"/>
      <c r="F182" s="82"/>
    </row>
    <row r="183" spans="2:6" x14ac:dyDescent="0.2">
      <c r="B183" s="49"/>
      <c r="C183" s="49"/>
      <c r="D183" s="49"/>
      <c r="E183" s="49"/>
      <c r="F183" s="82"/>
    </row>
    <row r="184" spans="2:6" x14ac:dyDescent="0.2">
      <c r="B184" s="49"/>
      <c r="C184" s="49"/>
      <c r="D184" s="49"/>
      <c r="E184" s="49"/>
      <c r="F184" s="82"/>
    </row>
    <row r="185" spans="2:6" x14ac:dyDescent="0.2">
      <c r="B185" s="49"/>
      <c r="C185" s="49"/>
      <c r="D185" s="49"/>
      <c r="E185" s="49"/>
      <c r="F185" s="82"/>
    </row>
    <row r="186" spans="2:6" x14ac:dyDescent="0.2">
      <c r="B186" s="49"/>
      <c r="C186" s="49"/>
      <c r="D186" s="49"/>
      <c r="E186" s="49"/>
      <c r="F186" s="82"/>
    </row>
    <row r="187" spans="2:6" x14ac:dyDescent="0.2">
      <c r="B187" s="49"/>
      <c r="C187" s="49"/>
      <c r="D187" s="49"/>
      <c r="E187" s="49"/>
      <c r="F187" s="82"/>
    </row>
    <row r="188" spans="2:6" x14ac:dyDescent="0.2">
      <c r="B188" s="49"/>
      <c r="C188" s="49"/>
      <c r="D188" s="49"/>
      <c r="E188" s="49"/>
      <c r="F188" s="82"/>
    </row>
    <row r="189" spans="2:6" x14ac:dyDescent="0.2">
      <c r="B189" s="49"/>
      <c r="C189" s="49"/>
      <c r="D189" s="49"/>
      <c r="E189" s="49"/>
      <c r="F189" s="82"/>
    </row>
    <row r="190" spans="2:6" x14ac:dyDescent="0.2">
      <c r="B190" s="49"/>
      <c r="C190" s="49"/>
      <c r="D190" s="49"/>
      <c r="E190" s="49"/>
      <c r="F190" s="82"/>
    </row>
    <row r="191" spans="2:6" x14ac:dyDescent="0.2">
      <c r="B191" s="49"/>
      <c r="C191" s="49"/>
      <c r="D191" s="49"/>
      <c r="E191" s="49"/>
      <c r="F191" s="82"/>
    </row>
    <row r="192" spans="2:6" x14ac:dyDescent="0.2">
      <c r="B192" s="49"/>
      <c r="C192" s="49"/>
      <c r="D192" s="49"/>
      <c r="E192" s="49"/>
      <c r="F192" s="82"/>
    </row>
    <row r="193" spans="2:6" x14ac:dyDescent="0.2">
      <c r="B193" s="49"/>
      <c r="C193" s="49"/>
      <c r="D193" s="49"/>
      <c r="E193" s="49"/>
      <c r="F193" s="82"/>
    </row>
    <row r="194" spans="2:6" x14ac:dyDescent="0.2">
      <c r="B194" s="49"/>
      <c r="C194" s="49"/>
      <c r="D194" s="49"/>
      <c r="E194" s="49"/>
      <c r="F194" s="82"/>
    </row>
    <row r="195" spans="2:6" x14ac:dyDescent="0.2">
      <c r="B195" s="49"/>
      <c r="C195" s="49"/>
      <c r="D195" s="49"/>
      <c r="E195" s="49"/>
      <c r="F195" s="82"/>
    </row>
    <row r="196" spans="2:6" x14ac:dyDescent="0.2">
      <c r="B196" s="49"/>
      <c r="C196" s="49"/>
      <c r="D196" s="49"/>
      <c r="E196" s="49"/>
      <c r="F196" s="82"/>
    </row>
    <row r="197" spans="2:6" x14ac:dyDescent="0.2">
      <c r="B197" s="49"/>
      <c r="C197" s="49"/>
      <c r="D197" s="49"/>
      <c r="E197" s="49"/>
      <c r="F197" s="82"/>
    </row>
    <row r="198" spans="2:6" x14ac:dyDescent="0.2">
      <c r="B198" s="49"/>
      <c r="C198" s="49"/>
      <c r="D198" s="49"/>
      <c r="E198" s="49"/>
      <c r="F198" s="82"/>
    </row>
    <row r="199" spans="2:6" x14ac:dyDescent="0.2">
      <c r="B199" s="49"/>
      <c r="C199" s="49"/>
      <c r="D199" s="49"/>
      <c r="E199" s="49"/>
      <c r="F199" s="82"/>
    </row>
    <row r="200" spans="2:6" x14ac:dyDescent="0.2">
      <c r="B200" s="49"/>
      <c r="C200" s="49"/>
      <c r="D200" s="49"/>
      <c r="E200" s="49"/>
      <c r="F200" s="82"/>
    </row>
    <row r="201" spans="2:6" x14ac:dyDescent="0.2">
      <c r="B201" s="49"/>
      <c r="C201" s="49"/>
      <c r="D201" s="49"/>
      <c r="E201" s="49"/>
      <c r="F201" s="82"/>
    </row>
    <row r="202" spans="2:6" x14ac:dyDescent="0.2">
      <c r="B202" s="49"/>
      <c r="C202" s="49"/>
      <c r="D202" s="49"/>
      <c r="E202" s="49"/>
      <c r="F202" s="82"/>
    </row>
    <row r="203" spans="2:6" x14ac:dyDescent="0.2">
      <c r="B203" s="49"/>
      <c r="C203" s="49"/>
      <c r="D203" s="49"/>
      <c r="E203" s="49"/>
      <c r="F203" s="82"/>
    </row>
    <row r="204" spans="2:6" x14ac:dyDescent="0.2">
      <c r="B204" s="49"/>
      <c r="C204" s="49"/>
      <c r="D204" s="49"/>
      <c r="E204" s="49"/>
      <c r="F204" s="82"/>
    </row>
    <row r="205" spans="2:6" x14ac:dyDescent="0.2">
      <c r="B205" s="49"/>
      <c r="C205" s="49"/>
      <c r="D205" s="49"/>
      <c r="E205" s="49"/>
      <c r="F205" s="82"/>
    </row>
    <row r="206" spans="2:6" x14ac:dyDescent="0.2">
      <c r="B206" s="49"/>
      <c r="C206" s="49"/>
      <c r="D206" s="49"/>
      <c r="E206" s="49"/>
      <c r="F206" s="82"/>
    </row>
    <row r="207" spans="2:6" x14ac:dyDescent="0.2">
      <c r="B207" s="49"/>
      <c r="C207" s="49"/>
      <c r="D207" s="49"/>
      <c r="E207" s="49"/>
      <c r="F207" s="82"/>
    </row>
    <row r="208" spans="2:6" x14ac:dyDescent="0.2">
      <c r="B208" s="49"/>
      <c r="C208" s="49"/>
      <c r="D208" s="49"/>
      <c r="E208" s="49"/>
      <c r="F208" s="82"/>
    </row>
    <row r="209" spans="2:6" x14ac:dyDescent="0.2">
      <c r="B209" s="49"/>
      <c r="C209" s="49"/>
      <c r="D209" s="49"/>
      <c r="E209" s="49"/>
      <c r="F209" s="82"/>
    </row>
    <row r="210" spans="2:6" x14ac:dyDescent="0.2">
      <c r="B210" s="49"/>
      <c r="C210" s="49"/>
      <c r="D210" s="49"/>
      <c r="E210" s="49"/>
      <c r="F210" s="82"/>
    </row>
    <row r="211" spans="2:6" x14ac:dyDescent="0.2">
      <c r="B211" s="49"/>
      <c r="C211" s="49"/>
      <c r="D211" s="49"/>
      <c r="E211" s="49"/>
      <c r="F211" s="82"/>
    </row>
    <row r="212" spans="2:6" x14ac:dyDescent="0.2">
      <c r="B212" s="49"/>
      <c r="C212" s="49"/>
      <c r="D212" s="49"/>
      <c r="E212" s="49"/>
      <c r="F212" s="82"/>
    </row>
    <row r="213" spans="2:6" x14ac:dyDescent="0.2">
      <c r="B213" s="49"/>
      <c r="C213" s="49"/>
      <c r="D213" s="49"/>
      <c r="E213" s="49"/>
      <c r="F213" s="82"/>
    </row>
    <row r="214" spans="2:6" x14ac:dyDescent="0.2">
      <c r="B214" s="49"/>
      <c r="C214" s="49"/>
      <c r="D214" s="49"/>
      <c r="E214" s="49"/>
      <c r="F214" s="82"/>
    </row>
    <row r="215" spans="2:6" x14ac:dyDescent="0.2">
      <c r="B215" s="49"/>
      <c r="C215" s="49"/>
      <c r="D215" s="49"/>
      <c r="E215" s="49"/>
      <c r="F215" s="82"/>
    </row>
    <row r="216" spans="2:6" x14ac:dyDescent="0.2">
      <c r="B216" s="49"/>
      <c r="C216" s="49"/>
      <c r="D216" s="49"/>
      <c r="E216" s="49"/>
      <c r="F216" s="82"/>
    </row>
    <row r="223" spans="2:6" s="41" customFormat="1" ht="15" x14ac:dyDescent="0.2">
      <c r="F223" s="78"/>
    </row>
    <row r="224" spans="2:6" s="41" customFormat="1" ht="15" x14ac:dyDescent="0.2">
      <c r="F224" s="78"/>
    </row>
    <row r="225" spans="2:6" s="41" customFormat="1" ht="15" x14ac:dyDescent="0.2">
      <c r="F225" s="78"/>
    </row>
    <row r="228" spans="2:6" s="44" customFormat="1" ht="11.25" x14ac:dyDescent="0.2">
      <c r="F228" s="83"/>
    </row>
    <row r="231" spans="2:6" x14ac:dyDescent="0.2">
      <c r="B231" s="49"/>
      <c r="C231" s="49"/>
      <c r="D231" s="49"/>
      <c r="E231" s="49"/>
      <c r="F231" s="82"/>
    </row>
    <row r="232" spans="2:6" x14ac:dyDescent="0.2">
      <c r="B232" s="49"/>
      <c r="C232" s="49"/>
      <c r="D232" s="49"/>
      <c r="E232" s="49"/>
      <c r="F232" s="82"/>
    </row>
    <row r="233" spans="2:6" x14ac:dyDescent="0.2">
      <c r="B233" s="49"/>
      <c r="C233" s="49"/>
      <c r="D233" s="49"/>
      <c r="E233" s="49"/>
      <c r="F233" s="82"/>
    </row>
    <row r="234" spans="2:6" x14ac:dyDescent="0.2">
      <c r="B234" s="49"/>
      <c r="C234" s="49"/>
      <c r="D234" s="49"/>
      <c r="E234" s="49"/>
      <c r="F234" s="82"/>
    </row>
    <row r="235" spans="2:6" x14ac:dyDescent="0.2">
      <c r="B235" s="49"/>
      <c r="C235" s="49"/>
      <c r="D235" s="49"/>
      <c r="E235" s="49"/>
      <c r="F235" s="82"/>
    </row>
    <row r="236" spans="2:6" x14ac:dyDescent="0.2">
      <c r="B236" s="49"/>
      <c r="C236" s="49"/>
      <c r="D236" s="49"/>
      <c r="E236" s="49"/>
      <c r="F236" s="82"/>
    </row>
    <row r="237" spans="2:6" x14ac:dyDescent="0.2">
      <c r="B237" s="49"/>
      <c r="C237" s="49"/>
      <c r="D237" s="49"/>
      <c r="E237" s="49"/>
      <c r="F237" s="82"/>
    </row>
    <row r="238" spans="2:6" x14ac:dyDescent="0.2">
      <c r="B238" s="49"/>
      <c r="C238" s="49"/>
      <c r="D238" s="49"/>
      <c r="E238" s="49"/>
      <c r="F238" s="82"/>
    </row>
    <row r="239" spans="2:6" x14ac:dyDescent="0.2">
      <c r="B239" s="49"/>
      <c r="C239" s="49"/>
      <c r="D239" s="49"/>
      <c r="E239" s="49"/>
      <c r="F239" s="82"/>
    </row>
    <row r="240" spans="2:6" x14ac:dyDescent="0.2">
      <c r="B240" s="49"/>
      <c r="C240" s="49"/>
      <c r="D240" s="49"/>
      <c r="E240" s="49"/>
      <c r="F240" s="82"/>
    </row>
    <row r="241" spans="2:6" x14ac:dyDescent="0.2">
      <c r="B241" s="49"/>
      <c r="C241" s="49"/>
      <c r="D241" s="49"/>
      <c r="E241" s="49"/>
      <c r="F241" s="82"/>
    </row>
    <row r="242" spans="2:6" x14ac:dyDescent="0.2">
      <c r="B242" s="49"/>
      <c r="C242" s="49"/>
      <c r="D242" s="49"/>
      <c r="E242" s="49"/>
      <c r="F242" s="82"/>
    </row>
    <row r="243" spans="2:6" x14ac:dyDescent="0.2">
      <c r="B243" s="49"/>
      <c r="C243" s="49"/>
      <c r="D243" s="49"/>
      <c r="E243" s="49"/>
      <c r="F243" s="82"/>
    </row>
    <row r="244" spans="2:6" x14ac:dyDescent="0.2">
      <c r="B244" s="49"/>
      <c r="C244" s="49"/>
      <c r="D244" s="49"/>
      <c r="E244" s="49"/>
      <c r="F244" s="82"/>
    </row>
    <row r="245" spans="2:6" x14ac:dyDescent="0.2">
      <c r="B245" s="49"/>
      <c r="C245" s="49"/>
      <c r="D245" s="49"/>
      <c r="E245" s="49"/>
      <c r="F245" s="82"/>
    </row>
    <row r="246" spans="2:6" x14ac:dyDescent="0.2">
      <c r="B246" s="49"/>
      <c r="C246" s="49"/>
      <c r="D246" s="49"/>
      <c r="E246" s="49"/>
      <c r="F246" s="82"/>
    </row>
    <row r="247" spans="2:6" x14ac:dyDescent="0.2">
      <c r="B247" s="49"/>
      <c r="C247" s="49"/>
      <c r="D247" s="49"/>
      <c r="E247" s="49"/>
      <c r="F247" s="82"/>
    </row>
    <row r="248" spans="2:6" x14ac:dyDescent="0.2">
      <c r="B248" s="49"/>
      <c r="C248" s="49"/>
      <c r="D248" s="49"/>
      <c r="E248" s="49"/>
      <c r="F248" s="82"/>
    </row>
    <row r="249" spans="2:6" x14ac:dyDescent="0.2">
      <c r="B249" s="49"/>
      <c r="C249" s="49"/>
      <c r="D249" s="49"/>
      <c r="E249" s="49"/>
      <c r="F249" s="82"/>
    </row>
    <row r="250" spans="2:6" x14ac:dyDescent="0.2">
      <c r="B250" s="49"/>
      <c r="C250" s="49"/>
      <c r="D250" s="49"/>
      <c r="E250" s="49"/>
      <c r="F250" s="82"/>
    </row>
    <row r="251" spans="2:6" x14ac:dyDescent="0.2">
      <c r="B251" s="49"/>
      <c r="C251" s="49"/>
      <c r="D251" s="49"/>
      <c r="E251" s="49"/>
      <c r="F251" s="82"/>
    </row>
    <row r="252" spans="2:6" x14ac:dyDescent="0.2">
      <c r="B252" s="49"/>
      <c r="C252" s="49"/>
      <c r="D252" s="49"/>
      <c r="E252" s="49"/>
      <c r="F252" s="82"/>
    </row>
    <row r="253" spans="2:6" x14ac:dyDescent="0.2">
      <c r="B253" s="49"/>
      <c r="C253" s="49"/>
      <c r="D253" s="49"/>
      <c r="E253" s="49"/>
      <c r="F253" s="82"/>
    </row>
    <row r="254" spans="2:6" x14ac:dyDescent="0.2">
      <c r="B254" s="49"/>
      <c r="C254" s="49"/>
      <c r="D254" s="49"/>
      <c r="E254" s="49"/>
      <c r="F254" s="82"/>
    </row>
    <row r="255" spans="2:6" x14ac:dyDescent="0.2">
      <c r="B255" s="49"/>
      <c r="C255" s="49"/>
      <c r="D255" s="49"/>
      <c r="E255" s="49"/>
      <c r="F255" s="82"/>
    </row>
    <row r="256" spans="2:6" x14ac:dyDescent="0.2">
      <c r="B256" s="49"/>
      <c r="C256" s="49"/>
      <c r="D256" s="49"/>
      <c r="E256" s="49"/>
      <c r="F256" s="82"/>
    </row>
    <row r="257" spans="2:6" x14ac:dyDescent="0.2">
      <c r="B257" s="49"/>
      <c r="C257" s="49"/>
      <c r="D257" s="49"/>
      <c r="E257" s="49"/>
      <c r="F257" s="82"/>
    </row>
    <row r="258" spans="2:6" x14ac:dyDescent="0.2">
      <c r="B258" s="49"/>
      <c r="C258" s="49"/>
      <c r="D258" s="49"/>
      <c r="E258" s="49"/>
      <c r="F258" s="82"/>
    </row>
    <row r="259" spans="2:6" x14ac:dyDescent="0.2">
      <c r="B259" s="49"/>
      <c r="C259" s="49"/>
      <c r="D259" s="49"/>
      <c r="E259" s="49"/>
      <c r="F259" s="82"/>
    </row>
    <row r="260" spans="2:6" x14ac:dyDescent="0.2">
      <c r="B260" s="49"/>
      <c r="C260" s="49"/>
      <c r="D260" s="49"/>
      <c r="E260" s="49"/>
      <c r="F260" s="82"/>
    </row>
    <row r="261" spans="2:6" x14ac:dyDescent="0.2">
      <c r="B261" s="49"/>
      <c r="C261" s="49"/>
      <c r="D261" s="49"/>
      <c r="E261" s="49"/>
      <c r="F261" s="82"/>
    </row>
    <row r="262" spans="2:6" x14ac:dyDescent="0.2">
      <c r="B262" s="49"/>
      <c r="C262" s="49"/>
      <c r="D262" s="49"/>
      <c r="E262" s="49"/>
      <c r="F262" s="82"/>
    </row>
    <row r="263" spans="2:6" x14ac:dyDescent="0.2">
      <c r="B263" s="49"/>
      <c r="C263" s="49"/>
      <c r="D263" s="49"/>
      <c r="E263" s="49"/>
      <c r="F263" s="82"/>
    </row>
    <row r="264" spans="2:6" x14ac:dyDescent="0.2">
      <c r="B264" s="49"/>
      <c r="C264" s="49"/>
      <c r="D264" s="49"/>
      <c r="E264" s="49"/>
      <c r="F264" s="82"/>
    </row>
    <row r="265" spans="2:6" x14ac:dyDescent="0.2">
      <c r="B265" s="49"/>
      <c r="C265" s="49"/>
      <c r="D265" s="49"/>
      <c r="E265" s="49"/>
      <c r="F265" s="82"/>
    </row>
    <row r="266" spans="2:6" x14ac:dyDescent="0.2">
      <c r="B266" s="49"/>
      <c r="C266" s="49"/>
      <c r="D266" s="49"/>
      <c r="E266" s="49"/>
      <c r="F266" s="82"/>
    </row>
    <row r="267" spans="2:6" x14ac:dyDescent="0.2">
      <c r="B267" s="49"/>
      <c r="C267" s="49"/>
      <c r="D267" s="49"/>
      <c r="E267" s="49"/>
      <c r="F267" s="82"/>
    </row>
    <row r="268" spans="2:6" x14ac:dyDescent="0.2">
      <c r="B268" s="49"/>
      <c r="C268" s="49"/>
      <c r="D268" s="49"/>
      <c r="E268" s="49"/>
      <c r="F268" s="82"/>
    </row>
    <row r="275" spans="2:6" s="41" customFormat="1" ht="15" x14ac:dyDescent="0.2">
      <c r="F275" s="78"/>
    </row>
    <row r="276" spans="2:6" s="41" customFormat="1" ht="15" x14ac:dyDescent="0.2">
      <c r="F276" s="78"/>
    </row>
    <row r="277" spans="2:6" s="41" customFormat="1" ht="15" x14ac:dyDescent="0.2">
      <c r="F277" s="78"/>
    </row>
    <row r="280" spans="2:6" s="44" customFormat="1" ht="11.25" x14ac:dyDescent="0.2">
      <c r="F280" s="83"/>
    </row>
    <row r="283" spans="2:6" x14ac:dyDescent="0.2">
      <c r="B283" s="49"/>
      <c r="C283" s="49"/>
      <c r="D283" s="49"/>
      <c r="E283" s="49"/>
      <c r="F283" s="82"/>
    </row>
    <row r="284" spans="2:6" x14ac:dyDescent="0.2">
      <c r="B284" s="49"/>
      <c r="C284" s="49"/>
      <c r="D284" s="49"/>
      <c r="E284" s="49"/>
      <c r="F284" s="82"/>
    </row>
    <row r="285" spans="2:6" x14ac:dyDescent="0.2">
      <c r="B285" s="49"/>
      <c r="C285" s="49"/>
      <c r="D285" s="49"/>
      <c r="E285" s="49"/>
      <c r="F285" s="82"/>
    </row>
    <row r="286" spans="2:6" x14ac:dyDescent="0.2">
      <c r="B286" s="49"/>
      <c r="C286" s="49"/>
      <c r="D286" s="49"/>
      <c r="E286" s="49"/>
      <c r="F286" s="82"/>
    </row>
    <row r="287" spans="2:6" x14ac:dyDescent="0.2">
      <c r="B287" s="49"/>
      <c r="C287" s="49"/>
      <c r="D287" s="49"/>
      <c r="E287" s="49"/>
      <c r="F287" s="82"/>
    </row>
    <row r="288" spans="2:6" x14ac:dyDescent="0.2">
      <c r="B288" s="49"/>
      <c r="C288" s="49"/>
      <c r="D288" s="49"/>
      <c r="E288" s="49"/>
      <c r="F288" s="82"/>
    </row>
    <row r="289" spans="2:6" x14ac:dyDescent="0.2">
      <c r="B289" s="49"/>
      <c r="C289" s="49"/>
      <c r="D289" s="49"/>
      <c r="E289" s="49"/>
      <c r="F289" s="82"/>
    </row>
    <row r="290" spans="2:6" x14ac:dyDescent="0.2">
      <c r="B290" s="49"/>
      <c r="C290" s="49"/>
      <c r="D290" s="49"/>
      <c r="E290" s="49"/>
      <c r="F290" s="82"/>
    </row>
    <row r="291" spans="2:6" x14ac:dyDescent="0.2">
      <c r="B291" s="49"/>
      <c r="C291" s="49"/>
      <c r="D291" s="49"/>
      <c r="E291" s="49"/>
      <c r="F291" s="82"/>
    </row>
    <row r="292" spans="2:6" x14ac:dyDescent="0.2">
      <c r="B292" s="49"/>
      <c r="C292" s="49"/>
      <c r="D292" s="49"/>
      <c r="E292" s="49"/>
      <c r="F292" s="82"/>
    </row>
    <row r="293" spans="2:6" x14ac:dyDescent="0.2">
      <c r="B293" s="49"/>
      <c r="C293" s="49"/>
      <c r="D293" s="49"/>
      <c r="E293" s="49"/>
      <c r="F293" s="82"/>
    </row>
    <row r="294" spans="2:6" x14ac:dyDescent="0.2">
      <c r="B294" s="49"/>
      <c r="C294" s="49"/>
      <c r="D294" s="49"/>
      <c r="E294" s="49"/>
      <c r="F294" s="82"/>
    </row>
    <row r="295" spans="2:6" x14ac:dyDescent="0.2">
      <c r="B295" s="49"/>
      <c r="C295" s="49"/>
      <c r="D295" s="49"/>
      <c r="E295" s="49"/>
      <c r="F295" s="82"/>
    </row>
    <row r="296" spans="2:6" x14ac:dyDescent="0.2">
      <c r="B296" s="49"/>
      <c r="C296" s="49"/>
      <c r="D296" s="49"/>
      <c r="E296" s="49"/>
      <c r="F296" s="82"/>
    </row>
    <row r="297" spans="2:6" x14ac:dyDescent="0.2">
      <c r="B297" s="49"/>
      <c r="C297" s="49"/>
      <c r="D297" s="49"/>
      <c r="E297" s="49"/>
      <c r="F297" s="82"/>
    </row>
    <row r="298" spans="2:6" x14ac:dyDescent="0.2">
      <c r="B298" s="49"/>
      <c r="C298" s="49"/>
      <c r="D298" s="49"/>
      <c r="E298" s="49"/>
      <c r="F298" s="82"/>
    </row>
    <row r="299" spans="2:6" x14ac:dyDescent="0.2">
      <c r="B299" s="49"/>
      <c r="C299" s="49"/>
      <c r="D299" s="49"/>
      <c r="E299" s="49"/>
      <c r="F299" s="82"/>
    </row>
    <row r="300" spans="2:6" x14ac:dyDescent="0.2">
      <c r="B300" s="49"/>
      <c r="C300" s="49"/>
      <c r="D300" s="49"/>
      <c r="E300" s="49"/>
      <c r="F300" s="82"/>
    </row>
    <row r="301" spans="2:6" x14ac:dyDescent="0.2">
      <c r="B301" s="49"/>
      <c r="C301" s="49"/>
      <c r="D301" s="49"/>
      <c r="E301" s="49"/>
      <c r="F301" s="82"/>
    </row>
    <row r="302" spans="2:6" x14ac:dyDescent="0.2">
      <c r="B302" s="49"/>
      <c r="C302" s="49"/>
      <c r="D302" s="49"/>
      <c r="E302" s="49"/>
      <c r="F302" s="82"/>
    </row>
    <row r="303" spans="2:6" x14ac:dyDescent="0.2">
      <c r="B303" s="49"/>
      <c r="C303" s="49"/>
      <c r="D303" s="49"/>
      <c r="E303" s="49"/>
      <c r="F303" s="82"/>
    </row>
    <row r="304" spans="2:6" x14ac:dyDescent="0.2">
      <c r="B304" s="49"/>
      <c r="C304" s="49"/>
      <c r="D304" s="49"/>
      <c r="E304" s="49"/>
      <c r="F304" s="82"/>
    </row>
    <row r="305" spans="2:6" x14ac:dyDescent="0.2">
      <c r="B305" s="49"/>
      <c r="C305" s="49"/>
      <c r="D305" s="49"/>
      <c r="E305" s="49"/>
      <c r="F305" s="82"/>
    </row>
    <row r="306" spans="2:6" x14ac:dyDescent="0.2">
      <c r="B306" s="49"/>
      <c r="C306" s="49"/>
      <c r="D306" s="49"/>
      <c r="E306" s="49"/>
      <c r="F306" s="82"/>
    </row>
    <row r="307" spans="2:6" x14ac:dyDescent="0.2">
      <c r="B307" s="49"/>
      <c r="C307" s="49"/>
      <c r="D307" s="49"/>
      <c r="E307" s="49"/>
      <c r="F307" s="82"/>
    </row>
    <row r="308" spans="2:6" x14ac:dyDescent="0.2">
      <c r="B308" s="49"/>
      <c r="C308" s="49"/>
      <c r="D308" s="49"/>
      <c r="E308" s="49"/>
      <c r="F308" s="82"/>
    </row>
    <row r="309" spans="2:6" x14ac:dyDescent="0.2">
      <c r="B309" s="49"/>
      <c r="C309" s="49"/>
      <c r="D309" s="49"/>
      <c r="E309" s="49"/>
      <c r="F309" s="82"/>
    </row>
    <row r="310" spans="2:6" x14ac:dyDescent="0.2">
      <c r="B310" s="49"/>
      <c r="C310" s="49"/>
      <c r="D310" s="49"/>
      <c r="E310" s="49"/>
      <c r="F310" s="82"/>
    </row>
    <row r="311" spans="2:6" x14ac:dyDescent="0.2">
      <c r="B311" s="49"/>
      <c r="C311" s="49"/>
      <c r="D311" s="49"/>
      <c r="E311" s="49"/>
      <c r="F311" s="82"/>
    </row>
    <row r="312" spans="2:6" x14ac:dyDescent="0.2">
      <c r="B312" s="49"/>
      <c r="C312" s="49"/>
      <c r="D312" s="49"/>
      <c r="E312" s="49"/>
      <c r="F312" s="82"/>
    </row>
    <row r="313" spans="2:6" x14ac:dyDescent="0.2">
      <c r="B313" s="49"/>
      <c r="C313" s="49"/>
      <c r="D313" s="49"/>
      <c r="E313" s="49"/>
      <c r="F313" s="82"/>
    </row>
    <row r="314" spans="2:6" x14ac:dyDescent="0.2">
      <c r="B314" s="49"/>
      <c r="C314" s="49"/>
      <c r="D314" s="49"/>
      <c r="E314" s="49"/>
      <c r="F314" s="82"/>
    </row>
    <row r="315" spans="2:6" x14ac:dyDescent="0.2">
      <c r="B315" s="49"/>
      <c r="C315" s="49"/>
      <c r="D315" s="49"/>
      <c r="E315" s="49"/>
      <c r="F315" s="82"/>
    </row>
    <row r="316" spans="2:6" x14ac:dyDescent="0.2">
      <c r="B316" s="49"/>
      <c r="C316" s="49"/>
      <c r="D316" s="49"/>
      <c r="E316" s="49"/>
      <c r="F316" s="82"/>
    </row>
    <row r="317" spans="2:6" x14ac:dyDescent="0.2">
      <c r="B317" s="49"/>
      <c r="C317" s="49"/>
      <c r="D317" s="49"/>
      <c r="E317" s="49"/>
      <c r="F317" s="82"/>
    </row>
    <row r="318" spans="2:6" x14ac:dyDescent="0.2">
      <c r="B318" s="49"/>
      <c r="C318" s="49"/>
      <c r="D318" s="49"/>
      <c r="E318" s="49"/>
      <c r="F318" s="82"/>
    </row>
    <row r="319" spans="2:6" x14ac:dyDescent="0.2">
      <c r="B319" s="49"/>
      <c r="C319" s="49"/>
      <c r="D319" s="49"/>
      <c r="E319" s="49"/>
      <c r="F319" s="82"/>
    </row>
    <row r="320" spans="2:6" x14ac:dyDescent="0.2">
      <c r="B320" s="49"/>
      <c r="C320" s="49"/>
      <c r="D320" s="49"/>
      <c r="E320" s="49"/>
      <c r="F320" s="82"/>
    </row>
    <row r="327" spans="2:6" s="41" customFormat="1" ht="15" x14ac:dyDescent="0.2">
      <c r="F327" s="78"/>
    </row>
    <row r="328" spans="2:6" s="41" customFormat="1" ht="15" x14ac:dyDescent="0.2">
      <c r="F328" s="78"/>
    </row>
    <row r="329" spans="2:6" s="41" customFormat="1" ht="15" x14ac:dyDescent="0.2">
      <c r="F329" s="78"/>
    </row>
    <row r="332" spans="2:6" s="44" customFormat="1" ht="11.25" x14ac:dyDescent="0.2">
      <c r="F332" s="83"/>
    </row>
    <row r="335" spans="2:6" x14ac:dyDescent="0.2">
      <c r="B335" s="49"/>
      <c r="C335" s="49"/>
      <c r="D335" s="49"/>
      <c r="E335" s="49"/>
      <c r="F335" s="82"/>
    </row>
    <row r="336" spans="2:6" x14ac:dyDescent="0.2">
      <c r="B336" s="49"/>
      <c r="C336" s="49"/>
      <c r="D336" s="49"/>
      <c r="E336" s="49"/>
      <c r="F336" s="82"/>
    </row>
    <row r="337" spans="2:6" x14ac:dyDescent="0.2">
      <c r="B337" s="49"/>
      <c r="C337" s="49"/>
      <c r="D337" s="49"/>
      <c r="E337" s="49"/>
      <c r="F337" s="82"/>
    </row>
    <row r="338" spans="2:6" x14ac:dyDescent="0.2">
      <c r="B338" s="49"/>
      <c r="C338" s="49"/>
      <c r="D338" s="49"/>
      <c r="E338" s="49"/>
      <c r="F338" s="82"/>
    </row>
    <row r="339" spans="2:6" x14ac:dyDescent="0.2">
      <c r="B339" s="49"/>
      <c r="C339" s="49"/>
      <c r="D339" s="49"/>
      <c r="E339" s="49"/>
      <c r="F339" s="82"/>
    </row>
    <row r="340" spans="2:6" x14ac:dyDescent="0.2">
      <c r="B340" s="49"/>
      <c r="C340" s="49"/>
      <c r="D340" s="49"/>
      <c r="E340" s="49"/>
      <c r="F340" s="82"/>
    </row>
    <row r="341" spans="2:6" x14ac:dyDescent="0.2">
      <c r="B341" s="49"/>
      <c r="C341" s="49"/>
      <c r="D341" s="49"/>
      <c r="E341" s="49"/>
      <c r="F341" s="82"/>
    </row>
    <row r="342" spans="2:6" x14ac:dyDescent="0.2">
      <c r="B342" s="49"/>
      <c r="C342" s="49"/>
      <c r="D342" s="49"/>
      <c r="E342" s="49"/>
      <c r="F342" s="82"/>
    </row>
    <row r="343" spans="2:6" x14ac:dyDescent="0.2">
      <c r="B343" s="49"/>
      <c r="C343" s="49"/>
      <c r="D343" s="49"/>
      <c r="E343" s="49"/>
      <c r="F343" s="82"/>
    </row>
    <row r="344" spans="2:6" x14ac:dyDescent="0.2">
      <c r="B344" s="49"/>
      <c r="C344" s="49"/>
      <c r="D344" s="49"/>
      <c r="E344" s="49"/>
      <c r="F344" s="82"/>
    </row>
    <row r="345" spans="2:6" x14ac:dyDescent="0.2">
      <c r="B345" s="49"/>
      <c r="C345" s="49"/>
      <c r="D345" s="49"/>
      <c r="E345" s="49"/>
      <c r="F345" s="82"/>
    </row>
    <row r="346" spans="2:6" x14ac:dyDescent="0.2">
      <c r="B346" s="49"/>
      <c r="C346" s="49"/>
      <c r="D346" s="49"/>
      <c r="E346" s="49"/>
      <c r="F346" s="82"/>
    </row>
    <row r="347" spans="2:6" x14ac:dyDescent="0.2">
      <c r="B347" s="49"/>
      <c r="C347" s="49"/>
      <c r="D347" s="49"/>
      <c r="E347" s="49"/>
      <c r="F347" s="82"/>
    </row>
    <row r="348" spans="2:6" x14ac:dyDescent="0.2">
      <c r="B348" s="49"/>
      <c r="C348" s="49"/>
      <c r="D348" s="49"/>
      <c r="E348" s="49"/>
      <c r="F348" s="82"/>
    </row>
    <row r="349" spans="2:6" x14ac:dyDescent="0.2">
      <c r="B349" s="49"/>
      <c r="C349" s="49"/>
      <c r="D349" s="49"/>
      <c r="E349" s="49"/>
      <c r="F349" s="82"/>
    </row>
    <row r="350" spans="2:6" x14ac:dyDescent="0.2">
      <c r="B350" s="49"/>
      <c r="C350" s="49"/>
      <c r="D350" s="49"/>
      <c r="E350" s="49"/>
      <c r="F350" s="82"/>
    </row>
    <row r="351" spans="2:6" x14ac:dyDescent="0.2">
      <c r="B351" s="49"/>
      <c r="C351" s="49"/>
      <c r="D351" s="49"/>
      <c r="E351" s="49"/>
      <c r="F351" s="82"/>
    </row>
    <row r="352" spans="2:6" x14ac:dyDescent="0.2">
      <c r="B352" s="49"/>
      <c r="C352" s="49"/>
      <c r="D352" s="49"/>
      <c r="E352" s="49"/>
      <c r="F352" s="82"/>
    </row>
    <row r="353" spans="2:6" x14ac:dyDescent="0.2">
      <c r="B353" s="49"/>
      <c r="C353" s="49"/>
      <c r="D353" s="49"/>
      <c r="E353" s="49"/>
      <c r="F353" s="82"/>
    </row>
    <row r="354" spans="2:6" x14ac:dyDescent="0.2">
      <c r="B354" s="49"/>
      <c r="C354" s="49"/>
      <c r="D354" s="49"/>
      <c r="E354" s="49"/>
      <c r="F354" s="82"/>
    </row>
    <row r="355" spans="2:6" x14ac:dyDescent="0.2">
      <c r="B355" s="49"/>
      <c r="C355" s="49"/>
      <c r="D355" s="49"/>
      <c r="E355" s="49"/>
      <c r="F355" s="82"/>
    </row>
    <row r="356" spans="2:6" x14ac:dyDescent="0.2">
      <c r="B356" s="49"/>
      <c r="C356" s="49"/>
      <c r="D356" s="49"/>
      <c r="E356" s="49"/>
      <c r="F356" s="82"/>
    </row>
    <row r="357" spans="2:6" x14ac:dyDescent="0.2">
      <c r="B357" s="49"/>
      <c r="C357" s="49"/>
      <c r="D357" s="49"/>
      <c r="E357" s="49"/>
      <c r="F357" s="82"/>
    </row>
    <row r="358" spans="2:6" x14ac:dyDescent="0.2">
      <c r="B358" s="49"/>
      <c r="C358" s="49"/>
      <c r="D358" s="49"/>
      <c r="E358" s="49"/>
      <c r="F358" s="82"/>
    </row>
    <row r="359" spans="2:6" x14ac:dyDescent="0.2">
      <c r="B359" s="49"/>
      <c r="C359" s="49"/>
      <c r="D359" s="49"/>
      <c r="E359" s="49"/>
      <c r="F359" s="82"/>
    </row>
    <row r="360" spans="2:6" x14ac:dyDescent="0.2">
      <c r="B360" s="49"/>
      <c r="C360" s="49"/>
      <c r="D360" s="49"/>
      <c r="E360" s="49"/>
      <c r="F360" s="82"/>
    </row>
    <row r="361" spans="2:6" x14ac:dyDescent="0.2">
      <c r="B361" s="49"/>
      <c r="C361" s="49"/>
      <c r="D361" s="49"/>
      <c r="E361" s="49"/>
      <c r="F361" s="82"/>
    </row>
    <row r="362" spans="2:6" x14ac:dyDescent="0.2">
      <c r="B362" s="49"/>
      <c r="C362" s="49"/>
      <c r="D362" s="49"/>
      <c r="E362" s="49"/>
      <c r="F362" s="82"/>
    </row>
    <row r="363" spans="2:6" x14ac:dyDescent="0.2">
      <c r="B363" s="49"/>
      <c r="C363" s="49"/>
      <c r="D363" s="49"/>
      <c r="E363" s="49"/>
      <c r="F363" s="82"/>
    </row>
    <row r="364" spans="2:6" x14ac:dyDescent="0.2">
      <c r="B364" s="49"/>
      <c r="C364" s="49"/>
      <c r="D364" s="49"/>
      <c r="E364" s="49"/>
      <c r="F364" s="82"/>
    </row>
    <row r="365" spans="2:6" x14ac:dyDescent="0.2">
      <c r="B365" s="49"/>
      <c r="C365" s="49"/>
      <c r="D365" s="49"/>
      <c r="E365" s="49"/>
      <c r="F365" s="82"/>
    </row>
    <row r="366" spans="2:6" x14ac:dyDescent="0.2">
      <c r="B366" s="49"/>
      <c r="C366" s="49"/>
      <c r="D366" s="49"/>
      <c r="E366" s="49"/>
      <c r="F366" s="82"/>
    </row>
    <row r="367" spans="2:6" x14ac:dyDescent="0.2">
      <c r="B367" s="49"/>
      <c r="C367" s="49"/>
      <c r="D367" s="49"/>
      <c r="E367" s="49"/>
      <c r="F367" s="82"/>
    </row>
    <row r="368" spans="2:6" x14ac:dyDescent="0.2">
      <c r="B368" s="49"/>
      <c r="C368" s="49"/>
      <c r="D368" s="49"/>
      <c r="E368" s="49"/>
      <c r="F368" s="82"/>
    </row>
    <row r="369" spans="2:6" x14ac:dyDescent="0.2">
      <c r="B369" s="49"/>
      <c r="C369" s="49"/>
      <c r="D369" s="49"/>
      <c r="E369" s="49"/>
      <c r="F369" s="82"/>
    </row>
    <row r="370" spans="2:6" x14ac:dyDescent="0.2">
      <c r="B370" s="49"/>
      <c r="C370" s="49"/>
      <c r="D370" s="49"/>
      <c r="E370" s="49"/>
      <c r="F370" s="82"/>
    </row>
    <row r="371" spans="2:6" x14ac:dyDescent="0.2">
      <c r="B371" s="49"/>
      <c r="C371" s="49"/>
      <c r="D371" s="49"/>
      <c r="E371" s="49"/>
      <c r="F371" s="82"/>
    </row>
    <row r="372" spans="2:6" x14ac:dyDescent="0.2">
      <c r="B372" s="49"/>
      <c r="C372" s="49"/>
      <c r="D372" s="49"/>
      <c r="E372" s="49"/>
      <c r="F372" s="82"/>
    </row>
    <row r="379" spans="2:6" s="41" customFormat="1" ht="15" x14ac:dyDescent="0.2">
      <c r="F379" s="78"/>
    </row>
    <row r="380" spans="2:6" s="41" customFormat="1" ht="15" x14ac:dyDescent="0.2">
      <c r="F380" s="78"/>
    </row>
    <row r="381" spans="2:6" s="41" customFormat="1" ht="15" x14ac:dyDescent="0.2">
      <c r="F381" s="78"/>
    </row>
    <row r="384" spans="2:6" s="44" customFormat="1" ht="11.25" x14ac:dyDescent="0.2">
      <c r="F384" s="83"/>
    </row>
    <row r="387" spans="2:6" x14ac:dyDescent="0.2">
      <c r="B387" s="49"/>
      <c r="C387" s="49"/>
      <c r="D387" s="49"/>
      <c r="E387" s="49"/>
      <c r="F387" s="82"/>
    </row>
    <row r="388" spans="2:6" x14ac:dyDescent="0.2">
      <c r="B388" s="49"/>
      <c r="C388" s="49"/>
      <c r="D388" s="49"/>
      <c r="E388" s="49"/>
      <c r="F388" s="82"/>
    </row>
    <row r="389" spans="2:6" x14ac:dyDescent="0.2">
      <c r="B389" s="49"/>
      <c r="C389" s="49"/>
      <c r="D389" s="49"/>
      <c r="E389" s="49"/>
      <c r="F389" s="82"/>
    </row>
    <row r="390" spans="2:6" x14ac:dyDescent="0.2">
      <c r="B390" s="49"/>
      <c r="C390" s="49"/>
      <c r="D390" s="49"/>
      <c r="E390" s="49"/>
      <c r="F390" s="82"/>
    </row>
    <row r="391" spans="2:6" x14ac:dyDescent="0.2">
      <c r="B391" s="49"/>
      <c r="C391" s="49"/>
      <c r="D391" s="49"/>
      <c r="E391" s="49"/>
      <c r="F391" s="82"/>
    </row>
    <row r="392" spans="2:6" x14ac:dyDescent="0.2">
      <c r="B392" s="49"/>
      <c r="C392" s="49"/>
      <c r="D392" s="49"/>
      <c r="E392" s="49"/>
      <c r="F392" s="82"/>
    </row>
    <row r="393" spans="2:6" x14ac:dyDescent="0.2">
      <c r="B393" s="49"/>
      <c r="C393" s="49"/>
      <c r="D393" s="49"/>
      <c r="E393" s="49"/>
      <c r="F393" s="82"/>
    </row>
    <row r="394" spans="2:6" x14ac:dyDescent="0.2">
      <c r="B394" s="49"/>
      <c r="C394" s="49"/>
      <c r="D394" s="49"/>
      <c r="E394" s="49"/>
      <c r="F394" s="82"/>
    </row>
    <row r="395" spans="2:6" x14ac:dyDescent="0.2">
      <c r="B395" s="49"/>
      <c r="C395" s="49"/>
      <c r="D395" s="49"/>
      <c r="E395" s="49"/>
      <c r="F395" s="82"/>
    </row>
    <row r="396" spans="2:6" x14ac:dyDescent="0.2">
      <c r="B396" s="49"/>
      <c r="C396" s="49"/>
      <c r="D396" s="49"/>
      <c r="E396" s="49"/>
      <c r="F396" s="82"/>
    </row>
    <row r="397" spans="2:6" x14ac:dyDescent="0.2">
      <c r="B397" s="49"/>
      <c r="C397" s="49"/>
      <c r="D397" s="49"/>
      <c r="E397" s="49"/>
      <c r="F397" s="82"/>
    </row>
    <row r="398" spans="2:6" x14ac:dyDescent="0.2">
      <c r="B398" s="49"/>
      <c r="C398" s="49"/>
      <c r="D398" s="49"/>
      <c r="E398" s="49"/>
      <c r="F398" s="82"/>
    </row>
    <row r="399" spans="2:6" x14ac:dyDescent="0.2">
      <c r="B399" s="49"/>
      <c r="C399" s="49"/>
      <c r="D399" s="49"/>
      <c r="E399" s="49"/>
      <c r="F399" s="82"/>
    </row>
    <row r="400" spans="2:6" x14ac:dyDescent="0.2">
      <c r="B400" s="49"/>
      <c r="C400" s="49"/>
      <c r="D400" s="49"/>
      <c r="E400" s="49"/>
      <c r="F400" s="82"/>
    </row>
    <row r="401" spans="2:6" x14ac:dyDescent="0.2">
      <c r="B401" s="49"/>
      <c r="C401" s="49"/>
      <c r="D401" s="49"/>
      <c r="E401" s="49"/>
      <c r="F401" s="82"/>
    </row>
    <row r="402" spans="2:6" x14ac:dyDescent="0.2">
      <c r="B402" s="49"/>
      <c r="C402" s="49"/>
      <c r="D402" s="49"/>
      <c r="E402" s="49"/>
      <c r="F402" s="82"/>
    </row>
    <row r="403" spans="2:6" x14ac:dyDescent="0.2">
      <c r="B403" s="49"/>
      <c r="C403" s="49"/>
      <c r="D403" s="49"/>
      <c r="E403" s="49"/>
      <c r="F403" s="82"/>
    </row>
    <row r="404" spans="2:6" x14ac:dyDescent="0.2">
      <c r="B404" s="49"/>
      <c r="C404" s="49"/>
      <c r="D404" s="49"/>
      <c r="E404" s="49"/>
      <c r="F404" s="82"/>
    </row>
    <row r="405" spans="2:6" x14ac:dyDescent="0.2">
      <c r="B405" s="49"/>
      <c r="C405" s="49"/>
      <c r="D405" s="49"/>
      <c r="E405" s="49"/>
      <c r="F405" s="82"/>
    </row>
    <row r="406" spans="2:6" x14ac:dyDescent="0.2">
      <c r="B406" s="49"/>
      <c r="C406" s="49"/>
      <c r="D406" s="49"/>
      <c r="E406" s="49"/>
      <c r="F406" s="82"/>
    </row>
    <row r="407" spans="2:6" x14ac:dyDescent="0.2">
      <c r="B407" s="49"/>
      <c r="C407" s="49"/>
      <c r="D407" s="49"/>
      <c r="E407" s="49"/>
      <c r="F407" s="82"/>
    </row>
    <row r="408" spans="2:6" x14ac:dyDescent="0.2">
      <c r="B408" s="49"/>
      <c r="C408" s="49"/>
      <c r="D408" s="49"/>
      <c r="E408" s="49"/>
      <c r="F408" s="82"/>
    </row>
    <row r="409" spans="2:6" x14ac:dyDescent="0.2">
      <c r="B409" s="49"/>
      <c r="C409" s="49"/>
      <c r="D409" s="49"/>
      <c r="E409" s="49"/>
      <c r="F409" s="82"/>
    </row>
    <row r="410" spans="2:6" x14ac:dyDescent="0.2">
      <c r="B410" s="49"/>
      <c r="C410" s="49"/>
      <c r="D410" s="49"/>
      <c r="E410" s="49"/>
      <c r="F410" s="82"/>
    </row>
    <row r="411" spans="2:6" x14ac:dyDescent="0.2">
      <c r="B411" s="49"/>
      <c r="C411" s="49"/>
      <c r="D411" s="49"/>
      <c r="E411" s="49"/>
      <c r="F411" s="82"/>
    </row>
    <row r="412" spans="2:6" x14ac:dyDescent="0.2">
      <c r="B412" s="49"/>
      <c r="C412" s="49"/>
      <c r="D412" s="49"/>
      <c r="E412" s="49"/>
      <c r="F412" s="82"/>
    </row>
    <row r="413" spans="2:6" x14ac:dyDescent="0.2">
      <c r="B413" s="49"/>
      <c r="C413" s="49"/>
      <c r="D413" s="49"/>
      <c r="E413" s="49"/>
      <c r="F413" s="82"/>
    </row>
    <row r="414" spans="2:6" x14ac:dyDescent="0.2">
      <c r="B414" s="49"/>
      <c r="C414" s="49"/>
      <c r="D414" s="49"/>
      <c r="E414" s="49"/>
      <c r="F414" s="82"/>
    </row>
    <row r="415" spans="2:6" x14ac:dyDescent="0.2">
      <c r="B415" s="49"/>
      <c r="C415" s="49"/>
      <c r="D415" s="49"/>
      <c r="E415" s="49"/>
      <c r="F415" s="82"/>
    </row>
    <row r="416" spans="2:6" x14ac:dyDescent="0.2">
      <c r="B416" s="49"/>
      <c r="C416" s="49"/>
      <c r="D416" s="49"/>
      <c r="E416" s="49"/>
      <c r="F416" s="82"/>
    </row>
    <row r="417" spans="2:6" x14ac:dyDescent="0.2">
      <c r="B417" s="49"/>
      <c r="C417" s="49"/>
      <c r="D417" s="49"/>
      <c r="E417" s="49"/>
      <c r="F417" s="82"/>
    </row>
    <row r="418" spans="2:6" x14ac:dyDescent="0.2">
      <c r="B418" s="49"/>
      <c r="C418" s="49"/>
      <c r="D418" s="49"/>
      <c r="E418" s="49"/>
      <c r="F418" s="82"/>
    </row>
    <row r="419" spans="2:6" x14ac:dyDescent="0.2">
      <c r="B419" s="49"/>
      <c r="C419" s="49"/>
      <c r="D419" s="49"/>
      <c r="E419" s="49"/>
      <c r="F419" s="82"/>
    </row>
    <row r="420" spans="2:6" x14ac:dyDescent="0.2">
      <c r="B420" s="49"/>
      <c r="C420" s="49"/>
      <c r="D420" s="49"/>
      <c r="E420" s="49"/>
      <c r="F420" s="82"/>
    </row>
    <row r="421" spans="2:6" x14ac:dyDescent="0.2">
      <c r="B421" s="49"/>
      <c r="C421" s="49"/>
      <c r="D421" s="49"/>
      <c r="E421" s="49"/>
      <c r="F421" s="82"/>
    </row>
    <row r="422" spans="2:6" x14ac:dyDescent="0.2">
      <c r="B422" s="49"/>
      <c r="C422" s="49"/>
      <c r="D422" s="49"/>
      <c r="E422" s="49"/>
      <c r="F422" s="82"/>
    </row>
    <row r="423" spans="2:6" x14ac:dyDescent="0.2">
      <c r="B423" s="49"/>
      <c r="C423" s="49"/>
      <c r="D423" s="49"/>
      <c r="E423" s="49"/>
      <c r="F423" s="82"/>
    </row>
    <row r="424" spans="2:6" x14ac:dyDescent="0.2">
      <c r="B424" s="49"/>
      <c r="C424" s="49"/>
      <c r="D424" s="49"/>
      <c r="E424" s="49"/>
      <c r="F424" s="82"/>
    </row>
    <row r="425" spans="2:6" x14ac:dyDescent="0.2">
      <c r="B425" s="49"/>
      <c r="C425" s="49"/>
      <c r="D425" s="49"/>
      <c r="E425" s="49"/>
      <c r="F425" s="82"/>
    </row>
    <row r="426" spans="2:6" x14ac:dyDescent="0.2">
      <c r="B426" s="49"/>
      <c r="C426" s="49"/>
      <c r="D426" s="49"/>
      <c r="E426" s="49"/>
      <c r="F426" s="82"/>
    </row>
    <row r="427" spans="2:6" x14ac:dyDescent="0.2">
      <c r="B427" s="49"/>
      <c r="C427" s="49"/>
      <c r="D427" s="49"/>
      <c r="E427" s="49"/>
      <c r="F427" s="82"/>
    </row>
    <row r="428" spans="2:6" x14ac:dyDescent="0.2">
      <c r="B428" s="49"/>
      <c r="C428" s="49"/>
      <c r="D428" s="49"/>
      <c r="E428" s="49"/>
      <c r="F428" s="82"/>
    </row>
    <row r="429" spans="2:6" x14ac:dyDescent="0.2">
      <c r="B429" s="49"/>
      <c r="C429" s="49"/>
      <c r="D429" s="49"/>
      <c r="E429" s="49"/>
      <c r="F429" s="82"/>
    </row>
    <row r="430" spans="2:6" x14ac:dyDescent="0.2">
      <c r="B430" s="49"/>
      <c r="C430" s="49"/>
      <c r="D430" s="49"/>
      <c r="E430" s="49"/>
      <c r="F430" s="82"/>
    </row>
    <row r="431" spans="2:6" s="41" customFormat="1" ht="15" x14ac:dyDescent="0.2">
      <c r="B431" s="49"/>
      <c r="C431" s="49"/>
      <c r="D431" s="49"/>
      <c r="E431" s="49"/>
      <c r="F431" s="82"/>
    </row>
    <row r="432" spans="2:6" s="41" customFormat="1" ht="15" x14ac:dyDescent="0.2">
      <c r="B432" s="49"/>
      <c r="C432" s="49"/>
      <c r="D432" s="49"/>
      <c r="E432" s="49"/>
      <c r="F432" s="82"/>
    </row>
    <row r="433" spans="2:6" s="41" customFormat="1" ht="15" x14ac:dyDescent="0.2">
      <c r="B433" s="49"/>
      <c r="C433" s="49"/>
      <c r="D433" s="49"/>
      <c r="E433" s="49"/>
      <c r="F433" s="82"/>
    </row>
    <row r="434" spans="2:6" x14ac:dyDescent="0.2">
      <c r="B434" s="49"/>
      <c r="C434" s="49"/>
      <c r="D434" s="49"/>
      <c r="E434" s="49"/>
      <c r="F434" s="82"/>
    </row>
    <row r="435" spans="2:6" x14ac:dyDescent="0.2">
      <c r="B435" s="49"/>
      <c r="C435" s="49"/>
      <c r="D435" s="49"/>
      <c r="E435" s="49"/>
      <c r="F435" s="82"/>
    </row>
    <row r="436" spans="2:6" s="44" customFormat="1" ht="11.25" x14ac:dyDescent="0.2">
      <c r="F436" s="83"/>
    </row>
    <row r="437" spans="2:6" x14ac:dyDescent="0.2">
      <c r="B437" s="49"/>
      <c r="C437" s="49"/>
      <c r="D437" s="49"/>
      <c r="E437" s="49"/>
      <c r="F437" s="82"/>
    </row>
    <row r="438" spans="2:6" x14ac:dyDescent="0.2">
      <c r="B438" s="49"/>
      <c r="C438" s="49"/>
      <c r="D438" s="49"/>
      <c r="E438" s="49"/>
      <c r="F438" s="82"/>
    </row>
    <row r="439" spans="2:6" x14ac:dyDescent="0.2">
      <c r="B439" s="49"/>
      <c r="C439" s="49"/>
      <c r="D439" s="49"/>
      <c r="E439" s="49"/>
      <c r="F439" s="82"/>
    </row>
    <row r="440" spans="2:6" x14ac:dyDescent="0.2">
      <c r="B440" s="49"/>
      <c r="C440" s="49"/>
      <c r="D440" s="49"/>
      <c r="E440" s="49"/>
      <c r="F440" s="82"/>
    </row>
    <row r="441" spans="2:6" x14ac:dyDescent="0.2">
      <c r="B441" s="49"/>
      <c r="C441" s="49"/>
      <c r="D441" s="49"/>
      <c r="E441" s="49"/>
      <c r="F441" s="82"/>
    </row>
    <row r="442" spans="2:6" x14ac:dyDescent="0.2">
      <c r="B442" s="49"/>
      <c r="C442" s="49"/>
      <c r="D442" s="49"/>
      <c r="E442" s="49"/>
      <c r="F442" s="82"/>
    </row>
    <row r="443" spans="2:6" x14ac:dyDescent="0.2">
      <c r="B443" s="49"/>
      <c r="C443" s="49"/>
      <c r="D443" s="49"/>
      <c r="E443" s="49"/>
      <c r="F443" s="82"/>
    </row>
    <row r="444" spans="2:6" x14ac:dyDescent="0.2">
      <c r="B444" s="49"/>
      <c r="C444" s="49"/>
      <c r="D444" s="49"/>
      <c r="E444" s="49"/>
      <c r="F444" s="82"/>
    </row>
    <row r="445" spans="2:6" x14ac:dyDescent="0.2">
      <c r="B445" s="49"/>
      <c r="C445" s="49"/>
      <c r="D445" s="49"/>
      <c r="E445" s="49"/>
      <c r="F445" s="82"/>
    </row>
    <row r="446" spans="2:6" x14ac:dyDescent="0.2">
      <c r="B446" s="49"/>
      <c r="C446" s="49"/>
      <c r="D446" s="49"/>
      <c r="E446" s="49"/>
      <c r="F446" s="82"/>
    </row>
    <row r="447" spans="2:6" x14ac:dyDescent="0.2">
      <c r="B447" s="49"/>
      <c r="C447" s="49"/>
      <c r="D447" s="49"/>
      <c r="E447" s="49"/>
      <c r="F447" s="82"/>
    </row>
    <row r="448" spans="2:6" x14ac:dyDescent="0.2">
      <c r="B448" s="49"/>
      <c r="C448" s="49"/>
      <c r="D448" s="49"/>
      <c r="E448" s="49"/>
      <c r="F448" s="82"/>
    </row>
    <row r="449" spans="2:6" x14ac:dyDescent="0.2">
      <c r="B449" s="49"/>
      <c r="C449" s="49"/>
      <c r="D449" s="49"/>
      <c r="E449" s="49"/>
      <c r="F449" s="82"/>
    </row>
    <row r="450" spans="2:6" x14ac:dyDescent="0.2">
      <c r="B450" s="49"/>
      <c r="C450" s="49"/>
      <c r="D450" s="49"/>
      <c r="E450" s="49"/>
      <c r="F450" s="82"/>
    </row>
    <row r="451" spans="2:6" x14ac:dyDescent="0.2">
      <c r="B451" s="49"/>
      <c r="C451" s="49"/>
      <c r="D451" s="49"/>
      <c r="E451" s="49"/>
      <c r="F451" s="82"/>
    </row>
    <row r="452" spans="2:6" x14ac:dyDescent="0.2">
      <c r="B452" s="49"/>
      <c r="C452" s="49"/>
      <c r="D452" s="49"/>
      <c r="E452" s="49"/>
      <c r="F452" s="82"/>
    </row>
    <row r="453" spans="2:6" x14ac:dyDescent="0.2">
      <c r="B453" s="49"/>
      <c r="C453" s="49"/>
      <c r="D453" s="49"/>
      <c r="E453" s="49"/>
      <c r="F453" s="82"/>
    </row>
    <row r="454" spans="2:6" x14ac:dyDescent="0.2">
      <c r="B454" s="49"/>
      <c r="C454" s="49"/>
      <c r="D454" s="49"/>
      <c r="E454" s="49"/>
      <c r="F454" s="82"/>
    </row>
    <row r="455" spans="2:6" x14ac:dyDescent="0.2">
      <c r="B455" s="49"/>
      <c r="C455" s="49"/>
      <c r="D455" s="49"/>
      <c r="E455" s="49"/>
      <c r="F455" s="82"/>
    </row>
    <row r="456" spans="2:6" x14ac:dyDescent="0.2">
      <c r="B456" s="49"/>
      <c r="C456" s="49"/>
      <c r="D456" s="49"/>
      <c r="E456" s="49"/>
      <c r="F456" s="82"/>
    </row>
    <row r="457" spans="2:6" x14ac:dyDescent="0.2">
      <c r="B457" s="49"/>
      <c r="C457" s="49"/>
      <c r="D457" s="49"/>
      <c r="E457" s="49"/>
      <c r="F457" s="82"/>
    </row>
    <row r="458" spans="2:6" x14ac:dyDescent="0.2">
      <c r="B458" s="49"/>
      <c r="C458" s="49"/>
      <c r="D458" s="49"/>
      <c r="E458" s="49"/>
      <c r="F458" s="82"/>
    </row>
    <row r="459" spans="2:6" x14ac:dyDescent="0.2">
      <c r="B459" s="49"/>
      <c r="C459" s="49"/>
      <c r="D459" s="49"/>
      <c r="E459" s="49"/>
      <c r="F459" s="82"/>
    </row>
    <row r="460" spans="2:6" x14ac:dyDescent="0.2">
      <c r="B460" s="49"/>
      <c r="C460" s="49"/>
      <c r="D460" s="49"/>
      <c r="E460" s="49"/>
      <c r="F460" s="82"/>
    </row>
    <row r="461" spans="2:6" x14ac:dyDescent="0.2">
      <c r="B461" s="49"/>
      <c r="C461" s="49"/>
      <c r="D461" s="49"/>
      <c r="E461" s="49"/>
      <c r="F461" s="82"/>
    </row>
    <row r="462" spans="2:6" x14ac:dyDescent="0.2">
      <c r="B462" s="49"/>
      <c r="C462" s="49"/>
      <c r="D462" s="49"/>
      <c r="E462" s="49"/>
      <c r="F462" s="82"/>
    </row>
    <row r="463" spans="2:6" x14ac:dyDescent="0.2">
      <c r="B463" s="49"/>
      <c r="C463" s="49"/>
      <c r="D463" s="49"/>
      <c r="E463" s="49"/>
      <c r="F463" s="82"/>
    </row>
    <row r="464" spans="2:6" x14ac:dyDescent="0.2">
      <c r="B464" s="49"/>
      <c r="C464" s="49"/>
      <c r="D464" s="49"/>
      <c r="E464" s="49"/>
      <c r="F464" s="82"/>
    </row>
    <row r="465" spans="2:6" x14ac:dyDescent="0.2">
      <c r="B465" s="49"/>
      <c r="C465" s="49"/>
      <c r="D465" s="49"/>
      <c r="E465" s="49"/>
      <c r="F465" s="82"/>
    </row>
    <row r="466" spans="2:6" x14ac:dyDescent="0.2">
      <c r="B466" s="49"/>
      <c r="C466" s="49"/>
      <c r="D466" s="49"/>
      <c r="E466" s="49"/>
      <c r="F466" s="82"/>
    </row>
    <row r="467" spans="2:6" x14ac:dyDescent="0.2">
      <c r="B467" s="49"/>
      <c r="C467" s="49"/>
      <c r="D467" s="49"/>
      <c r="E467" s="49"/>
      <c r="F467" s="82"/>
    </row>
    <row r="468" spans="2:6" x14ac:dyDescent="0.2">
      <c r="B468" s="49"/>
      <c r="C468" s="49"/>
      <c r="D468" s="49"/>
      <c r="E468" s="49"/>
      <c r="F468" s="82"/>
    </row>
    <row r="469" spans="2:6" x14ac:dyDescent="0.2">
      <c r="B469" s="49"/>
      <c r="C469" s="49"/>
      <c r="D469" s="49"/>
      <c r="E469" s="49"/>
      <c r="F469" s="82"/>
    </row>
    <row r="470" spans="2:6" x14ac:dyDescent="0.2">
      <c r="B470" s="49"/>
      <c r="C470" s="49"/>
      <c r="D470" s="49"/>
      <c r="E470" s="49"/>
      <c r="F470" s="82"/>
    </row>
    <row r="471" spans="2:6" x14ac:dyDescent="0.2">
      <c r="B471" s="49"/>
      <c r="C471" s="49"/>
      <c r="D471" s="49"/>
      <c r="E471" s="49"/>
      <c r="F471" s="82"/>
    </row>
    <row r="472" spans="2:6" x14ac:dyDescent="0.2">
      <c r="B472" s="49"/>
      <c r="C472" s="49"/>
      <c r="D472" s="49"/>
      <c r="E472" s="49"/>
      <c r="F472" s="82"/>
    </row>
    <row r="473" spans="2:6" x14ac:dyDescent="0.2">
      <c r="B473" s="49"/>
      <c r="C473" s="49"/>
      <c r="D473" s="49"/>
      <c r="E473" s="49"/>
      <c r="F473" s="82"/>
    </row>
    <row r="474" spans="2:6" x14ac:dyDescent="0.2">
      <c r="B474" s="49"/>
      <c r="C474" s="49"/>
      <c r="D474" s="49"/>
      <c r="E474" s="49"/>
      <c r="F474" s="82"/>
    </row>
    <row r="475" spans="2:6" x14ac:dyDescent="0.2">
      <c r="B475" s="49"/>
      <c r="C475" s="49"/>
      <c r="D475" s="49"/>
      <c r="E475" s="49"/>
      <c r="F475" s="82"/>
    </row>
    <row r="476" spans="2:6" x14ac:dyDescent="0.2">
      <c r="B476" s="49"/>
      <c r="C476" s="49"/>
      <c r="D476" s="49"/>
      <c r="E476" s="49"/>
      <c r="F476" s="82"/>
    </row>
    <row r="483" spans="2:6" s="41" customFormat="1" ht="15" x14ac:dyDescent="0.2">
      <c r="F483" s="78"/>
    </row>
    <row r="484" spans="2:6" s="41" customFormat="1" ht="15" x14ac:dyDescent="0.2">
      <c r="F484" s="78"/>
    </row>
    <row r="485" spans="2:6" s="41" customFormat="1" ht="15" x14ac:dyDescent="0.2">
      <c r="F485" s="78"/>
    </row>
    <row r="488" spans="2:6" s="44" customFormat="1" ht="11.25" x14ac:dyDescent="0.2">
      <c r="F488" s="83"/>
    </row>
    <row r="491" spans="2:6" x14ac:dyDescent="0.2">
      <c r="B491" s="49"/>
      <c r="C491" s="49"/>
      <c r="D491" s="49"/>
      <c r="E491" s="49"/>
      <c r="F491" s="82"/>
    </row>
    <row r="492" spans="2:6" x14ac:dyDescent="0.2">
      <c r="B492" s="49"/>
      <c r="C492" s="49"/>
      <c r="D492" s="49"/>
      <c r="E492" s="49"/>
      <c r="F492" s="82"/>
    </row>
    <row r="493" spans="2:6" x14ac:dyDescent="0.2">
      <c r="B493" s="49"/>
      <c r="C493" s="49"/>
      <c r="D493" s="49"/>
      <c r="E493" s="49"/>
      <c r="F493" s="82"/>
    </row>
    <row r="494" spans="2:6" x14ac:dyDescent="0.2">
      <c r="B494" s="49"/>
      <c r="C494" s="49"/>
      <c r="D494" s="49"/>
      <c r="E494" s="49"/>
      <c r="F494" s="82"/>
    </row>
    <row r="495" spans="2:6" x14ac:dyDescent="0.2">
      <c r="B495" s="49"/>
      <c r="C495" s="49"/>
      <c r="D495" s="49"/>
      <c r="E495" s="49"/>
      <c r="F495" s="82"/>
    </row>
    <row r="496" spans="2:6" x14ac:dyDescent="0.2">
      <c r="B496" s="49"/>
      <c r="C496" s="49"/>
      <c r="D496" s="49"/>
      <c r="E496" s="49"/>
      <c r="F496" s="82"/>
    </row>
    <row r="497" spans="2:6" x14ac:dyDescent="0.2">
      <c r="B497" s="49"/>
      <c r="C497" s="49"/>
      <c r="D497" s="49"/>
      <c r="E497" s="49"/>
      <c r="F497" s="82"/>
    </row>
    <row r="498" spans="2:6" x14ac:dyDescent="0.2">
      <c r="B498" s="49"/>
      <c r="C498" s="49"/>
      <c r="D498" s="49"/>
      <c r="E498" s="49"/>
      <c r="F498" s="82"/>
    </row>
    <row r="499" spans="2:6" x14ac:dyDescent="0.2">
      <c r="B499" s="49"/>
      <c r="C499" s="49"/>
      <c r="D499" s="49"/>
      <c r="E499" s="49"/>
      <c r="F499" s="82"/>
    </row>
    <row r="500" spans="2:6" x14ac:dyDescent="0.2">
      <c r="B500" s="49"/>
      <c r="C500" s="49"/>
      <c r="D500" s="49"/>
      <c r="E500" s="49"/>
      <c r="F500" s="82"/>
    </row>
    <row r="501" spans="2:6" x14ac:dyDescent="0.2">
      <c r="B501" s="49"/>
      <c r="C501" s="49"/>
      <c r="D501" s="49"/>
      <c r="E501" s="49"/>
      <c r="F501" s="82"/>
    </row>
    <row r="502" spans="2:6" x14ac:dyDescent="0.2">
      <c r="B502" s="49"/>
      <c r="C502" s="49"/>
      <c r="D502" s="49"/>
      <c r="E502" s="49"/>
      <c r="F502" s="82"/>
    </row>
    <row r="503" spans="2:6" x14ac:dyDescent="0.2">
      <c r="B503" s="49"/>
      <c r="C503" s="49"/>
      <c r="D503" s="49"/>
      <c r="E503" s="49"/>
      <c r="F503" s="82"/>
    </row>
    <row r="504" spans="2:6" x14ac:dyDescent="0.2">
      <c r="B504" s="49"/>
      <c r="C504" s="49"/>
      <c r="D504" s="49"/>
      <c r="E504" s="49"/>
      <c r="F504" s="82"/>
    </row>
    <row r="505" spans="2:6" x14ac:dyDescent="0.2">
      <c r="B505" s="49"/>
      <c r="C505" s="49"/>
      <c r="D505" s="49"/>
      <c r="E505" s="49"/>
      <c r="F505" s="82"/>
    </row>
    <row r="506" spans="2:6" x14ac:dyDescent="0.2">
      <c r="B506" s="49"/>
      <c r="C506" s="49"/>
      <c r="D506" s="49"/>
      <c r="E506" s="49"/>
      <c r="F506" s="82"/>
    </row>
    <row r="507" spans="2:6" x14ac:dyDescent="0.2">
      <c r="B507" s="49"/>
      <c r="C507" s="49"/>
      <c r="D507" s="49"/>
      <c r="E507" s="49"/>
      <c r="F507" s="82"/>
    </row>
    <row r="508" spans="2:6" x14ac:dyDescent="0.2">
      <c r="B508" s="49"/>
      <c r="C508" s="49"/>
      <c r="D508" s="49"/>
      <c r="E508" s="49"/>
      <c r="F508" s="82"/>
    </row>
    <row r="509" spans="2:6" x14ac:dyDescent="0.2">
      <c r="B509" s="49"/>
      <c r="C509" s="49"/>
      <c r="D509" s="49"/>
      <c r="E509" s="49"/>
      <c r="F509" s="82"/>
    </row>
    <row r="510" spans="2:6" x14ac:dyDescent="0.2">
      <c r="B510" s="49"/>
      <c r="C510" s="49"/>
      <c r="D510" s="49"/>
      <c r="E510" s="49"/>
      <c r="F510" s="82"/>
    </row>
    <row r="511" spans="2:6" x14ac:dyDescent="0.2">
      <c r="B511" s="49"/>
      <c r="C511" s="49"/>
      <c r="D511" s="49"/>
      <c r="E511" s="49"/>
      <c r="F511" s="82"/>
    </row>
    <row r="512" spans="2:6" x14ac:dyDescent="0.2">
      <c r="B512" s="49"/>
      <c r="C512" s="49"/>
      <c r="D512" s="49"/>
      <c r="E512" s="49"/>
      <c r="F512" s="82"/>
    </row>
    <row r="513" spans="2:6" x14ac:dyDescent="0.2">
      <c r="B513" s="49"/>
      <c r="C513" s="49"/>
      <c r="D513" s="49"/>
      <c r="E513" s="49"/>
      <c r="F513" s="82"/>
    </row>
    <row r="514" spans="2:6" x14ac:dyDescent="0.2">
      <c r="B514" s="49"/>
      <c r="C514" s="49"/>
      <c r="D514" s="49"/>
      <c r="E514" s="49"/>
      <c r="F514" s="82"/>
    </row>
    <row r="515" spans="2:6" x14ac:dyDescent="0.2">
      <c r="B515" s="49"/>
      <c r="C515" s="49"/>
      <c r="D515" s="49"/>
      <c r="E515" s="49"/>
      <c r="F515" s="82"/>
    </row>
    <row r="516" spans="2:6" x14ac:dyDescent="0.2">
      <c r="B516" s="49"/>
      <c r="C516" s="49"/>
      <c r="D516" s="49"/>
      <c r="E516" s="49"/>
      <c r="F516" s="82"/>
    </row>
    <row r="517" spans="2:6" x14ac:dyDescent="0.2">
      <c r="B517" s="49"/>
      <c r="C517" s="49"/>
      <c r="D517" s="49"/>
      <c r="E517" s="49"/>
      <c r="F517" s="82"/>
    </row>
    <row r="518" spans="2:6" x14ac:dyDescent="0.2">
      <c r="B518" s="49"/>
      <c r="C518" s="49"/>
      <c r="D518" s="49"/>
      <c r="E518" s="49"/>
      <c r="F518" s="82"/>
    </row>
    <row r="519" spans="2:6" x14ac:dyDescent="0.2">
      <c r="B519" s="49"/>
      <c r="C519" s="49"/>
      <c r="D519" s="49"/>
      <c r="E519" s="49"/>
      <c r="F519" s="82"/>
    </row>
    <row r="520" spans="2:6" x14ac:dyDescent="0.2">
      <c r="B520" s="49"/>
      <c r="C520" s="49"/>
      <c r="D520" s="49"/>
      <c r="E520" s="49"/>
      <c r="F520" s="82"/>
    </row>
    <row r="521" spans="2:6" x14ac:dyDescent="0.2">
      <c r="B521" s="49"/>
      <c r="C521" s="49"/>
      <c r="D521" s="49"/>
      <c r="E521" s="49"/>
      <c r="F521" s="82"/>
    </row>
    <row r="522" spans="2:6" x14ac:dyDescent="0.2">
      <c r="B522" s="49"/>
      <c r="C522" s="49"/>
      <c r="D522" s="49"/>
      <c r="E522" s="49"/>
      <c r="F522" s="82"/>
    </row>
    <row r="523" spans="2:6" x14ac:dyDescent="0.2">
      <c r="B523" s="49"/>
      <c r="C523" s="49"/>
      <c r="D523" s="49"/>
      <c r="E523" s="49"/>
      <c r="F523" s="82"/>
    </row>
    <row r="524" spans="2:6" x14ac:dyDescent="0.2">
      <c r="B524" s="49"/>
      <c r="C524" s="49"/>
      <c r="D524" s="49"/>
      <c r="E524" s="49"/>
      <c r="F524" s="82"/>
    </row>
    <row r="525" spans="2:6" x14ac:dyDescent="0.2">
      <c r="B525" s="49"/>
      <c r="C525" s="49"/>
      <c r="D525" s="49"/>
      <c r="E525" s="49"/>
      <c r="F525" s="82"/>
    </row>
    <row r="526" spans="2:6" x14ac:dyDescent="0.2">
      <c r="B526" s="49"/>
      <c r="C526" s="49"/>
      <c r="D526" s="49"/>
      <c r="E526" s="49"/>
      <c r="F526" s="82"/>
    </row>
    <row r="527" spans="2:6" x14ac:dyDescent="0.2">
      <c r="B527" s="49"/>
      <c r="C527" s="49"/>
      <c r="D527" s="49"/>
      <c r="E527" s="49"/>
      <c r="F527" s="82"/>
    </row>
    <row r="528" spans="2:6" x14ac:dyDescent="0.2">
      <c r="B528" s="49"/>
      <c r="C528" s="49"/>
      <c r="D528" s="49"/>
      <c r="E528" s="49"/>
      <c r="F528" s="82"/>
    </row>
    <row r="529" spans="2:6" x14ac:dyDescent="0.2">
      <c r="B529" s="49"/>
      <c r="C529" s="49"/>
      <c r="D529" s="49"/>
      <c r="E529" s="49"/>
      <c r="F529" s="82"/>
    </row>
    <row r="530" spans="2:6" x14ac:dyDescent="0.2">
      <c r="B530" s="49"/>
      <c r="C530" s="49"/>
      <c r="D530" s="49"/>
      <c r="E530" s="49"/>
      <c r="F530" s="82"/>
    </row>
    <row r="531" spans="2:6" x14ac:dyDescent="0.2">
      <c r="B531" s="49"/>
      <c r="C531" s="49"/>
      <c r="D531" s="49"/>
      <c r="E531" s="49"/>
      <c r="F531" s="82"/>
    </row>
    <row r="532" spans="2:6" x14ac:dyDescent="0.2">
      <c r="B532" s="49"/>
      <c r="C532" s="49"/>
      <c r="D532" s="49"/>
      <c r="E532" s="49"/>
      <c r="F532" s="82"/>
    </row>
    <row r="533" spans="2:6" x14ac:dyDescent="0.2">
      <c r="B533" s="49"/>
      <c r="C533" s="49"/>
      <c r="D533" s="49"/>
      <c r="E533" s="49"/>
      <c r="F533" s="82"/>
    </row>
    <row r="534" spans="2:6" x14ac:dyDescent="0.2">
      <c r="B534" s="49"/>
      <c r="C534" s="49"/>
      <c r="D534" s="49"/>
      <c r="E534" s="49"/>
      <c r="F534" s="82"/>
    </row>
    <row r="535" spans="2:6" s="41" customFormat="1" ht="15" x14ac:dyDescent="0.2">
      <c r="B535" s="49"/>
      <c r="C535" s="49"/>
      <c r="D535" s="49"/>
      <c r="E535" s="49"/>
      <c r="F535" s="82"/>
    </row>
    <row r="536" spans="2:6" s="41" customFormat="1" ht="15" x14ac:dyDescent="0.2">
      <c r="B536" s="49"/>
      <c r="C536" s="49"/>
      <c r="D536" s="49"/>
      <c r="E536" s="49"/>
      <c r="F536" s="82"/>
    </row>
    <row r="537" spans="2:6" s="41" customFormat="1" ht="15" x14ac:dyDescent="0.2">
      <c r="B537" s="49"/>
      <c r="C537" s="49"/>
      <c r="D537" s="49"/>
      <c r="E537" s="49"/>
      <c r="F537" s="82"/>
    </row>
    <row r="538" spans="2:6" x14ac:dyDescent="0.2">
      <c r="B538" s="49"/>
      <c r="C538" s="49"/>
      <c r="D538" s="49"/>
      <c r="E538" s="49"/>
      <c r="F538" s="82"/>
    </row>
    <row r="539" spans="2:6" x14ac:dyDescent="0.2">
      <c r="B539" s="49"/>
      <c r="C539" s="49"/>
      <c r="D539" s="49"/>
      <c r="E539" s="49"/>
      <c r="F539" s="82"/>
    </row>
    <row r="540" spans="2:6" s="44" customFormat="1" ht="11.25" x14ac:dyDescent="0.2">
      <c r="F540" s="83"/>
    </row>
    <row r="541" spans="2:6" x14ac:dyDescent="0.2">
      <c r="B541" s="49"/>
      <c r="C541" s="49"/>
      <c r="D541" s="49"/>
      <c r="E541" s="49"/>
      <c r="F541" s="82"/>
    </row>
    <row r="542" spans="2:6" x14ac:dyDescent="0.2">
      <c r="B542" s="49"/>
      <c r="C542" s="49"/>
      <c r="D542" s="49"/>
      <c r="E542" s="49"/>
      <c r="F542" s="82"/>
    </row>
    <row r="543" spans="2:6" x14ac:dyDescent="0.2">
      <c r="B543" s="49"/>
      <c r="C543" s="49"/>
      <c r="D543" s="49"/>
      <c r="E543" s="49"/>
      <c r="F543" s="82"/>
    </row>
    <row r="544" spans="2:6" x14ac:dyDescent="0.2">
      <c r="B544" s="49"/>
      <c r="C544" s="49"/>
      <c r="D544" s="49"/>
      <c r="E544" s="49"/>
      <c r="F544" s="82"/>
    </row>
    <row r="545" spans="2:6" x14ac:dyDescent="0.2">
      <c r="B545" s="49"/>
      <c r="C545" s="49"/>
      <c r="D545" s="49"/>
      <c r="E545" s="49"/>
      <c r="F545" s="82"/>
    </row>
    <row r="546" spans="2:6" x14ac:dyDescent="0.2">
      <c r="B546" s="49"/>
      <c r="C546" s="49"/>
      <c r="D546" s="49"/>
      <c r="E546" s="49"/>
      <c r="F546" s="82"/>
    </row>
    <row r="547" spans="2:6" x14ac:dyDescent="0.2">
      <c r="B547" s="49"/>
      <c r="C547" s="49"/>
      <c r="D547" s="49"/>
      <c r="E547" s="49"/>
      <c r="F547" s="82"/>
    </row>
    <row r="548" spans="2:6" x14ac:dyDescent="0.2">
      <c r="B548" s="49"/>
      <c r="C548" s="49"/>
      <c r="D548" s="49"/>
      <c r="E548" s="49"/>
      <c r="F548" s="82"/>
    </row>
    <row r="549" spans="2:6" x14ac:dyDescent="0.2">
      <c r="B549" s="49"/>
      <c r="C549" s="49"/>
      <c r="D549" s="49"/>
      <c r="E549" s="49"/>
      <c r="F549" s="82"/>
    </row>
    <row r="550" spans="2:6" x14ac:dyDescent="0.2">
      <c r="B550" s="49"/>
      <c r="C550" s="49"/>
      <c r="D550" s="49"/>
      <c r="E550" s="49"/>
      <c r="F550" s="82"/>
    </row>
    <row r="551" spans="2:6" x14ac:dyDescent="0.2">
      <c r="B551" s="49"/>
      <c r="C551" s="49"/>
      <c r="D551" s="49"/>
      <c r="E551" s="49"/>
      <c r="F551" s="82"/>
    </row>
    <row r="552" spans="2:6" x14ac:dyDescent="0.2">
      <c r="B552" s="49"/>
      <c r="C552" s="49"/>
      <c r="D552" s="49"/>
      <c r="E552" s="49"/>
      <c r="F552" s="82"/>
    </row>
    <row r="553" spans="2:6" x14ac:dyDescent="0.2">
      <c r="B553" s="49"/>
      <c r="C553" s="49"/>
      <c r="D553" s="49"/>
      <c r="E553" s="49"/>
      <c r="F553" s="82"/>
    </row>
    <row r="554" spans="2:6" x14ac:dyDescent="0.2">
      <c r="B554" s="49"/>
      <c r="C554" s="49"/>
      <c r="D554" s="49"/>
      <c r="E554" s="49"/>
      <c r="F554" s="82"/>
    </row>
    <row r="555" spans="2:6" x14ac:dyDescent="0.2">
      <c r="B555" s="49"/>
      <c r="C555" s="49"/>
      <c r="D555" s="49"/>
      <c r="E555" s="49"/>
      <c r="F555" s="82"/>
    </row>
    <row r="556" spans="2:6" x14ac:dyDescent="0.2">
      <c r="B556" s="49"/>
      <c r="C556" s="49"/>
      <c r="D556" s="49"/>
      <c r="E556" s="49"/>
      <c r="F556" s="82"/>
    </row>
    <row r="557" spans="2:6" x14ac:dyDescent="0.2">
      <c r="B557" s="49"/>
      <c r="C557" s="49"/>
      <c r="D557" s="49"/>
      <c r="E557" s="49"/>
      <c r="F557" s="82"/>
    </row>
    <row r="558" spans="2:6" x14ac:dyDescent="0.2">
      <c r="B558" s="49"/>
      <c r="C558" s="49"/>
      <c r="D558" s="49"/>
      <c r="E558" s="49"/>
      <c r="F558" s="82"/>
    </row>
    <row r="559" spans="2:6" x14ac:dyDescent="0.2">
      <c r="B559" s="49"/>
      <c r="C559" s="49"/>
      <c r="D559" s="49"/>
      <c r="E559" s="49"/>
      <c r="F559" s="82"/>
    </row>
    <row r="560" spans="2:6" x14ac:dyDescent="0.2">
      <c r="B560" s="49"/>
      <c r="C560" s="49"/>
      <c r="D560" s="49"/>
      <c r="E560" s="49"/>
      <c r="F560" s="82"/>
    </row>
    <row r="561" spans="2:6" x14ac:dyDescent="0.2">
      <c r="B561" s="49"/>
      <c r="C561" s="49"/>
      <c r="D561" s="49"/>
      <c r="E561" s="49"/>
      <c r="F561" s="82"/>
    </row>
    <row r="562" spans="2:6" x14ac:dyDescent="0.2">
      <c r="B562" s="49"/>
      <c r="C562" s="49"/>
      <c r="D562" s="49"/>
      <c r="E562" s="49"/>
      <c r="F562" s="82"/>
    </row>
    <row r="563" spans="2:6" x14ac:dyDescent="0.2">
      <c r="B563" s="49"/>
      <c r="C563" s="49"/>
      <c r="D563" s="49"/>
      <c r="E563" s="49"/>
      <c r="F563" s="82"/>
    </row>
    <row r="564" spans="2:6" x14ac:dyDescent="0.2">
      <c r="B564" s="49"/>
      <c r="C564" s="49"/>
      <c r="D564" s="49"/>
      <c r="E564" s="49"/>
      <c r="F564" s="82"/>
    </row>
    <row r="565" spans="2:6" x14ac:dyDescent="0.2">
      <c r="B565" s="49"/>
      <c r="C565" s="49"/>
      <c r="D565" s="49"/>
      <c r="E565" s="49"/>
      <c r="F565" s="82"/>
    </row>
    <row r="566" spans="2:6" x14ac:dyDescent="0.2">
      <c r="B566" s="49"/>
      <c r="C566" s="49"/>
      <c r="D566" s="49"/>
      <c r="E566" s="49"/>
      <c r="F566" s="82"/>
    </row>
    <row r="567" spans="2:6" x14ac:dyDescent="0.2">
      <c r="B567" s="49"/>
      <c r="C567" s="49"/>
      <c r="D567" s="49"/>
      <c r="E567" s="49"/>
      <c r="F567" s="82"/>
    </row>
    <row r="568" spans="2:6" x14ac:dyDescent="0.2">
      <c r="B568" s="49"/>
      <c r="C568" s="49"/>
      <c r="D568" s="49"/>
      <c r="E568" s="49"/>
      <c r="F568" s="82"/>
    </row>
    <row r="569" spans="2:6" x14ac:dyDescent="0.2">
      <c r="B569" s="49"/>
      <c r="C569" s="49"/>
      <c r="D569" s="49"/>
      <c r="E569" s="49"/>
      <c r="F569" s="82"/>
    </row>
    <row r="570" spans="2:6" x14ac:dyDescent="0.2">
      <c r="B570" s="49"/>
      <c r="C570" s="49"/>
      <c r="D570" s="49"/>
      <c r="E570" s="49"/>
      <c r="F570" s="82"/>
    </row>
    <row r="571" spans="2:6" x14ac:dyDescent="0.2">
      <c r="B571" s="49"/>
      <c r="C571" s="49"/>
      <c r="D571" s="49"/>
      <c r="E571" s="49"/>
      <c r="F571" s="82"/>
    </row>
    <row r="572" spans="2:6" x14ac:dyDescent="0.2">
      <c r="B572" s="49"/>
      <c r="C572" s="49"/>
      <c r="D572" s="49"/>
      <c r="E572" s="49"/>
      <c r="F572" s="82"/>
    </row>
    <row r="573" spans="2:6" x14ac:dyDescent="0.2">
      <c r="B573" s="49"/>
      <c r="C573" s="49"/>
      <c r="D573" s="49"/>
      <c r="E573" s="49"/>
      <c r="F573" s="82"/>
    </row>
    <row r="574" spans="2:6" x14ac:dyDescent="0.2">
      <c r="B574" s="49"/>
      <c r="C574" s="49"/>
      <c r="D574" s="49"/>
      <c r="E574" s="49"/>
      <c r="F574" s="82"/>
    </row>
    <row r="575" spans="2:6" x14ac:dyDescent="0.2">
      <c r="B575" s="49"/>
      <c r="C575" s="49"/>
      <c r="D575" s="49"/>
      <c r="E575" s="49"/>
      <c r="F575" s="82"/>
    </row>
    <row r="576" spans="2:6" x14ac:dyDescent="0.2">
      <c r="B576" s="49"/>
      <c r="C576" s="49"/>
      <c r="D576" s="49"/>
      <c r="E576" s="49"/>
      <c r="F576" s="82"/>
    </row>
    <row r="577" spans="2:6" x14ac:dyDescent="0.2">
      <c r="B577" s="49"/>
      <c r="C577" s="49"/>
      <c r="D577" s="49"/>
      <c r="E577" s="49"/>
      <c r="F577" s="82"/>
    </row>
    <row r="578" spans="2:6" x14ac:dyDescent="0.2">
      <c r="B578" s="49"/>
      <c r="C578" s="49"/>
      <c r="D578" s="49"/>
      <c r="E578" s="49"/>
      <c r="F578" s="82"/>
    </row>
    <row r="579" spans="2:6" x14ac:dyDescent="0.2">
      <c r="B579" s="49"/>
      <c r="C579" s="49"/>
      <c r="D579" s="49"/>
      <c r="E579" s="49"/>
      <c r="F579" s="82"/>
    </row>
    <row r="580" spans="2:6" x14ac:dyDescent="0.2">
      <c r="B580" s="49"/>
      <c r="C580" s="49"/>
      <c r="D580" s="49"/>
      <c r="E580" s="49"/>
      <c r="F580" s="82"/>
    </row>
    <row r="587" spans="2:6" s="41" customFormat="1" ht="15" x14ac:dyDescent="0.2">
      <c r="F587" s="78"/>
    </row>
    <row r="588" spans="2:6" s="41" customFormat="1" ht="15" x14ac:dyDescent="0.2">
      <c r="F588" s="78"/>
    </row>
    <row r="589" spans="2:6" s="41" customFormat="1" ht="15" x14ac:dyDescent="0.2">
      <c r="F589" s="78"/>
    </row>
    <row r="592" spans="2:6" s="44" customFormat="1" ht="11.25" x14ac:dyDescent="0.2">
      <c r="F592" s="83"/>
    </row>
    <row r="595" spans="2:6" x14ac:dyDescent="0.2">
      <c r="B595" s="49"/>
      <c r="C595" s="49"/>
      <c r="D595" s="49"/>
      <c r="E595" s="49"/>
      <c r="F595" s="82"/>
    </row>
    <row r="596" spans="2:6" x14ac:dyDescent="0.2">
      <c r="B596" s="49"/>
      <c r="C596" s="49"/>
      <c r="D596" s="49"/>
      <c r="E596" s="49"/>
      <c r="F596" s="82"/>
    </row>
    <row r="597" spans="2:6" x14ac:dyDescent="0.2">
      <c r="B597" s="49"/>
      <c r="C597" s="49"/>
      <c r="D597" s="49"/>
      <c r="E597" s="49"/>
      <c r="F597" s="82"/>
    </row>
    <row r="598" spans="2:6" x14ac:dyDescent="0.2">
      <c r="B598" s="49"/>
      <c r="C598" s="49"/>
      <c r="D598" s="49"/>
      <c r="E598" s="49"/>
      <c r="F598" s="82"/>
    </row>
    <row r="599" spans="2:6" x14ac:dyDescent="0.2">
      <c r="B599" s="49"/>
      <c r="C599" s="49"/>
      <c r="D599" s="49"/>
      <c r="E599" s="49"/>
      <c r="F599" s="82"/>
    </row>
    <row r="600" spans="2:6" x14ac:dyDescent="0.2">
      <c r="B600" s="49"/>
      <c r="C600" s="49"/>
      <c r="D600" s="49"/>
      <c r="E600" s="49"/>
      <c r="F600" s="82"/>
    </row>
    <row r="601" spans="2:6" x14ac:dyDescent="0.2">
      <c r="B601" s="49"/>
      <c r="C601" s="49"/>
      <c r="D601" s="49"/>
      <c r="E601" s="49"/>
      <c r="F601" s="82"/>
    </row>
    <row r="602" spans="2:6" x14ac:dyDescent="0.2">
      <c r="B602" s="49"/>
      <c r="C602" s="49"/>
      <c r="D602" s="49"/>
      <c r="E602" s="49"/>
      <c r="F602" s="82"/>
    </row>
    <row r="603" spans="2:6" x14ac:dyDescent="0.2">
      <c r="B603" s="49"/>
      <c r="C603" s="49"/>
      <c r="D603" s="49"/>
      <c r="E603" s="49"/>
      <c r="F603" s="82"/>
    </row>
    <row r="604" spans="2:6" x14ac:dyDescent="0.2">
      <c r="B604" s="49"/>
      <c r="C604" s="49"/>
      <c r="D604" s="49"/>
      <c r="E604" s="49"/>
      <c r="F604" s="82"/>
    </row>
    <row r="605" spans="2:6" x14ac:dyDescent="0.2">
      <c r="B605" s="49"/>
      <c r="C605" s="49"/>
      <c r="D605" s="49"/>
      <c r="E605" s="49"/>
      <c r="F605" s="82"/>
    </row>
    <row r="606" spans="2:6" x14ac:dyDescent="0.2">
      <c r="B606" s="49"/>
      <c r="C606" s="49"/>
      <c r="D606" s="49"/>
      <c r="E606" s="49"/>
      <c r="F606" s="82"/>
    </row>
    <row r="607" spans="2:6" x14ac:dyDescent="0.2">
      <c r="B607" s="49"/>
      <c r="C607" s="49"/>
      <c r="D607" s="49"/>
      <c r="E607" s="49"/>
      <c r="F607" s="82"/>
    </row>
    <row r="608" spans="2:6" x14ac:dyDescent="0.2">
      <c r="B608" s="49"/>
      <c r="C608" s="49"/>
      <c r="D608" s="49"/>
      <c r="E608" s="49"/>
      <c r="F608" s="82"/>
    </row>
    <row r="609" spans="2:6" x14ac:dyDescent="0.2">
      <c r="B609" s="49"/>
      <c r="C609" s="49"/>
      <c r="D609" s="49"/>
      <c r="E609" s="49"/>
      <c r="F609" s="82"/>
    </row>
    <row r="610" spans="2:6" x14ac:dyDescent="0.2">
      <c r="B610" s="49"/>
      <c r="C610" s="49"/>
      <c r="D610" s="49"/>
      <c r="E610" s="49"/>
      <c r="F610" s="82"/>
    </row>
    <row r="611" spans="2:6" x14ac:dyDescent="0.2">
      <c r="B611" s="49"/>
      <c r="C611" s="49"/>
      <c r="D611" s="49"/>
      <c r="E611" s="49"/>
      <c r="F611" s="82"/>
    </row>
    <row r="612" spans="2:6" x14ac:dyDescent="0.2">
      <c r="B612" s="49"/>
      <c r="C612" s="49"/>
      <c r="D612" s="49"/>
      <c r="E612" s="49"/>
      <c r="F612" s="82"/>
    </row>
    <row r="613" spans="2:6" x14ac:dyDescent="0.2">
      <c r="B613" s="49"/>
      <c r="C613" s="49"/>
      <c r="D613" s="49"/>
      <c r="E613" s="49"/>
      <c r="F613" s="82"/>
    </row>
    <row r="614" spans="2:6" x14ac:dyDescent="0.2">
      <c r="B614" s="49"/>
      <c r="C614" s="49"/>
      <c r="D614" s="49"/>
      <c r="E614" s="49"/>
      <c r="F614" s="82"/>
    </row>
    <row r="615" spans="2:6" x14ac:dyDescent="0.2">
      <c r="B615" s="49"/>
      <c r="C615" s="49"/>
      <c r="D615" s="49"/>
      <c r="E615" s="49"/>
      <c r="F615" s="82"/>
    </row>
    <row r="616" spans="2:6" x14ac:dyDescent="0.2">
      <c r="B616" s="49"/>
      <c r="C616" s="49"/>
      <c r="D616" s="49"/>
      <c r="E616" s="49"/>
      <c r="F616" s="82"/>
    </row>
    <row r="617" spans="2:6" x14ac:dyDescent="0.2">
      <c r="B617" s="49"/>
      <c r="C617" s="49"/>
      <c r="D617" s="49"/>
      <c r="E617" s="49"/>
      <c r="F617" s="82"/>
    </row>
    <row r="618" spans="2:6" x14ac:dyDescent="0.2">
      <c r="B618" s="49"/>
      <c r="C618" s="49"/>
      <c r="D618" s="49"/>
      <c r="E618" s="49"/>
      <c r="F618" s="82"/>
    </row>
    <row r="619" spans="2:6" x14ac:dyDescent="0.2">
      <c r="B619" s="49"/>
      <c r="C619" s="49"/>
      <c r="D619" s="49"/>
      <c r="E619" s="49"/>
      <c r="F619" s="82"/>
    </row>
    <row r="620" spans="2:6" x14ac:dyDescent="0.2">
      <c r="B620" s="49"/>
      <c r="C620" s="49"/>
      <c r="D620" s="49"/>
      <c r="E620" s="49"/>
      <c r="F620" s="82"/>
    </row>
    <row r="621" spans="2:6" x14ac:dyDescent="0.2">
      <c r="B621" s="49"/>
      <c r="C621" s="49"/>
      <c r="D621" s="49"/>
      <c r="E621" s="49"/>
      <c r="F621" s="82"/>
    </row>
    <row r="622" spans="2:6" x14ac:dyDescent="0.2">
      <c r="B622" s="49"/>
      <c r="C622" s="49"/>
      <c r="D622" s="49"/>
      <c r="E622" s="49"/>
      <c r="F622" s="82"/>
    </row>
    <row r="623" spans="2:6" x14ac:dyDescent="0.2">
      <c r="B623" s="49"/>
      <c r="C623" s="49"/>
      <c r="D623" s="49"/>
      <c r="E623" s="49"/>
      <c r="F623" s="82"/>
    </row>
    <row r="624" spans="2:6" x14ac:dyDescent="0.2">
      <c r="B624" s="49"/>
      <c r="C624" s="49"/>
      <c r="D624" s="49"/>
      <c r="E624" s="49"/>
      <c r="F624" s="82"/>
    </row>
    <row r="625" spans="2:6" x14ac:dyDescent="0.2">
      <c r="B625" s="49"/>
      <c r="C625" s="49"/>
      <c r="D625" s="49"/>
      <c r="E625" s="49"/>
      <c r="F625" s="82"/>
    </row>
    <row r="626" spans="2:6" x14ac:dyDescent="0.2">
      <c r="B626" s="49"/>
      <c r="C626" s="49"/>
      <c r="D626" s="49"/>
      <c r="E626" s="49"/>
      <c r="F626" s="82"/>
    </row>
    <row r="627" spans="2:6" x14ac:dyDescent="0.2">
      <c r="B627" s="49"/>
      <c r="C627" s="49"/>
      <c r="D627" s="49"/>
      <c r="E627" s="49"/>
      <c r="F627" s="82"/>
    </row>
    <row r="628" spans="2:6" x14ac:dyDescent="0.2">
      <c r="B628" s="49"/>
      <c r="C628" s="49"/>
      <c r="D628" s="49"/>
      <c r="E628" s="49"/>
      <c r="F628" s="82"/>
    </row>
    <row r="629" spans="2:6" x14ac:dyDescent="0.2">
      <c r="B629" s="49"/>
      <c r="C629" s="49"/>
      <c r="D629" s="49"/>
      <c r="E629" s="49"/>
      <c r="F629" s="82"/>
    </row>
    <row r="630" spans="2:6" x14ac:dyDescent="0.2">
      <c r="B630" s="49"/>
      <c r="C630" s="49"/>
      <c r="D630" s="49"/>
      <c r="E630" s="49"/>
      <c r="F630" s="82"/>
    </row>
    <row r="631" spans="2:6" x14ac:dyDescent="0.2">
      <c r="B631" s="49"/>
      <c r="C631" s="49"/>
      <c r="D631" s="49"/>
      <c r="E631" s="49"/>
      <c r="F631" s="82"/>
    </row>
    <row r="632" spans="2:6" x14ac:dyDescent="0.2">
      <c r="B632" s="49"/>
      <c r="C632" s="49"/>
      <c r="D632" s="49"/>
      <c r="E632" s="49"/>
      <c r="F632" s="82"/>
    </row>
    <row r="639" spans="2:6" s="41" customFormat="1" ht="15" x14ac:dyDescent="0.2">
      <c r="F639" s="78"/>
    </row>
    <row r="640" spans="2:6" s="41" customFormat="1" ht="15" x14ac:dyDescent="0.2">
      <c r="F640" s="78"/>
    </row>
    <row r="641" spans="2:6" s="41" customFormat="1" ht="15" x14ac:dyDescent="0.2">
      <c r="F641" s="78"/>
    </row>
    <row r="644" spans="2:6" s="44" customFormat="1" ht="11.25" x14ac:dyDescent="0.2">
      <c r="F644" s="83"/>
    </row>
    <row r="647" spans="2:6" x14ac:dyDescent="0.2">
      <c r="B647" s="49"/>
      <c r="C647" s="49"/>
      <c r="D647" s="49"/>
      <c r="E647" s="49"/>
      <c r="F647" s="82"/>
    </row>
    <row r="648" spans="2:6" x14ac:dyDescent="0.2">
      <c r="B648" s="49"/>
      <c r="C648" s="49"/>
      <c r="D648" s="49"/>
      <c r="E648" s="49"/>
      <c r="F648" s="82"/>
    </row>
    <row r="649" spans="2:6" x14ac:dyDescent="0.2">
      <c r="B649" s="49"/>
      <c r="C649" s="49"/>
      <c r="D649" s="49"/>
      <c r="E649" s="49"/>
      <c r="F649" s="82"/>
    </row>
    <row r="650" spans="2:6" x14ac:dyDescent="0.2">
      <c r="B650" s="49"/>
      <c r="C650" s="49"/>
      <c r="D650" s="49"/>
      <c r="E650" s="49"/>
      <c r="F650" s="82"/>
    </row>
    <row r="651" spans="2:6" x14ac:dyDescent="0.2">
      <c r="B651" s="49"/>
      <c r="C651" s="49"/>
      <c r="D651" s="49"/>
      <c r="E651" s="49"/>
      <c r="F651" s="82"/>
    </row>
    <row r="652" spans="2:6" x14ac:dyDescent="0.2">
      <c r="B652" s="49"/>
      <c r="C652" s="49"/>
      <c r="D652" s="49"/>
      <c r="E652" s="49"/>
      <c r="F652" s="82"/>
    </row>
    <row r="653" spans="2:6" x14ac:dyDescent="0.2">
      <c r="B653" s="49"/>
      <c r="C653" s="49"/>
      <c r="D653" s="49"/>
      <c r="E653" s="49"/>
      <c r="F653" s="82"/>
    </row>
    <row r="654" spans="2:6" x14ac:dyDescent="0.2">
      <c r="B654" s="49"/>
      <c r="C654" s="49"/>
      <c r="D654" s="49"/>
      <c r="E654" s="49"/>
      <c r="F654" s="82"/>
    </row>
    <row r="655" spans="2:6" x14ac:dyDescent="0.2">
      <c r="B655" s="49"/>
      <c r="C655" s="49"/>
      <c r="D655" s="49"/>
      <c r="E655" s="49"/>
      <c r="F655" s="82"/>
    </row>
    <row r="656" spans="2:6" x14ac:dyDescent="0.2">
      <c r="B656" s="49"/>
      <c r="C656" s="49"/>
      <c r="D656" s="49"/>
      <c r="E656" s="49"/>
      <c r="F656" s="82"/>
    </row>
    <row r="657" spans="2:6" x14ac:dyDescent="0.2">
      <c r="B657" s="49"/>
      <c r="C657" s="49"/>
      <c r="D657" s="49"/>
      <c r="E657" s="49"/>
      <c r="F657" s="82"/>
    </row>
    <row r="658" spans="2:6" x14ac:dyDescent="0.2">
      <c r="B658" s="49"/>
      <c r="C658" s="49"/>
      <c r="D658" s="49"/>
      <c r="E658" s="49"/>
      <c r="F658" s="82"/>
    </row>
    <row r="659" spans="2:6" x14ac:dyDescent="0.2">
      <c r="B659" s="49"/>
      <c r="C659" s="49"/>
      <c r="D659" s="49"/>
      <c r="E659" s="49"/>
      <c r="F659" s="82"/>
    </row>
    <row r="660" spans="2:6" x14ac:dyDescent="0.2">
      <c r="B660" s="49"/>
      <c r="C660" s="49"/>
      <c r="D660" s="49"/>
      <c r="E660" s="49"/>
      <c r="F660" s="82"/>
    </row>
    <row r="661" spans="2:6" x14ac:dyDescent="0.2">
      <c r="B661" s="49"/>
      <c r="C661" s="49"/>
      <c r="D661" s="49"/>
      <c r="E661" s="49"/>
      <c r="F661" s="82"/>
    </row>
    <row r="662" spans="2:6" x14ac:dyDescent="0.2">
      <c r="B662" s="49"/>
      <c r="C662" s="49"/>
      <c r="D662" s="49"/>
      <c r="E662" s="49"/>
      <c r="F662" s="82"/>
    </row>
    <row r="663" spans="2:6" x14ac:dyDescent="0.2">
      <c r="B663" s="49"/>
      <c r="C663" s="49"/>
      <c r="D663" s="49"/>
      <c r="E663" s="49"/>
      <c r="F663" s="82"/>
    </row>
    <row r="664" spans="2:6" x14ac:dyDescent="0.2">
      <c r="B664" s="49"/>
      <c r="C664" s="49"/>
      <c r="D664" s="49"/>
      <c r="E664" s="49"/>
      <c r="F664" s="82"/>
    </row>
    <row r="665" spans="2:6" x14ac:dyDescent="0.2">
      <c r="B665" s="49"/>
      <c r="C665" s="49"/>
      <c r="D665" s="49"/>
      <c r="E665" s="49"/>
      <c r="F665" s="82"/>
    </row>
    <row r="666" spans="2:6" x14ac:dyDescent="0.2">
      <c r="B666" s="49"/>
      <c r="C666" s="49"/>
      <c r="D666" s="49"/>
      <c r="E666" s="49"/>
      <c r="F666" s="82"/>
    </row>
    <row r="667" spans="2:6" x14ac:dyDescent="0.2">
      <c r="B667" s="49"/>
      <c r="C667" s="49"/>
      <c r="D667" s="49"/>
      <c r="E667" s="49"/>
      <c r="F667" s="82"/>
    </row>
    <row r="668" spans="2:6" x14ac:dyDescent="0.2">
      <c r="B668" s="49"/>
      <c r="C668" s="49"/>
      <c r="D668" s="49"/>
      <c r="E668" s="49"/>
      <c r="F668" s="82"/>
    </row>
    <row r="669" spans="2:6" x14ac:dyDescent="0.2">
      <c r="B669" s="49"/>
      <c r="C669" s="49"/>
      <c r="D669" s="49"/>
      <c r="E669" s="49"/>
      <c r="F669" s="82"/>
    </row>
    <row r="670" spans="2:6" x14ac:dyDescent="0.2">
      <c r="B670" s="49"/>
      <c r="C670" s="49"/>
      <c r="D670" s="49"/>
      <c r="E670" s="49"/>
      <c r="F670" s="82"/>
    </row>
    <row r="671" spans="2:6" x14ac:dyDescent="0.2">
      <c r="B671" s="49"/>
      <c r="C671" s="49"/>
      <c r="D671" s="49"/>
      <c r="E671" s="49"/>
      <c r="F671" s="82"/>
    </row>
    <row r="672" spans="2:6" x14ac:dyDescent="0.2">
      <c r="B672" s="49"/>
      <c r="C672" s="49"/>
      <c r="D672" s="49"/>
      <c r="E672" s="49"/>
      <c r="F672" s="82"/>
    </row>
    <row r="673" spans="2:6" x14ac:dyDescent="0.2">
      <c r="B673" s="49"/>
      <c r="C673" s="49"/>
      <c r="D673" s="49"/>
      <c r="E673" s="49"/>
      <c r="F673" s="82"/>
    </row>
    <row r="674" spans="2:6" x14ac:dyDescent="0.2">
      <c r="B674" s="49"/>
      <c r="C674" s="49"/>
      <c r="D674" s="49"/>
      <c r="E674" s="49"/>
      <c r="F674" s="82"/>
    </row>
    <row r="675" spans="2:6" x14ac:dyDescent="0.2">
      <c r="B675" s="49"/>
      <c r="C675" s="49"/>
      <c r="D675" s="49"/>
      <c r="E675" s="49"/>
      <c r="F675" s="82"/>
    </row>
    <row r="676" spans="2:6" x14ac:dyDescent="0.2">
      <c r="B676" s="49"/>
      <c r="C676" s="49"/>
      <c r="D676" s="49"/>
      <c r="E676" s="49"/>
      <c r="F676" s="82"/>
    </row>
    <row r="677" spans="2:6" x14ac:dyDescent="0.2">
      <c r="B677" s="49"/>
      <c r="C677" s="49"/>
      <c r="D677" s="49"/>
      <c r="E677" s="49"/>
      <c r="F677" s="82"/>
    </row>
    <row r="678" spans="2:6" x14ac:dyDescent="0.2">
      <c r="B678" s="49"/>
      <c r="C678" s="49"/>
      <c r="D678" s="49"/>
      <c r="E678" s="49"/>
      <c r="F678" s="82"/>
    </row>
    <row r="679" spans="2:6" x14ac:dyDescent="0.2">
      <c r="B679" s="49"/>
      <c r="C679" s="49"/>
      <c r="D679" s="49"/>
      <c r="E679" s="49"/>
      <c r="F679" s="82"/>
    </row>
    <row r="680" spans="2:6" x14ac:dyDescent="0.2">
      <c r="B680" s="49"/>
      <c r="C680" s="49"/>
      <c r="D680" s="49"/>
      <c r="E680" s="49"/>
      <c r="F680" s="82"/>
    </row>
    <row r="681" spans="2:6" x14ac:dyDescent="0.2">
      <c r="B681" s="49"/>
      <c r="C681" s="49"/>
      <c r="D681" s="49"/>
      <c r="E681" s="49"/>
      <c r="F681" s="82"/>
    </row>
    <row r="682" spans="2:6" x14ac:dyDescent="0.2">
      <c r="B682" s="49"/>
      <c r="C682" s="49"/>
      <c r="D682" s="49"/>
      <c r="E682" s="49"/>
      <c r="F682" s="82"/>
    </row>
    <row r="683" spans="2:6" x14ac:dyDescent="0.2">
      <c r="B683" s="49"/>
      <c r="C683" s="49"/>
      <c r="D683" s="49"/>
      <c r="E683" s="49"/>
      <c r="F683" s="82"/>
    </row>
    <row r="684" spans="2:6" x14ac:dyDescent="0.2">
      <c r="B684" s="49"/>
      <c r="C684" s="49"/>
      <c r="D684" s="49"/>
      <c r="E684" s="49"/>
      <c r="F684" s="82"/>
    </row>
    <row r="691" spans="2:6" s="41" customFormat="1" ht="15" x14ac:dyDescent="0.2">
      <c r="F691" s="78"/>
    </row>
    <row r="692" spans="2:6" s="41" customFormat="1" ht="15" x14ac:dyDescent="0.2">
      <c r="F692" s="78"/>
    </row>
    <row r="693" spans="2:6" s="41" customFormat="1" ht="15" x14ac:dyDescent="0.2">
      <c r="F693" s="78"/>
    </row>
    <row r="696" spans="2:6" s="44" customFormat="1" ht="11.25" x14ac:dyDescent="0.2">
      <c r="F696" s="83"/>
    </row>
    <row r="699" spans="2:6" x14ac:dyDescent="0.2">
      <c r="B699" s="49"/>
      <c r="C699" s="49"/>
      <c r="D699" s="49"/>
      <c r="E699" s="49"/>
      <c r="F699" s="82"/>
    </row>
    <row r="700" spans="2:6" x14ac:dyDescent="0.2">
      <c r="B700" s="49"/>
      <c r="C700" s="49"/>
      <c r="D700" s="49"/>
      <c r="E700" s="49"/>
      <c r="F700" s="82"/>
    </row>
    <row r="701" spans="2:6" x14ac:dyDescent="0.2">
      <c r="B701" s="49"/>
      <c r="C701" s="49"/>
      <c r="D701" s="49"/>
      <c r="E701" s="49"/>
      <c r="F701" s="82"/>
    </row>
    <row r="702" spans="2:6" x14ac:dyDescent="0.2">
      <c r="B702" s="49"/>
      <c r="C702" s="49"/>
      <c r="D702" s="49"/>
      <c r="E702" s="49"/>
      <c r="F702" s="82"/>
    </row>
    <row r="703" spans="2:6" x14ac:dyDescent="0.2">
      <c r="B703" s="49"/>
      <c r="C703" s="49"/>
      <c r="D703" s="49"/>
      <c r="E703" s="49"/>
      <c r="F703" s="82"/>
    </row>
    <row r="704" spans="2:6" x14ac:dyDescent="0.2">
      <c r="B704" s="49"/>
      <c r="C704" s="49"/>
      <c r="D704" s="49"/>
      <c r="E704" s="49"/>
      <c r="F704" s="82"/>
    </row>
    <row r="705" spans="2:6" x14ac:dyDescent="0.2">
      <c r="B705" s="49"/>
      <c r="C705" s="49"/>
      <c r="D705" s="49"/>
      <c r="E705" s="49"/>
      <c r="F705" s="82"/>
    </row>
    <row r="706" spans="2:6" x14ac:dyDescent="0.2">
      <c r="B706" s="49"/>
      <c r="C706" s="49"/>
      <c r="D706" s="49"/>
      <c r="E706" s="49"/>
      <c r="F706" s="82"/>
    </row>
    <row r="707" spans="2:6" x14ac:dyDescent="0.2">
      <c r="B707" s="49"/>
      <c r="C707" s="49"/>
      <c r="D707" s="49"/>
      <c r="E707" s="49"/>
      <c r="F707" s="82"/>
    </row>
    <row r="708" spans="2:6" x14ac:dyDescent="0.2">
      <c r="B708" s="49"/>
      <c r="C708" s="49"/>
      <c r="D708" s="49"/>
      <c r="E708" s="49"/>
      <c r="F708" s="82"/>
    </row>
    <row r="709" spans="2:6" x14ac:dyDescent="0.2">
      <c r="B709" s="49"/>
      <c r="C709" s="49"/>
      <c r="D709" s="49"/>
      <c r="E709" s="49"/>
      <c r="F709" s="82"/>
    </row>
    <row r="710" spans="2:6" x14ac:dyDescent="0.2">
      <c r="B710" s="49"/>
      <c r="C710" s="49"/>
      <c r="D710" s="49"/>
      <c r="E710" s="49"/>
      <c r="F710" s="82"/>
    </row>
    <row r="711" spans="2:6" x14ac:dyDescent="0.2">
      <c r="B711" s="49"/>
      <c r="C711" s="49"/>
      <c r="D711" s="49"/>
      <c r="E711" s="49"/>
      <c r="F711" s="82"/>
    </row>
    <row r="712" spans="2:6" x14ac:dyDescent="0.2">
      <c r="B712" s="49"/>
      <c r="C712" s="49"/>
      <c r="D712" s="49"/>
      <c r="E712" s="49"/>
      <c r="F712" s="82"/>
    </row>
    <row r="713" spans="2:6" x14ac:dyDescent="0.2">
      <c r="B713" s="49"/>
      <c r="C713" s="49"/>
      <c r="D713" s="49"/>
      <c r="E713" s="49"/>
      <c r="F713" s="82"/>
    </row>
    <row r="714" spans="2:6" x14ac:dyDescent="0.2">
      <c r="B714" s="49"/>
      <c r="C714" s="49"/>
      <c r="D714" s="49"/>
      <c r="E714" s="49"/>
      <c r="F714" s="82"/>
    </row>
    <row r="715" spans="2:6" x14ac:dyDescent="0.2">
      <c r="B715" s="49"/>
      <c r="C715" s="49"/>
      <c r="D715" s="49"/>
      <c r="E715" s="49"/>
      <c r="F715" s="82"/>
    </row>
    <row r="716" spans="2:6" x14ac:dyDescent="0.2">
      <c r="B716" s="49"/>
      <c r="C716" s="49"/>
      <c r="D716" s="49"/>
      <c r="E716" s="49"/>
      <c r="F716" s="82"/>
    </row>
    <row r="717" spans="2:6" x14ac:dyDescent="0.2">
      <c r="B717" s="49"/>
      <c r="C717" s="49"/>
      <c r="D717" s="49"/>
      <c r="E717" s="49"/>
      <c r="F717" s="82"/>
    </row>
    <row r="718" spans="2:6" x14ac:dyDescent="0.2">
      <c r="B718" s="49"/>
      <c r="C718" s="49"/>
      <c r="D718" s="49"/>
      <c r="E718" s="49"/>
      <c r="F718" s="82"/>
    </row>
    <row r="719" spans="2:6" x14ac:dyDescent="0.2">
      <c r="B719" s="49"/>
      <c r="C719" s="49"/>
      <c r="D719" s="49"/>
      <c r="E719" s="49"/>
      <c r="F719" s="82"/>
    </row>
    <row r="720" spans="2:6" x14ac:dyDescent="0.2">
      <c r="B720" s="49"/>
      <c r="C720" s="49"/>
      <c r="D720" s="49"/>
      <c r="E720" s="49"/>
      <c r="F720" s="82"/>
    </row>
    <row r="721" spans="2:6" x14ac:dyDescent="0.2">
      <c r="B721" s="49"/>
      <c r="C721" s="49"/>
      <c r="D721" s="49"/>
      <c r="E721" s="49"/>
      <c r="F721" s="82"/>
    </row>
    <row r="722" spans="2:6" x14ac:dyDescent="0.2">
      <c r="B722" s="49"/>
      <c r="C722" s="49"/>
      <c r="D722" s="49"/>
      <c r="E722" s="49"/>
      <c r="F722" s="82"/>
    </row>
    <row r="723" spans="2:6" x14ac:dyDescent="0.2">
      <c r="B723" s="49"/>
      <c r="C723" s="49"/>
      <c r="D723" s="49"/>
      <c r="E723" s="49"/>
      <c r="F723" s="82"/>
    </row>
    <row r="724" spans="2:6" x14ac:dyDescent="0.2">
      <c r="B724" s="49"/>
      <c r="C724" s="49"/>
      <c r="D724" s="49"/>
      <c r="E724" s="49"/>
      <c r="F724" s="82"/>
    </row>
    <row r="725" spans="2:6" x14ac:dyDescent="0.2">
      <c r="B725" s="49"/>
      <c r="C725" s="49"/>
      <c r="D725" s="49"/>
      <c r="E725" s="49"/>
      <c r="F725" s="82"/>
    </row>
    <row r="726" spans="2:6" x14ac:dyDescent="0.2">
      <c r="B726" s="49"/>
      <c r="C726" s="49"/>
      <c r="D726" s="49"/>
      <c r="E726" s="49"/>
      <c r="F726" s="82"/>
    </row>
    <row r="727" spans="2:6" x14ac:dyDescent="0.2">
      <c r="B727" s="49"/>
      <c r="C727" s="49"/>
      <c r="D727" s="49"/>
      <c r="E727" s="49"/>
      <c r="F727" s="82"/>
    </row>
    <row r="728" spans="2:6" x14ac:dyDescent="0.2">
      <c r="B728" s="49"/>
      <c r="C728" s="49"/>
      <c r="D728" s="49"/>
      <c r="E728" s="49"/>
      <c r="F728" s="82"/>
    </row>
    <row r="729" spans="2:6" x14ac:dyDescent="0.2">
      <c r="B729" s="49"/>
      <c r="C729" s="49"/>
      <c r="D729" s="49"/>
      <c r="E729" s="49"/>
      <c r="F729" s="82"/>
    </row>
    <row r="730" spans="2:6" x14ac:dyDescent="0.2">
      <c r="B730" s="49"/>
      <c r="C730" s="49"/>
      <c r="D730" s="49"/>
      <c r="E730" s="49"/>
      <c r="F730" s="82"/>
    </row>
    <row r="731" spans="2:6" x14ac:dyDescent="0.2">
      <c r="B731" s="49"/>
      <c r="C731" s="49"/>
      <c r="D731" s="49"/>
      <c r="E731" s="49"/>
      <c r="F731" s="82"/>
    </row>
    <row r="732" spans="2:6" x14ac:dyDescent="0.2">
      <c r="B732" s="49"/>
      <c r="C732" s="49"/>
      <c r="D732" s="49"/>
      <c r="E732" s="49"/>
      <c r="F732" s="82"/>
    </row>
    <row r="733" spans="2:6" x14ac:dyDescent="0.2">
      <c r="B733" s="49"/>
      <c r="C733" s="49"/>
      <c r="D733" s="49"/>
      <c r="E733" s="49"/>
      <c r="F733" s="82"/>
    </row>
    <row r="734" spans="2:6" x14ac:dyDescent="0.2">
      <c r="B734" s="49"/>
      <c r="C734" s="49"/>
      <c r="D734" s="49"/>
      <c r="E734" s="49"/>
      <c r="F734" s="82"/>
    </row>
    <row r="735" spans="2:6" x14ac:dyDescent="0.2">
      <c r="B735" s="49"/>
      <c r="C735" s="49"/>
      <c r="D735" s="49"/>
      <c r="E735" s="49"/>
      <c r="F735" s="82"/>
    </row>
    <row r="736" spans="2:6" x14ac:dyDescent="0.2">
      <c r="B736" s="49"/>
      <c r="C736" s="49"/>
      <c r="D736" s="49"/>
      <c r="E736" s="49"/>
      <c r="F736" s="82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0"/>
  <dimension ref="A1:L735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5" width="9.7109375" customWidth="1"/>
    <col min="6" max="6" width="9.7109375" style="1" customWidth="1"/>
    <col min="7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5">
      <c r="J1" s="92"/>
    </row>
    <row r="2" spans="1:11" s="41" customFormat="1" ht="15.75" customHeight="1" x14ac:dyDescent="0.25">
      <c r="A2" s="33"/>
      <c r="F2" s="93"/>
    </row>
    <row r="3" spans="1:11" s="41" customFormat="1" ht="15.75" customHeight="1" x14ac:dyDescent="0.25">
      <c r="A3" s="135" t="s">
        <v>213</v>
      </c>
      <c r="B3" s="135"/>
      <c r="C3" s="135"/>
      <c r="D3" s="135"/>
      <c r="E3" s="135"/>
      <c r="F3" s="135"/>
      <c r="G3" s="135"/>
      <c r="H3" s="135"/>
      <c r="I3" s="135"/>
    </row>
    <row r="4" spans="1:11" s="41" customFormat="1" ht="15.75" customHeight="1" x14ac:dyDescent="0.25">
      <c r="A4" s="33"/>
      <c r="F4" s="93"/>
    </row>
    <row r="5" spans="1:11" s="41" customFormat="1" ht="15.75" customHeight="1" x14ac:dyDescent="0.25">
      <c r="A5" s="33"/>
      <c r="F5" s="93"/>
    </row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</row>
    <row r="9" spans="1:11" ht="15.75" customHeight="1" x14ac:dyDescent="0.2">
      <c r="A9" s="50" t="s">
        <v>225</v>
      </c>
      <c r="B9" s="57">
        <v>177</v>
      </c>
      <c r="C9" s="57">
        <v>24</v>
      </c>
      <c r="D9" s="108">
        <v>126</v>
      </c>
      <c r="E9" s="57">
        <v>78</v>
      </c>
      <c r="F9" s="57">
        <v>90</v>
      </c>
      <c r="G9" s="57">
        <v>43</v>
      </c>
      <c r="H9" s="57">
        <v>580</v>
      </c>
      <c r="I9" s="108">
        <v>1</v>
      </c>
      <c r="J9" s="60"/>
      <c r="K9" s="108">
        <v>1119</v>
      </c>
    </row>
    <row r="10" spans="1:11" ht="15.75" customHeight="1" x14ac:dyDescent="0.2">
      <c r="A10" s="52" t="s">
        <v>226</v>
      </c>
      <c r="B10" s="58">
        <v>54</v>
      </c>
      <c r="C10" s="58">
        <v>33</v>
      </c>
      <c r="D10" s="113">
        <v>195</v>
      </c>
      <c r="E10" s="58">
        <v>83</v>
      </c>
      <c r="F10" s="58">
        <v>71</v>
      </c>
      <c r="G10" s="58">
        <v>74</v>
      </c>
      <c r="H10" s="58">
        <v>375</v>
      </c>
      <c r="I10" s="113">
        <v>0</v>
      </c>
      <c r="J10" s="60"/>
      <c r="K10" s="113">
        <v>887</v>
      </c>
    </row>
    <row r="11" spans="1:11" ht="15.75" customHeight="1" x14ac:dyDescent="0.2">
      <c r="A11" s="50" t="s">
        <v>227</v>
      </c>
      <c r="B11" s="57">
        <v>223</v>
      </c>
      <c r="C11" s="57">
        <v>23</v>
      </c>
      <c r="D11" s="108">
        <v>294</v>
      </c>
      <c r="E11" s="57">
        <v>61</v>
      </c>
      <c r="F11" s="57">
        <v>174</v>
      </c>
      <c r="G11" s="57">
        <v>80</v>
      </c>
      <c r="H11" s="57">
        <v>1058</v>
      </c>
      <c r="I11" s="108">
        <v>1</v>
      </c>
      <c r="J11" s="60"/>
      <c r="K11" s="108">
        <v>1914</v>
      </c>
    </row>
    <row r="12" spans="1:11" ht="15.75" customHeight="1" x14ac:dyDescent="0.2">
      <c r="A12" s="52" t="s">
        <v>26</v>
      </c>
      <c r="B12" s="58">
        <v>385</v>
      </c>
      <c r="C12" s="58">
        <v>107</v>
      </c>
      <c r="D12" s="113">
        <v>1069</v>
      </c>
      <c r="E12" s="58">
        <v>177</v>
      </c>
      <c r="F12" s="58">
        <v>396</v>
      </c>
      <c r="G12" s="58">
        <v>208</v>
      </c>
      <c r="H12" s="58">
        <v>1932</v>
      </c>
      <c r="I12" s="113">
        <v>17</v>
      </c>
      <c r="J12" s="60"/>
      <c r="K12" s="113">
        <v>4292</v>
      </c>
    </row>
    <row r="13" spans="1:11" ht="15.75" customHeight="1" x14ac:dyDescent="0.2">
      <c r="A13" s="50" t="s">
        <v>27</v>
      </c>
      <c r="B13" s="57">
        <v>42</v>
      </c>
      <c r="C13" s="57">
        <v>12</v>
      </c>
      <c r="D13" s="108">
        <v>136</v>
      </c>
      <c r="E13" s="57">
        <v>16</v>
      </c>
      <c r="F13" s="57">
        <v>75</v>
      </c>
      <c r="G13" s="57">
        <v>41</v>
      </c>
      <c r="H13" s="57">
        <v>288</v>
      </c>
      <c r="I13" s="108">
        <v>4</v>
      </c>
      <c r="J13" s="60"/>
      <c r="K13" s="108">
        <v>615</v>
      </c>
    </row>
    <row r="14" spans="1:11" ht="15.75" customHeight="1" x14ac:dyDescent="0.2">
      <c r="A14" s="52" t="s">
        <v>28</v>
      </c>
      <c r="B14" s="58">
        <v>3</v>
      </c>
      <c r="C14" s="58">
        <v>1</v>
      </c>
      <c r="D14" s="113">
        <v>30</v>
      </c>
      <c r="E14" s="58">
        <v>1</v>
      </c>
      <c r="F14" s="58">
        <v>6</v>
      </c>
      <c r="G14" s="58">
        <v>4</v>
      </c>
      <c r="H14" s="58">
        <v>68</v>
      </c>
      <c r="I14" s="113">
        <v>0</v>
      </c>
      <c r="J14" s="60"/>
      <c r="K14" s="113">
        <v>114</v>
      </c>
    </row>
    <row r="15" spans="1:11" ht="15.75" customHeight="1" x14ac:dyDescent="0.2">
      <c r="A15" s="50" t="s">
        <v>29</v>
      </c>
      <c r="B15" s="57">
        <v>68</v>
      </c>
      <c r="C15" s="57">
        <v>10</v>
      </c>
      <c r="D15" s="108">
        <v>127</v>
      </c>
      <c r="E15" s="57">
        <v>25</v>
      </c>
      <c r="F15" s="57">
        <v>34</v>
      </c>
      <c r="G15" s="57">
        <v>36</v>
      </c>
      <c r="H15" s="57">
        <v>414</v>
      </c>
      <c r="I15" s="108">
        <v>4</v>
      </c>
      <c r="J15" s="60"/>
      <c r="K15" s="108">
        <v>720</v>
      </c>
    </row>
    <row r="16" spans="1:11" ht="15.75" customHeight="1" x14ac:dyDescent="0.2">
      <c r="A16" s="52" t="s">
        <v>30</v>
      </c>
      <c r="B16" s="58">
        <v>20</v>
      </c>
      <c r="C16" s="58">
        <v>5</v>
      </c>
      <c r="D16" s="113">
        <v>56</v>
      </c>
      <c r="E16" s="58">
        <v>7</v>
      </c>
      <c r="F16" s="58">
        <v>20</v>
      </c>
      <c r="G16" s="58">
        <v>12</v>
      </c>
      <c r="H16" s="58">
        <v>146</v>
      </c>
      <c r="I16" s="113">
        <v>0</v>
      </c>
      <c r="J16" s="60"/>
      <c r="K16" s="113">
        <v>267</v>
      </c>
    </row>
    <row r="17" spans="1:11" ht="15.75" hidden="1" customHeight="1" x14ac:dyDescent="0.2">
      <c r="A17" s="50" t="s">
        <v>31</v>
      </c>
      <c r="B17" s="57">
        <v>5</v>
      </c>
      <c r="C17" s="57">
        <v>6</v>
      </c>
      <c r="D17" s="108">
        <v>13</v>
      </c>
      <c r="E17" s="57">
        <v>6</v>
      </c>
      <c r="F17" s="57">
        <v>6</v>
      </c>
      <c r="G17" s="57">
        <v>17</v>
      </c>
      <c r="H17" s="57">
        <v>48</v>
      </c>
      <c r="I17" s="108">
        <v>0</v>
      </c>
      <c r="J17" s="60"/>
      <c r="K17" s="108">
        <v>101</v>
      </c>
    </row>
    <row r="18" spans="1:11" ht="15.75" hidden="1" customHeight="1" x14ac:dyDescent="0.2">
      <c r="A18" s="52" t="s">
        <v>32</v>
      </c>
      <c r="B18" s="58">
        <v>0</v>
      </c>
      <c r="C18" s="58">
        <v>0</v>
      </c>
      <c r="D18" s="113">
        <v>1</v>
      </c>
      <c r="E18" s="58">
        <v>0</v>
      </c>
      <c r="F18" s="58">
        <v>2</v>
      </c>
      <c r="G18" s="58">
        <v>8</v>
      </c>
      <c r="H18" s="58">
        <v>47</v>
      </c>
      <c r="I18" s="113">
        <v>0</v>
      </c>
      <c r="J18" s="60"/>
      <c r="K18" s="113">
        <v>58</v>
      </c>
    </row>
    <row r="19" spans="1:11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5</v>
      </c>
      <c r="G19" s="57">
        <v>0</v>
      </c>
      <c r="H19" s="57">
        <v>3</v>
      </c>
      <c r="I19" s="108">
        <v>0</v>
      </c>
      <c r="J19" s="60"/>
      <c r="K19" s="108">
        <v>8</v>
      </c>
    </row>
    <row r="20" spans="1:11" ht="15.75" hidden="1" customHeight="1" x14ac:dyDescent="0.2">
      <c r="A20" s="52" t="s">
        <v>34</v>
      </c>
      <c r="B20" s="58">
        <v>0</v>
      </c>
      <c r="C20" s="58">
        <v>1</v>
      </c>
      <c r="D20" s="113">
        <v>1</v>
      </c>
      <c r="E20" s="58">
        <v>1</v>
      </c>
      <c r="F20" s="58">
        <v>1</v>
      </c>
      <c r="G20" s="58">
        <v>0</v>
      </c>
      <c r="H20" s="58">
        <v>15</v>
      </c>
      <c r="I20" s="113">
        <v>0</v>
      </c>
      <c r="J20" s="60"/>
      <c r="K20" s="113">
        <v>19</v>
      </c>
    </row>
    <row r="21" spans="1:11" ht="15.75" customHeight="1" x14ac:dyDescent="0.2">
      <c r="A21" s="50" t="s">
        <v>35</v>
      </c>
      <c r="B21" s="108">
        <v>5</v>
      </c>
      <c r="C21" s="108">
        <v>7</v>
      </c>
      <c r="D21" s="108">
        <v>15</v>
      </c>
      <c r="E21" s="57">
        <v>7</v>
      </c>
      <c r="F21" s="57">
        <v>14</v>
      </c>
      <c r="G21" s="57">
        <v>25</v>
      </c>
      <c r="H21" s="57">
        <v>113</v>
      </c>
      <c r="I21" s="108">
        <v>0</v>
      </c>
      <c r="J21" s="60"/>
      <c r="K21" s="108">
        <v>186</v>
      </c>
    </row>
    <row r="22" spans="1:11" ht="15.75" customHeight="1" x14ac:dyDescent="0.2">
      <c r="A22" s="52" t="s">
        <v>36</v>
      </c>
      <c r="B22" s="58">
        <v>2</v>
      </c>
      <c r="C22" s="58">
        <v>1</v>
      </c>
      <c r="D22" s="113">
        <v>2</v>
      </c>
      <c r="E22" s="58">
        <v>1</v>
      </c>
      <c r="F22" s="58">
        <v>0</v>
      </c>
      <c r="G22" s="58">
        <v>0</v>
      </c>
      <c r="H22" s="58">
        <v>8</v>
      </c>
      <c r="I22" s="113">
        <v>0</v>
      </c>
      <c r="J22" s="60"/>
      <c r="K22" s="113">
        <v>14</v>
      </c>
    </row>
    <row r="23" spans="1:11" ht="15.75" customHeight="1" x14ac:dyDescent="0.2">
      <c r="A23" s="50" t="s">
        <v>37</v>
      </c>
      <c r="B23" s="57">
        <v>1</v>
      </c>
      <c r="C23" s="57">
        <v>0</v>
      </c>
      <c r="D23" s="108">
        <v>2</v>
      </c>
      <c r="E23" s="57">
        <v>1</v>
      </c>
      <c r="F23" s="57">
        <v>2</v>
      </c>
      <c r="G23" s="57">
        <v>3</v>
      </c>
      <c r="H23" s="57">
        <v>43</v>
      </c>
      <c r="I23" s="108">
        <v>0</v>
      </c>
      <c r="J23" s="60"/>
      <c r="K23" s="108">
        <v>52</v>
      </c>
    </row>
    <row r="24" spans="1:11" ht="15.75" customHeight="1" x14ac:dyDescent="0.2">
      <c r="A24" s="52" t="s">
        <v>38</v>
      </c>
      <c r="B24" s="58">
        <v>5</v>
      </c>
      <c r="C24" s="58">
        <v>0</v>
      </c>
      <c r="D24" s="113">
        <v>2</v>
      </c>
      <c r="E24" s="58">
        <v>6</v>
      </c>
      <c r="F24" s="58">
        <v>4</v>
      </c>
      <c r="G24" s="58">
        <v>12</v>
      </c>
      <c r="H24" s="58">
        <v>51</v>
      </c>
      <c r="I24" s="113">
        <v>0</v>
      </c>
      <c r="J24" s="60"/>
      <c r="K24" s="113">
        <v>80</v>
      </c>
    </row>
    <row r="25" spans="1:11" ht="15.75" customHeight="1" x14ac:dyDescent="0.2">
      <c r="A25" s="50" t="s">
        <v>39</v>
      </c>
      <c r="B25" s="57">
        <v>2</v>
      </c>
      <c r="C25" s="57">
        <v>2</v>
      </c>
      <c r="D25" s="108">
        <v>27</v>
      </c>
      <c r="E25" s="57">
        <v>11</v>
      </c>
      <c r="F25" s="57">
        <v>30</v>
      </c>
      <c r="G25" s="57">
        <v>14</v>
      </c>
      <c r="H25" s="57">
        <v>177</v>
      </c>
      <c r="I25" s="108">
        <v>0</v>
      </c>
      <c r="J25" s="60"/>
      <c r="K25" s="108">
        <v>263</v>
      </c>
    </row>
    <row r="26" spans="1:11" ht="15.75" customHeight="1" x14ac:dyDescent="0.2">
      <c r="A26" s="52" t="s">
        <v>40</v>
      </c>
      <c r="B26" s="58">
        <v>15</v>
      </c>
      <c r="C26" s="58">
        <v>2</v>
      </c>
      <c r="D26" s="113">
        <v>64</v>
      </c>
      <c r="E26" s="58">
        <v>10</v>
      </c>
      <c r="F26" s="58">
        <v>8</v>
      </c>
      <c r="G26" s="58">
        <v>12</v>
      </c>
      <c r="H26" s="58">
        <v>90</v>
      </c>
      <c r="I26" s="113">
        <v>0</v>
      </c>
      <c r="J26" s="60"/>
      <c r="K26" s="113">
        <v>202</v>
      </c>
    </row>
    <row r="27" spans="1:11" ht="15.75" customHeight="1" x14ac:dyDescent="0.2">
      <c r="A27" s="50" t="s">
        <v>41</v>
      </c>
      <c r="B27" s="57">
        <v>1</v>
      </c>
      <c r="C27" s="57">
        <v>1</v>
      </c>
      <c r="D27" s="108">
        <v>6</v>
      </c>
      <c r="E27" s="57">
        <v>1</v>
      </c>
      <c r="F27" s="57">
        <v>1</v>
      </c>
      <c r="G27" s="57">
        <v>1</v>
      </c>
      <c r="H27" s="57">
        <v>21</v>
      </c>
      <c r="I27" s="108">
        <v>0</v>
      </c>
      <c r="J27" s="60"/>
      <c r="K27" s="108">
        <v>33</v>
      </c>
    </row>
    <row r="28" spans="1:11" ht="15.75" customHeight="1" x14ac:dyDescent="0.2">
      <c r="A28" s="52" t="s">
        <v>42</v>
      </c>
      <c r="B28" s="58">
        <v>10</v>
      </c>
      <c r="C28" s="58">
        <v>6</v>
      </c>
      <c r="D28" s="113">
        <v>120</v>
      </c>
      <c r="E28" s="58">
        <v>8</v>
      </c>
      <c r="F28" s="58">
        <v>4</v>
      </c>
      <c r="G28" s="58">
        <v>9</v>
      </c>
      <c r="H28" s="58">
        <v>284</v>
      </c>
      <c r="I28" s="113">
        <v>0</v>
      </c>
      <c r="J28" s="60"/>
      <c r="K28" s="113">
        <v>441</v>
      </c>
    </row>
    <row r="29" spans="1:11" ht="15.75" customHeight="1" x14ac:dyDescent="0.2">
      <c r="A29" s="50" t="s">
        <v>43</v>
      </c>
      <c r="B29" s="57">
        <v>2</v>
      </c>
      <c r="C29" s="57">
        <v>1</v>
      </c>
      <c r="D29" s="108">
        <v>1</v>
      </c>
      <c r="E29" s="57">
        <v>3</v>
      </c>
      <c r="F29" s="57">
        <v>0</v>
      </c>
      <c r="G29" s="57">
        <v>1</v>
      </c>
      <c r="H29" s="57">
        <v>2</v>
      </c>
      <c r="I29" s="108">
        <v>0</v>
      </c>
      <c r="J29" s="60"/>
      <c r="K29" s="108">
        <v>10</v>
      </c>
    </row>
    <row r="30" spans="1:11" ht="15.75" customHeight="1" x14ac:dyDescent="0.2">
      <c r="A30" s="52" t="s">
        <v>44</v>
      </c>
      <c r="B30" s="58">
        <v>15</v>
      </c>
      <c r="C30" s="58">
        <v>7</v>
      </c>
      <c r="D30" s="113">
        <v>22</v>
      </c>
      <c r="E30" s="58">
        <v>7</v>
      </c>
      <c r="F30" s="58">
        <v>11</v>
      </c>
      <c r="G30" s="58">
        <v>18</v>
      </c>
      <c r="H30" s="58">
        <v>88</v>
      </c>
      <c r="I30" s="113">
        <v>0</v>
      </c>
      <c r="J30" s="60"/>
      <c r="K30" s="113">
        <v>168</v>
      </c>
    </row>
    <row r="31" spans="1:11" ht="15.75" customHeight="1" x14ac:dyDescent="0.2">
      <c r="A31" s="50" t="s">
        <v>45</v>
      </c>
      <c r="B31" s="57">
        <v>5</v>
      </c>
      <c r="C31" s="57">
        <v>1</v>
      </c>
      <c r="D31" s="108">
        <v>1</v>
      </c>
      <c r="E31" s="57">
        <v>0</v>
      </c>
      <c r="F31" s="57">
        <v>2</v>
      </c>
      <c r="G31" s="57">
        <v>1</v>
      </c>
      <c r="H31" s="57">
        <v>14</v>
      </c>
      <c r="I31" s="108">
        <v>1</v>
      </c>
      <c r="J31" s="60"/>
      <c r="K31" s="108">
        <v>25</v>
      </c>
    </row>
    <row r="32" spans="1:11" ht="15.75" customHeight="1" x14ac:dyDescent="0.2">
      <c r="A32" s="52" t="s">
        <v>46</v>
      </c>
      <c r="B32" s="58">
        <v>1</v>
      </c>
      <c r="C32" s="58">
        <v>1</v>
      </c>
      <c r="D32" s="113">
        <v>21</v>
      </c>
      <c r="E32" s="58">
        <v>3</v>
      </c>
      <c r="F32" s="58">
        <v>1</v>
      </c>
      <c r="G32" s="58">
        <v>5</v>
      </c>
      <c r="H32" s="58">
        <v>27</v>
      </c>
      <c r="I32" s="113">
        <v>0</v>
      </c>
      <c r="J32" s="60"/>
      <c r="K32" s="113">
        <v>60</v>
      </c>
    </row>
    <row r="33" spans="1:12" ht="15.75" customHeight="1" x14ac:dyDescent="0.2">
      <c r="A33" s="50" t="s">
        <v>47</v>
      </c>
      <c r="B33" s="57">
        <v>59</v>
      </c>
      <c r="C33" s="57">
        <v>11</v>
      </c>
      <c r="D33" s="108">
        <v>173</v>
      </c>
      <c r="E33" s="57">
        <v>15</v>
      </c>
      <c r="F33" s="57">
        <v>61</v>
      </c>
      <c r="G33" s="57">
        <v>25</v>
      </c>
      <c r="H33" s="57">
        <v>207</v>
      </c>
      <c r="I33" s="108">
        <v>2</v>
      </c>
      <c r="J33" s="60"/>
      <c r="K33" s="108">
        <v>553</v>
      </c>
    </row>
    <row r="34" spans="1:12" ht="15.75" customHeight="1" x14ac:dyDescent="0.2">
      <c r="A34" s="52" t="s">
        <v>48</v>
      </c>
      <c r="B34" s="58">
        <v>22</v>
      </c>
      <c r="C34" s="58">
        <v>6</v>
      </c>
      <c r="D34" s="113">
        <v>70</v>
      </c>
      <c r="E34" s="58">
        <v>9</v>
      </c>
      <c r="F34" s="58">
        <v>22</v>
      </c>
      <c r="G34" s="58">
        <v>17</v>
      </c>
      <c r="H34" s="58">
        <v>238</v>
      </c>
      <c r="I34" s="113">
        <v>1</v>
      </c>
      <c r="J34" s="60"/>
      <c r="K34" s="113">
        <v>385</v>
      </c>
    </row>
    <row r="35" spans="1:12" ht="15.75" customHeight="1" x14ac:dyDescent="0.2">
      <c r="A35" s="50" t="s">
        <v>49</v>
      </c>
      <c r="B35" s="57">
        <v>21</v>
      </c>
      <c r="C35" s="57">
        <v>6</v>
      </c>
      <c r="D35" s="108">
        <v>54</v>
      </c>
      <c r="E35" s="57">
        <v>3</v>
      </c>
      <c r="F35" s="57">
        <v>27</v>
      </c>
      <c r="G35" s="57">
        <v>13</v>
      </c>
      <c r="H35" s="57">
        <v>138</v>
      </c>
      <c r="I35" s="108">
        <v>0</v>
      </c>
      <c r="J35" s="60"/>
      <c r="K35" s="108">
        <v>263</v>
      </c>
    </row>
    <row r="36" spans="1:12" ht="15.75" customHeight="1" x14ac:dyDescent="0.2">
      <c r="A36" s="52" t="s">
        <v>50</v>
      </c>
      <c r="B36" s="58">
        <v>169</v>
      </c>
      <c r="C36" s="58">
        <v>24</v>
      </c>
      <c r="D36" s="113">
        <v>244</v>
      </c>
      <c r="E36" s="58">
        <v>64</v>
      </c>
      <c r="F36" s="58">
        <v>131</v>
      </c>
      <c r="G36" s="58">
        <v>109</v>
      </c>
      <c r="H36" s="58">
        <v>1013</v>
      </c>
      <c r="I36" s="113">
        <v>1</v>
      </c>
      <c r="J36" s="60"/>
      <c r="K36" s="113">
        <v>1757</v>
      </c>
    </row>
    <row r="37" spans="1:12" ht="15.75" customHeight="1" x14ac:dyDescent="0.2">
      <c r="A37" s="50" t="s">
        <v>51</v>
      </c>
      <c r="B37" s="57">
        <v>157</v>
      </c>
      <c r="C37" s="57">
        <v>45</v>
      </c>
      <c r="D37" s="108">
        <v>384</v>
      </c>
      <c r="E37" s="57">
        <v>107</v>
      </c>
      <c r="F37" s="57">
        <v>132</v>
      </c>
      <c r="G37" s="57">
        <v>104</v>
      </c>
      <c r="H37" s="57">
        <v>1074</v>
      </c>
      <c r="I37" s="108">
        <v>1</v>
      </c>
      <c r="J37" s="60"/>
      <c r="K37" s="108">
        <v>2013</v>
      </c>
    </row>
    <row r="38" spans="1:12" ht="15.75" customHeight="1" x14ac:dyDescent="0.2">
      <c r="A38" s="52" t="s">
        <v>52</v>
      </c>
      <c r="B38" s="58">
        <v>37</v>
      </c>
      <c r="C38" s="58">
        <v>18</v>
      </c>
      <c r="D38" s="113">
        <v>86</v>
      </c>
      <c r="E38" s="58">
        <v>38</v>
      </c>
      <c r="F38" s="58">
        <v>49</v>
      </c>
      <c r="G38" s="58">
        <v>19</v>
      </c>
      <c r="H38" s="58">
        <v>174</v>
      </c>
      <c r="I38" s="113">
        <v>0</v>
      </c>
      <c r="J38" s="60"/>
      <c r="K38" s="113">
        <v>423</v>
      </c>
    </row>
    <row r="39" spans="1:12" ht="15.75" customHeight="1" x14ac:dyDescent="0.2">
      <c r="A39" s="50" t="s">
        <v>53</v>
      </c>
      <c r="B39" s="57">
        <v>34</v>
      </c>
      <c r="C39" s="57">
        <v>5</v>
      </c>
      <c r="D39" s="108">
        <v>69</v>
      </c>
      <c r="E39" s="57">
        <v>18</v>
      </c>
      <c r="F39" s="57">
        <v>39</v>
      </c>
      <c r="G39" s="57">
        <v>27</v>
      </c>
      <c r="H39" s="57">
        <v>266</v>
      </c>
      <c r="I39" s="108">
        <v>0</v>
      </c>
      <c r="J39" s="60"/>
      <c r="K39" s="108">
        <v>462</v>
      </c>
    </row>
    <row r="40" spans="1:12" ht="15.75" customHeight="1" x14ac:dyDescent="0.2">
      <c r="A40" s="52" t="s">
        <v>54</v>
      </c>
      <c r="B40" s="58">
        <v>50</v>
      </c>
      <c r="C40" s="58">
        <v>12</v>
      </c>
      <c r="D40" s="113">
        <v>97</v>
      </c>
      <c r="E40" s="58">
        <v>23</v>
      </c>
      <c r="F40" s="58">
        <v>34</v>
      </c>
      <c r="G40" s="58">
        <v>41</v>
      </c>
      <c r="H40" s="58">
        <v>300</v>
      </c>
      <c r="I40" s="113">
        <v>1</v>
      </c>
      <c r="J40" s="60"/>
      <c r="K40" s="113">
        <v>558</v>
      </c>
    </row>
    <row r="41" spans="1:12" ht="15.75" customHeight="1" x14ac:dyDescent="0.2">
      <c r="A41" s="50" t="s">
        <v>55</v>
      </c>
      <c r="B41" s="57">
        <v>98</v>
      </c>
      <c r="C41" s="57">
        <v>10</v>
      </c>
      <c r="D41" s="108">
        <v>81</v>
      </c>
      <c r="E41" s="57">
        <v>17</v>
      </c>
      <c r="F41" s="57">
        <v>18</v>
      </c>
      <c r="G41" s="57">
        <v>10</v>
      </c>
      <c r="H41" s="57">
        <v>176</v>
      </c>
      <c r="I41" s="108">
        <v>0</v>
      </c>
      <c r="J41" s="60"/>
      <c r="K41" s="108">
        <v>410</v>
      </c>
    </row>
    <row r="42" spans="1:12" ht="15.75" customHeight="1" x14ac:dyDescent="0.2">
      <c r="A42" s="52" t="s">
        <v>56</v>
      </c>
      <c r="B42" s="58">
        <v>13</v>
      </c>
      <c r="C42" s="58">
        <v>1</v>
      </c>
      <c r="D42" s="113">
        <v>15</v>
      </c>
      <c r="E42" s="58">
        <v>10</v>
      </c>
      <c r="F42" s="58">
        <v>5</v>
      </c>
      <c r="G42" s="58">
        <v>5</v>
      </c>
      <c r="H42" s="58">
        <v>42</v>
      </c>
      <c r="I42" s="113">
        <v>0</v>
      </c>
      <c r="J42" s="60"/>
      <c r="K42" s="113">
        <v>92</v>
      </c>
    </row>
    <row r="43" spans="1:12" ht="15.75" customHeight="1" x14ac:dyDescent="0.2">
      <c r="A43" s="50" t="s">
        <v>57</v>
      </c>
      <c r="B43" s="57">
        <v>51</v>
      </c>
      <c r="C43" s="57">
        <v>8</v>
      </c>
      <c r="D43" s="108">
        <v>86</v>
      </c>
      <c r="E43" s="57">
        <v>17</v>
      </c>
      <c r="F43" s="57">
        <v>55</v>
      </c>
      <c r="G43" s="57">
        <v>28</v>
      </c>
      <c r="H43" s="57">
        <v>199</v>
      </c>
      <c r="I43" s="108">
        <v>1</v>
      </c>
      <c r="J43" s="60"/>
      <c r="K43" s="108">
        <v>445</v>
      </c>
    </row>
    <row r="44" spans="1:12" ht="15.75" customHeight="1" x14ac:dyDescent="0.2">
      <c r="A44" s="52" t="s">
        <v>58</v>
      </c>
      <c r="B44" s="58">
        <v>31</v>
      </c>
      <c r="C44" s="58">
        <v>2</v>
      </c>
      <c r="D44" s="113">
        <v>41</v>
      </c>
      <c r="E44" s="58">
        <v>10</v>
      </c>
      <c r="F44" s="58">
        <v>12</v>
      </c>
      <c r="G44" s="58">
        <v>9</v>
      </c>
      <c r="H44" s="58">
        <v>121</v>
      </c>
      <c r="I44" s="113">
        <v>1</v>
      </c>
      <c r="J44" s="60"/>
      <c r="K44" s="113">
        <v>227</v>
      </c>
    </row>
    <row r="45" spans="1:12" ht="15.75" customHeight="1" x14ac:dyDescent="0.2">
      <c r="A45" s="50" t="s">
        <v>59</v>
      </c>
      <c r="B45" s="57">
        <v>72</v>
      </c>
      <c r="C45" s="57">
        <v>23</v>
      </c>
      <c r="D45" s="108">
        <v>223</v>
      </c>
      <c r="E45" s="57">
        <v>65</v>
      </c>
      <c r="F45" s="57">
        <v>100</v>
      </c>
      <c r="G45" s="57">
        <v>103</v>
      </c>
      <c r="H45" s="57">
        <v>986</v>
      </c>
      <c r="I45" s="108">
        <v>5</v>
      </c>
      <c r="J45" s="60"/>
      <c r="K45" s="108">
        <v>1578</v>
      </c>
    </row>
    <row r="46" spans="1:12" ht="15.75" customHeight="1" x14ac:dyDescent="0.2">
      <c r="A46" s="59"/>
      <c r="F46"/>
      <c r="L46" s="51"/>
    </row>
    <row r="47" spans="1:12" ht="15.75" customHeight="1" x14ac:dyDescent="0.2">
      <c r="A47" s="53" t="s">
        <v>20</v>
      </c>
      <c r="B47" s="117">
        <f>SUM(B9:B45)-SUM(B17:B20)</f>
        <v>1850</v>
      </c>
      <c r="C47" s="117">
        <f t="shared" ref="C47:K47" si="0">SUM(C9:C45)-SUM(C17:C20)</f>
        <v>415</v>
      </c>
      <c r="D47" s="117">
        <f t="shared" si="0"/>
        <v>3939</v>
      </c>
      <c r="E47" s="117">
        <f t="shared" si="0"/>
        <v>902</v>
      </c>
      <c r="F47" s="117">
        <f t="shared" si="0"/>
        <v>1628</v>
      </c>
      <c r="G47" s="117">
        <f t="shared" si="0"/>
        <v>1109</v>
      </c>
      <c r="H47" s="117">
        <f t="shared" si="0"/>
        <v>10713</v>
      </c>
      <c r="I47" s="117">
        <f t="shared" si="0"/>
        <v>41</v>
      </c>
      <c r="J47" s="59"/>
      <c r="K47" s="117">
        <f t="shared" si="0"/>
        <v>20628</v>
      </c>
      <c r="L47" s="51"/>
    </row>
    <row r="48" spans="1:12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  <c r="L48" s="51"/>
    </row>
    <row r="49" spans="1:12" ht="15.75" customHeight="1" x14ac:dyDescent="0.2">
      <c r="A49" s="35" t="s">
        <v>60</v>
      </c>
      <c r="B49" s="57">
        <v>231</v>
      </c>
      <c r="C49" s="57">
        <v>57</v>
      </c>
      <c r="D49" s="108">
        <v>321</v>
      </c>
      <c r="E49" s="57">
        <v>161</v>
      </c>
      <c r="F49" s="57">
        <v>161</v>
      </c>
      <c r="G49" s="57">
        <v>117</v>
      </c>
      <c r="H49" s="57">
        <v>955</v>
      </c>
      <c r="I49" s="108">
        <v>1</v>
      </c>
      <c r="J49" s="60"/>
      <c r="K49" s="57">
        <v>2006</v>
      </c>
      <c r="L49" s="51"/>
    </row>
    <row r="50" spans="1:12" ht="15.75" customHeight="1" x14ac:dyDescent="0.2">
      <c r="A50" s="38" t="s">
        <v>61</v>
      </c>
      <c r="B50" s="58">
        <v>518</v>
      </c>
      <c r="C50" s="58">
        <v>135</v>
      </c>
      <c r="D50" s="113">
        <v>1418</v>
      </c>
      <c r="E50" s="58">
        <v>226</v>
      </c>
      <c r="F50" s="58">
        <v>531</v>
      </c>
      <c r="G50" s="58">
        <v>301</v>
      </c>
      <c r="H50" s="58">
        <v>2848</v>
      </c>
      <c r="I50" s="113">
        <v>25</v>
      </c>
      <c r="J50" s="60">
        <f>SUM(J35:J37)</f>
        <v>0</v>
      </c>
      <c r="K50" s="121">
        <v>6008</v>
      </c>
      <c r="L50" s="51"/>
    </row>
    <row r="51" spans="1:12" ht="15.75" customHeight="1" x14ac:dyDescent="0.2">
      <c r="A51" s="35" t="s">
        <v>62</v>
      </c>
      <c r="B51" s="57">
        <v>406</v>
      </c>
      <c r="C51" s="57">
        <v>99</v>
      </c>
      <c r="D51" s="108">
        <v>838</v>
      </c>
      <c r="E51" s="57">
        <v>221</v>
      </c>
      <c r="F51" s="57">
        <v>361</v>
      </c>
      <c r="G51" s="57">
        <v>262</v>
      </c>
      <c r="H51" s="57">
        <v>2637</v>
      </c>
      <c r="I51" s="108">
        <v>3</v>
      </c>
      <c r="J51" s="60"/>
      <c r="K51" s="57">
        <v>4841</v>
      </c>
    </row>
    <row r="52" spans="1:12" ht="15" x14ac:dyDescent="0.2">
      <c r="A52" s="44" t="s">
        <v>63</v>
      </c>
      <c r="F52" s="80"/>
      <c r="K52" s="41"/>
    </row>
    <row r="53" spans="1:12" ht="15" x14ac:dyDescent="0.2">
      <c r="B53" s="49"/>
      <c r="C53" s="49"/>
      <c r="D53" s="49"/>
      <c r="E53" s="49"/>
      <c r="F53" s="94"/>
      <c r="G53" s="49"/>
      <c r="K53" s="41"/>
    </row>
    <row r="54" spans="1:12" ht="15" x14ac:dyDescent="0.2">
      <c r="B54" s="49"/>
      <c r="C54" s="49"/>
      <c r="D54" s="49"/>
      <c r="E54" s="49"/>
      <c r="F54" s="94"/>
      <c r="G54" s="49"/>
      <c r="K54" s="41"/>
    </row>
    <row r="55" spans="1:12" x14ac:dyDescent="0.2">
      <c r="B55" s="49"/>
      <c r="C55" s="49"/>
      <c r="D55" s="49"/>
      <c r="E55" s="49"/>
      <c r="F55" s="94"/>
      <c r="G55" s="49"/>
    </row>
    <row r="56" spans="1:12" x14ac:dyDescent="0.2">
      <c r="B56" s="49"/>
      <c r="C56" s="49"/>
      <c r="D56" s="49"/>
      <c r="E56" s="49"/>
      <c r="F56" s="94"/>
      <c r="G56" s="49"/>
    </row>
    <row r="57" spans="1:12" x14ac:dyDescent="0.2">
      <c r="B57" s="49"/>
      <c r="C57" s="49"/>
      <c r="D57" s="49"/>
      <c r="E57" s="49"/>
      <c r="F57" s="94"/>
      <c r="G57" s="49"/>
      <c r="K57" s="44"/>
    </row>
    <row r="58" spans="1:12" x14ac:dyDescent="0.2">
      <c r="B58" s="49"/>
      <c r="C58" s="49"/>
      <c r="D58" s="49"/>
      <c r="E58" s="49"/>
      <c r="F58" s="94"/>
      <c r="G58" s="49"/>
    </row>
    <row r="59" spans="1:12" x14ac:dyDescent="0.2">
      <c r="B59" s="49"/>
      <c r="C59" s="49"/>
      <c r="D59" s="49"/>
      <c r="E59" s="49"/>
      <c r="F59" s="94"/>
      <c r="G59" s="49"/>
    </row>
    <row r="66" spans="2:11" s="41" customFormat="1" ht="15" x14ac:dyDescent="0.2">
      <c r="F66" s="93"/>
      <c r="K66"/>
    </row>
    <row r="67" spans="2:11" s="41" customFormat="1" ht="15" x14ac:dyDescent="0.2">
      <c r="F67" s="93"/>
      <c r="K67"/>
    </row>
    <row r="68" spans="2:11" s="41" customFormat="1" ht="15" x14ac:dyDescent="0.2">
      <c r="F68" s="93"/>
      <c r="K68"/>
    </row>
    <row r="71" spans="2:11" s="44" customFormat="1" x14ac:dyDescent="0.2">
      <c r="F71" s="91"/>
      <c r="K71"/>
    </row>
    <row r="73" spans="2:11" x14ac:dyDescent="0.2">
      <c r="B73" s="49"/>
      <c r="C73" s="49"/>
      <c r="D73" s="49"/>
      <c r="E73" s="49"/>
      <c r="F73" s="94"/>
    </row>
    <row r="74" spans="2:11" x14ac:dyDescent="0.2">
      <c r="B74" s="49"/>
      <c r="C74" s="49"/>
      <c r="D74" s="49"/>
      <c r="E74" s="49"/>
      <c r="F74" s="94"/>
    </row>
    <row r="75" spans="2:11" x14ac:dyDescent="0.2">
      <c r="B75" s="49"/>
      <c r="C75" s="49"/>
      <c r="D75" s="49"/>
      <c r="E75" s="49"/>
      <c r="F75" s="94"/>
    </row>
    <row r="76" spans="2:11" x14ac:dyDescent="0.2">
      <c r="B76" s="49"/>
      <c r="C76" s="49"/>
      <c r="D76" s="49"/>
      <c r="E76" s="49"/>
      <c r="F76" s="94"/>
    </row>
    <row r="77" spans="2:11" x14ac:dyDescent="0.2">
      <c r="B77" s="49"/>
      <c r="C77" s="49"/>
      <c r="D77" s="49"/>
      <c r="E77" s="49"/>
      <c r="F77" s="94"/>
    </row>
    <row r="78" spans="2:11" x14ac:dyDescent="0.2">
      <c r="B78" s="49"/>
      <c r="C78" s="49"/>
      <c r="D78" s="49"/>
      <c r="E78" s="49"/>
      <c r="F78" s="94"/>
    </row>
    <row r="79" spans="2:11" x14ac:dyDescent="0.2">
      <c r="B79" s="49"/>
      <c r="C79" s="49"/>
      <c r="D79" s="49"/>
      <c r="E79" s="49"/>
      <c r="F79" s="94"/>
    </row>
    <row r="80" spans="2:11" x14ac:dyDescent="0.2">
      <c r="B80" s="49"/>
      <c r="C80" s="49"/>
      <c r="D80" s="49"/>
      <c r="E80" s="49"/>
      <c r="F80" s="94"/>
    </row>
    <row r="81" spans="2:6" x14ac:dyDescent="0.2">
      <c r="B81" s="49"/>
      <c r="C81" s="49"/>
      <c r="D81" s="49"/>
      <c r="E81" s="49"/>
      <c r="F81" s="94"/>
    </row>
    <row r="82" spans="2:6" x14ac:dyDescent="0.2">
      <c r="B82" s="49"/>
      <c r="C82" s="49"/>
      <c r="D82" s="49"/>
      <c r="E82" s="49"/>
      <c r="F82" s="94"/>
    </row>
    <row r="83" spans="2:6" x14ac:dyDescent="0.2">
      <c r="B83" s="49"/>
      <c r="C83" s="49"/>
      <c r="D83" s="49"/>
      <c r="E83" s="49"/>
      <c r="F83" s="94"/>
    </row>
    <row r="84" spans="2:6" x14ac:dyDescent="0.2">
      <c r="B84" s="49"/>
      <c r="C84" s="49"/>
      <c r="D84" s="49"/>
      <c r="E84" s="49"/>
      <c r="F84" s="94"/>
    </row>
    <row r="85" spans="2:6" x14ac:dyDescent="0.2">
      <c r="B85" s="49"/>
      <c r="C85" s="49"/>
      <c r="D85" s="49"/>
      <c r="E85" s="49"/>
      <c r="F85" s="94"/>
    </row>
    <row r="86" spans="2:6" x14ac:dyDescent="0.2">
      <c r="B86" s="49"/>
      <c r="C86" s="49"/>
      <c r="D86" s="49"/>
      <c r="E86" s="49"/>
      <c r="F86" s="94"/>
    </row>
    <row r="87" spans="2:6" x14ac:dyDescent="0.2">
      <c r="B87" s="49"/>
      <c r="C87" s="49"/>
      <c r="D87" s="49"/>
      <c r="E87" s="49"/>
      <c r="F87" s="94"/>
    </row>
    <row r="88" spans="2:6" x14ac:dyDescent="0.2">
      <c r="B88" s="49"/>
      <c r="C88" s="49"/>
      <c r="D88" s="49"/>
      <c r="E88" s="49"/>
      <c r="F88" s="94"/>
    </row>
    <row r="89" spans="2:6" x14ac:dyDescent="0.2">
      <c r="B89" s="49"/>
      <c r="C89" s="49"/>
      <c r="D89" s="49"/>
      <c r="E89" s="49"/>
      <c r="F89" s="94"/>
    </row>
    <row r="90" spans="2:6" x14ac:dyDescent="0.2">
      <c r="B90" s="49"/>
      <c r="C90" s="49"/>
      <c r="D90" s="49"/>
      <c r="E90" s="49"/>
      <c r="F90" s="94"/>
    </row>
    <row r="91" spans="2:6" x14ac:dyDescent="0.2">
      <c r="B91" s="49"/>
      <c r="C91" s="49"/>
      <c r="D91" s="49"/>
      <c r="E91" s="49"/>
      <c r="F91" s="94"/>
    </row>
    <row r="92" spans="2:6" x14ac:dyDescent="0.2">
      <c r="B92" s="49"/>
      <c r="C92" s="49"/>
      <c r="D92" s="49"/>
      <c r="E92" s="49"/>
      <c r="F92" s="94"/>
    </row>
    <row r="93" spans="2:6" x14ac:dyDescent="0.2">
      <c r="B93" s="49"/>
      <c r="C93" s="49"/>
      <c r="D93" s="49"/>
      <c r="E93" s="49"/>
      <c r="F93" s="94"/>
    </row>
    <row r="94" spans="2:6" x14ac:dyDescent="0.2">
      <c r="B94" s="49"/>
      <c r="C94" s="49"/>
      <c r="D94" s="49"/>
      <c r="E94" s="49"/>
      <c r="F94" s="94"/>
    </row>
    <row r="95" spans="2:6" x14ac:dyDescent="0.2">
      <c r="B95" s="49"/>
      <c r="C95" s="49"/>
      <c r="D95" s="49"/>
      <c r="E95" s="49"/>
      <c r="F95" s="94"/>
    </row>
    <row r="96" spans="2:6" x14ac:dyDescent="0.2">
      <c r="B96" s="49"/>
      <c r="C96" s="49"/>
      <c r="D96" s="49"/>
      <c r="E96" s="49"/>
      <c r="F96" s="94"/>
    </row>
    <row r="97" spans="2:11" x14ac:dyDescent="0.2">
      <c r="B97" s="49"/>
      <c r="C97" s="49"/>
      <c r="D97" s="49"/>
      <c r="E97" s="49"/>
      <c r="F97" s="94"/>
    </row>
    <row r="98" spans="2:11" x14ac:dyDescent="0.2">
      <c r="B98" s="49"/>
      <c r="C98" s="49"/>
      <c r="D98" s="49"/>
      <c r="E98" s="49"/>
      <c r="F98" s="94"/>
    </row>
    <row r="99" spans="2:11" x14ac:dyDescent="0.2">
      <c r="B99" s="49"/>
      <c r="C99" s="49"/>
      <c r="D99" s="49"/>
      <c r="E99" s="49"/>
      <c r="F99" s="94"/>
    </row>
    <row r="100" spans="2:11" x14ac:dyDescent="0.2">
      <c r="B100" s="49"/>
      <c r="C100" s="49"/>
      <c r="D100" s="49"/>
      <c r="E100" s="49"/>
      <c r="F100" s="94"/>
    </row>
    <row r="101" spans="2:11" x14ac:dyDescent="0.2">
      <c r="B101" s="49"/>
      <c r="C101" s="49"/>
      <c r="D101" s="49"/>
      <c r="E101" s="49"/>
      <c r="F101" s="94"/>
    </row>
    <row r="102" spans="2:11" x14ac:dyDescent="0.2">
      <c r="B102" s="49"/>
      <c r="C102" s="49"/>
      <c r="D102" s="49"/>
      <c r="E102" s="49"/>
      <c r="F102" s="94"/>
    </row>
    <row r="103" spans="2:11" x14ac:dyDescent="0.2">
      <c r="B103" s="49"/>
      <c r="C103" s="49"/>
      <c r="D103" s="49"/>
      <c r="E103" s="49"/>
      <c r="F103" s="94"/>
    </row>
    <row r="104" spans="2:11" ht="15" x14ac:dyDescent="0.2">
      <c r="B104" s="49"/>
      <c r="C104" s="49"/>
      <c r="D104" s="49"/>
      <c r="E104" s="49"/>
      <c r="F104" s="94"/>
      <c r="K104" s="41"/>
    </row>
    <row r="105" spans="2:11" ht="15" x14ac:dyDescent="0.2">
      <c r="B105" s="49"/>
      <c r="C105" s="49"/>
      <c r="D105" s="49"/>
      <c r="E105" s="49"/>
      <c r="F105" s="94"/>
      <c r="K105" s="41"/>
    </row>
    <row r="106" spans="2:11" ht="15" x14ac:dyDescent="0.2">
      <c r="B106" s="49"/>
      <c r="C106" s="49"/>
      <c r="D106" s="49"/>
      <c r="E106" s="49"/>
      <c r="F106" s="94"/>
      <c r="K106" s="41"/>
    </row>
    <row r="107" spans="2:11" x14ac:dyDescent="0.2">
      <c r="B107" s="49"/>
      <c r="C107" s="49"/>
      <c r="D107" s="49"/>
      <c r="E107" s="49"/>
      <c r="F107" s="94"/>
    </row>
    <row r="108" spans="2:11" x14ac:dyDescent="0.2">
      <c r="B108" s="49"/>
      <c r="C108" s="49"/>
      <c r="D108" s="49"/>
      <c r="E108" s="49"/>
      <c r="F108" s="94"/>
    </row>
    <row r="109" spans="2:11" x14ac:dyDescent="0.2">
      <c r="B109" s="49"/>
      <c r="C109" s="49"/>
      <c r="D109" s="49"/>
      <c r="E109" s="49"/>
      <c r="F109" s="94"/>
      <c r="K109" s="44"/>
    </row>
    <row r="110" spans="2:11" x14ac:dyDescent="0.2">
      <c r="B110" s="49"/>
      <c r="C110" s="49"/>
      <c r="D110" s="49"/>
      <c r="E110" s="49"/>
      <c r="F110" s="94"/>
    </row>
    <row r="111" spans="2:11" x14ac:dyDescent="0.2">
      <c r="B111" s="49"/>
      <c r="C111" s="49"/>
      <c r="D111" s="49"/>
      <c r="E111" s="49"/>
      <c r="F111" s="94"/>
    </row>
    <row r="118" spans="2:11" s="41" customFormat="1" ht="15" x14ac:dyDescent="0.2">
      <c r="F118" s="93"/>
      <c r="K118"/>
    </row>
    <row r="119" spans="2:11" s="41" customFormat="1" ht="15" x14ac:dyDescent="0.2">
      <c r="F119" s="93"/>
      <c r="K119"/>
    </row>
    <row r="120" spans="2:11" s="41" customFormat="1" ht="15" x14ac:dyDescent="0.2">
      <c r="F120" s="93"/>
      <c r="K120"/>
    </row>
    <row r="123" spans="2:11" s="44" customFormat="1" x14ac:dyDescent="0.2">
      <c r="F123" s="91"/>
      <c r="K123"/>
    </row>
    <row r="125" spans="2:11" x14ac:dyDescent="0.2">
      <c r="B125" s="49"/>
      <c r="C125" s="49"/>
      <c r="D125" s="49"/>
      <c r="E125" s="49"/>
      <c r="F125" s="94"/>
    </row>
    <row r="126" spans="2:11" x14ac:dyDescent="0.2">
      <c r="B126" s="49"/>
      <c r="C126" s="49"/>
      <c r="D126" s="49"/>
      <c r="E126" s="49"/>
      <c r="F126" s="94"/>
    </row>
    <row r="127" spans="2:11" x14ac:dyDescent="0.2">
      <c r="B127" s="49"/>
      <c r="C127" s="49"/>
      <c r="D127" s="49"/>
      <c r="E127" s="49"/>
      <c r="F127" s="94"/>
    </row>
    <row r="128" spans="2:11" x14ac:dyDescent="0.2">
      <c r="B128" s="49"/>
      <c r="C128" s="49"/>
      <c r="D128" s="49"/>
      <c r="E128" s="49"/>
      <c r="F128" s="94"/>
    </row>
    <row r="129" spans="2:6" x14ac:dyDescent="0.2">
      <c r="B129" s="49"/>
      <c r="C129" s="49"/>
      <c r="D129" s="49"/>
      <c r="E129" s="49"/>
      <c r="F129" s="94"/>
    </row>
    <row r="130" spans="2:6" x14ac:dyDescent="0.2">
      <c r="B130" s="49"/>
      <c r="C130" s="49"/>
      <c r="D130" s="49"/>
      <c r="E130" s="49"/>
      <c r="F130" s="94"/>
    </row>
    <row r="131" spans="2:6" x14ac:dyDescent="0.2">
      <c r="B131" s="49"/>
      <c r="C131" s="49"/>
      <c r="D131" s="49"/>
      <c r="E131" s="49"/>
      <c r="F131" s="94"/>
    </row>
    <row r="132" spans="2:6" x14ac:dyDescent="0.2">
      <c r="B132" s="49"/>
      <c r="C132" s="49"/>
      <c r="D132" s="49"/>
      <c r="E132" s="49"/>
      <c r="F132" s="94"/>
    </row>
    <row r="133" spans="2:6" x14ac:dyDescent="0.2">
      <c r="B133" s="49"/>
      <c r="C133" s="49"/>
      <c r="D133" s="49"/>
      <c r="E133" s="49"/>
      <c r="F133" s="94"/>
    </row>
    <row r="134" spans="2:6" x14ac:dyDescent="0.2">
      <c r="B134" s="49"/>
      <c r="C134" s="49"/>
      <c r="D134" s="49"/>
      <c r="E134" s="49"/>
      <c r="F134" s="94"/>
    </row>
    <row r="135" spans="2:6" x14ac:dyDescent="0.2">
      <c r="B135" s="49"/>
      <c r="C135" s="49"/>
      <c r="D135" s="49"/>
      <c r="E135" s="49"/>
      <c r="F135" s="94"/>
    </row>
    <row r="136" spans="2:6" x14ac:dyDescent="0.2">
      <c r="B136" s="49"/>
      <c r="C136" s="49"/>
      <c r="D136" s="49"/>
      <c r="E136" s="49"/>
      <c r="F136" s="94"/>
    </row>
    <row r="137" spans="2:6" x14ac:dyDescent="0.2">
      <c r="B137" s="49"/>
      <c r="C137" s="49"/>
      <c r="D137" s="49"/>
      <c r="E137" s="49"/>
      <c r="F137" s="94"/>
    </row>
    <row r="138" spans="2:6" x14ac:dyDescent="0.2">
      <c r="B138" s="49"/>
      <c r="C138" s="49"/>
      <c r="D138" s="49"/>
      <c r="E138" s="49"/>
      <c r="F138" s="94"/>
    </row>
    <row r="139" spans="2:6" x14ac:dyDescent="0.2">
      <c r="B139" s="49"/>
      <c r="C139" s="49"/>
      <c r="D139" s="49"/>
      <c r="E139" s="49"/>
      <c r="F139" s="94"/>
    </row>
    <row r="140" spans="2:6" x14ac:dyDescent="0.2">
      <c r="B140" s="49"/>
      <c r="C140" s="49"/>
      <c r="D140" s="49"/>
      <c r="E140" s="49"/>
      <c r="F140" s="94"/>
    </row>
    <row r="141" spans="2:6" x14ac:dyDescent="0.2">
      <c r="B141" s="49"/>
      <c r="C141" s="49"/>
      <c r="D141" s="49"/>
      <c r="E141" s="49"/>
      <c r="F141" s="94"/>
    </row>
    <row r="142" spans="2:6" x14ac:dyDescent="0.2">
      <c r="B142" s="49"/>
      <c r="C142" s="49"/>
      <c r="D142" s="49"/>
      <c r="E142" s="49"/>
      <c r="F142" s="94"/>
    </row>
    <row r="143" spans="2:6" x14ac:dyDescent="0.2">
      <c r="B143" s="49"/>
      <c r="C143" s="49"/>
      <c r="D143" s="49"/>
      <c r="E143" s="49"/>
      <c r="F143" s="94"/>
    </row>
    <row r="144" spans="2:6" x14ac:dyDescent="0.2">
      <c r="B144" s="49"/>
      <c r="C144" s="49"/>
      <c r="D144" s="49"/>
      <c r="E144" s="49"/>
      <c r="F144" s="94"/>
    </row>
    <row r="145" spans="2:11" x14ac:dyDescent="0.2">
      <c r="B145" s="49"/>
      <c r="C145" s="49"/>
      <c r="D145" s="49"/>
      <c r="E145" s="49"/>
      <c r="F145" s="94"/>
    </row>
    <row r="146" spans="2:11" x14ac:dyDescent="0.2">
      <c r="B146" s="49"/>
      <c r="C146" s="49"/>
      <c r="D146" s="49"/>
      <c r="E146" s="49"/>
      <c r="F146" s="94"/>
    </row>
    <row r="147" spans="2:11" x14ac:dyDescent="0.2">
      <c r="B147" s="49"/>
      <c r="C147" s="49"/>
      <c r="D147" s="49"/>
      <c r="E147" s="49"/>
      <c r="F147" s="94"/>
    </row>
    <row r="148" spans="2:11" x14ac:dyDescent="0.2">
      <c r="B148" s="49"/>
      <c r="C148" s="49"/>
      <c r="D148" s="49"/>
      <c r="E148" s="49"/>
      <c r="F148" s="94"/>
    </row>
    <row r="149" spans="2:11" x14ac:dyDescent="0.2">
      <c r="B149" s="49"/>
      <c r="C149" s="49"/>
      <c r="D149" s="49"/>
      <c r="E149" s="49"/>
      <c r="F149" s="94"/>
    </row>
    <row r="150" spans="2:11" x14ac:dyDescent="0.2">
      <c r="B150" s="49"/>
      <c r="C150" s="49"/>
      <c r="D150" s="49"/>
      <c r="E150" s="49"/>
      <c r="F150" s="94"/>
    </row>
    <row r="151" spans="2:11" x14ac:dyDescent="0.2">
      <c r="B151" s="49"/>
      <c r="C151" s="49"/>
      <c r="D151" s="49"/>
      <c r="E151" s="49"/>
      <c r="F151" s="94"/>
    </row>
    <row r="152" spans="2:11" x14ac:dyDescent="0.2">
      <c r="B152" s="49"/>
      <c r="C152" s="49"/>
      <c r="D152" s="49"/>
      <c r="E152" s="49"/>
      <c r="F152" s="94"/>
    </row>
    <row r="153" spans="2:11" x14ac:dyDescent="0.2">
      <c r="B153" s="49"/>
      <c r="C153" s="49"/>
      <c r="D153" s="49"/>
      <c r="E153" s="49"/>
      <c r="F153" s="94"/>
    </row>
    <row r="154" spans="2:11" x14ac:dyDescent="0.2">
      <c r="B154" s="49"/>
      <c r="C154" s="49"/>
      <c r="D154" s="49"/>
      <c r="E154" s="49"/>
      <c r="F154" s="94"/>
    </row>
    <row r="155" spans="2:11" x14ac:dyDescent="0.2">
      <c r="B155" s="49"/>
      <c r="C155" s="49"/>
      <c r="D155" s="49"/>
      <c r="E155" s="49"/>
      <c r="F155" s="94"/>
    </row>
    <row r="156" spans="2:11" ht="15" x14ac:dyDescent="0.2">
      <c r="B156" s="49"/>
      <c r="C156" s="49"/>
      <c r="D156" s="49"/>
      <c r="E156" s="49"/>
      <c r="F156" s="94"/>
      <c r="K156" s="41"/>
    </row>
    <row r="157" spans="2:11" ht="15" x14ac:dyDescent="0.2">
      <c r="B157" s="49"/>
      <c r="C157" s="49"/>
      <c r="D157" s="49"/>
      <c r="E157" s="49"/>
      <c r="F157" s="94"/>
      <c r="K157" s="41"/>
    </row>
    <row r="158" spans="2:11" ht="15" x14ac:dyDescent="0.2">
      <c r="B158" s="49"/>
      <c r="C158" s="49"/>
      <c r="D158" s="49"/>
      <c r="E158" s="49"/>
      <c r="F158" s="94"/>
      <c r="K158" s="41"/>
    </row>
    <row r="159" spans="2:11" x14ac:dyDescent="0.2">
      <c r="B159" s="49"/>
      <c r="C159" s="49"/>
      <c r="D159" s="49"/>
      <c r="E159" s="49"/>
      <c r="F159" s="94"/>
    </row>
    <row r="160" spans="2:11" x14ac:dyDescent="0.2">
      <c r="B160" s="49"/>
      <c r="C160" s="49"/>
      <c r="D160" s="49"/>
      <c r="E160" s="49"/>
      <c r="F160" s="94"/>
    </row>
    <row r="161" spans="2:11" x14ac:dyDescent="0.2">
      <c r="B161" s="49"/>
      <c r="C161" s="49"/>
      <c r="D161" s="49"/>
      <c r="E161" s="49"/>
      <c r="F161" s="94"/>
      <c r="K161" s="44"/>
    </row>
    <row r="162" spans="2:11" x14ac:dyDescent="0.2">
      <c r="B162" s="49"/>
      <c r="C162" s="49"/>
      <c r="D162" s="49"/>
      <c r="E162" s="49"/>
      <c r="F162" s="94"/>
    </row>
    <row r="163" spans="2:11" x14ac:dyDescent="0.2">
      <c r="B163" s="49"/>
      <c r="C163" s="49"/>
      <c r="D163" s="49"/>
      <c r="E163" s="49"/>
      <c r="F163" s="94"/>
    </row>
    <row r="170" spans="2:11" s="41" customFormat="1" ht="15" x14ac:dyDescent="0.2">
      <c r="F170" s="93"/>
      <c r="K170"/>
    </row>
    <row r="171" spans="2:11" s="41" customFormat="1" ht="15" x14ac:dyDescent="0.2">
      <c r="F171" s="93"/>
      <c r="K171"/>
    </row>
    <row r="172" spans="2:11" s="41" customFormat="1" ht="15" x14ac:dyDescent="0.2">
      <c r="F172" s="93"/>
      <c r="K172"/>
    </row>
    <row r="175" spans="2:11" s="44" customFormat="1" x14ac:dyDescent="0.2">
      <c r="F175" s="91"/>
      <c r="K175"/>
    </row>
    <row r="178" spans="2:6" x14ac:dyDescent="0.2">
      <c r="B178" s="49"/>
      <c r="C178" s="49"/>
      <c r="D178" s="49"/>
      <c r="E178" s="49"/>
      <c r="F178" s="94"/>
    </row>
    <row r="179" spans="2:6" x14ac:dyDescent="0.2">
      <c r="B179" s="49"/>
      <c r="C179" s="49"/>
      <c r="D179" s="49"/>
      <c r="E179" s="49"/>
      <c r="F179" s="94"/>
    </row>
    <row r="180" spans="2:6" x14ac:dyDescent="0.2">
      <c r="B180" s="49"/>
      <c r="C180" s="49"/>
      <c r="D180" s="49"/>
      <c r="E180" s="49"/>
      <c r="F180" s="94"/>
    </row>
    <row r="181" spans="2:6" x14ac:dyDescent="0.2">
      <c r="B181" s="49"/>
      <c r="C181" s="49"/>
      <c r="D181" s="49"/>
      <c r="E181" s="49"/>
      <c r="F181" s="94"/>
    </row>
    <row r="182" spans="2:6" x14ac:dyDescent="0.2">
      <c r="B182" s="49"/>
      <c r="C182" s="49"/>
      <c r="D182" s="49"/>
      <c r="E182" s="49"/>
      <c r="F182" s="94"/>
    </row>
    <row r="183" spans="2:6" x14ac:dyDescent="0.2">
      <c r="B183" s="49"/>
      <c r="C183" s="49"/>
      <c r="D183" s="49"/>
      <c r="E183" s="49"/>
      <c r="F183" s="94"/>
    </row>
    <row r="184" spans="2:6" x14ac:dyDescent="0.2">
      <c r="B184" s="49"/>
      <c r="C184" s="49"/>
      <c r="D184" s="49"/>
      <c r="E184" s="49"/>
      <c r="F184" s="94"/>
    </row>
    <row r="185" spans="2:6" x14ac:dyDescent="0.2">
      <c r="B185" s="49"/>
      <c r="C185" s="49"/>
      <c r="D185" s="49"/>
      <c r="E185" s="49"/>
      <c r="F185" s="94"/>
    </row>
    <row r="186" spans="2:6" x14ac:dyDescent="0.2">
      <c r="B186" s="49"/>
      <c r="C186" s="49"/>
      <c r="D186" s="49"/>
      <c r="E186" s="49"/>
      <c r="F186" s="94"/>
    </row>
    <row r="187" spans="2:6" x14ac:dyDescent="0.2">
      <c r="B187" s="49"/>
      <c r="C187" s="49"/>
      <c r="D187" s="49"/>
      <c r="E187" s="49"/>
      <c r="F187" s="94"/>
    </row>
    <row r="188" spans="2:6" x14ac:dyDescent="0.2">
      <c r="B188" s="49"/>
      <c r="C188" s="49"/>
      <c r="D188" s="49"/>
      <c r="E188" s="49"/>
      <c r="F188" s="94"/>
    </row>
    <row r="189" spans="2:6" x14ac:dyDescent="0.2">
      <c r="B189" s="49"/>
      <c r="C189" s="49"/>
      <c r="D189" s="49"/>
      <c r="E189" s="49"/>
      <c r="F189" s="94"/>
    </row>
    <row r="190" spans="2:6" x14ac:dyDescent="0.2">
      <c r="B190" s="49"/>
      <c r="C190" s="49"/>
      <c r="D190" s="49"/>
      <c r="E190" s="49"/>
      <c r="F190" s="94"/>
    </row>
    <row r="191" spans="2:6" x14ac:dyDescent="0.2">
      <c r="B191" s="49"/>
      <c r="C191" s="49"/>
      <c r="D191" s="49"/>
      <c r="E191" s="49"/>
      <c r="F191" s="94"/>
    </row>
    <row r="192" spans="2:6" x14ac:dyDescent="0.2">
      <c r="B192" s="49"/>
      <c r="C192" s="49"/>
      <c r="D192" s="49"/>
      <c r="E192" s="49"/>
      <c r="F192" s="94"/>
    </row>
    <row r="193" spans="2:11" x14ac:dyDescent="0.2">
      <c r="B193" s="49"/>
      <c r="C193" s="49"/>
      <c r="D193" s="49"/>
      <c r="E193" s="49"/>
      <c r="F193" s="94"/>
    </row>
    <row r="194" spans="2:11" x14ac:dyDescent="0.2">
      <c r="B194" s="49"/>
      <c r="C194" s="49"/>
      <c r="D194" s="49"/>
      <c r="E194" s="49"/>
      <c r="F194" s="94"/>
    </row>
    <row r="195" spans="2:11" x14ac:dyDescent="0.2">
      <c r="B195" s="49"/>
      <c r="C195" s="49"/>
      <c r="D195" s="49"/>
      <c r="E195" s="49"/>
      <c r="F195" s="94"/>
    </row>
    <row r="196" spans="2:11" x14ac:dyDescent="0.2">
      <c r="B196" s="49"/>
      <c r="C196" s="49"/>
      <c r="D196" s="49"/>
      <c r="E196" s="49"/>
      <c r="F196" s="94"/>
    </row>
    <row r="197" spans="2:11" x14ac:dyDescent="0.2">
      <c r="B197" s="49"/>
      <c r="C197" s="49"/>
      <c r="D197" s="49"/>
      <c r="E197" s="49"/>
      <c r="F197" s="94"/>
    </row>
    <row r="198" spans="2:11" x14ac:dyDescent="0.2">
      <c r="B198" s="49"/>
      <c r="C198" s="49"/>
      <c r="D198" s="49"/>
      <c r="E198" s="49"/>
      <c r="F198" s="94"/>
    </row>
    <row r="199" spans="2:11" x14ac:dyDescent="0.2">
      <c r="B199" s="49"/>
      <c r="C199" s="49"/>
      <c r="D199" s="49"/>
      <c r="E199" s="49"/>
      <c r="F199" s="94"/>
    </row>
    <row r="200" spans="2:11" x14ac:dyDescent="0.2">
      <c r="B200" s="49"/>
      <c r="C200" s="49"/>
      <c r="D200" s="49"/>
      <c r="E200" s="49"/>
      <c r="F200" s="94"/>
    </row>
    <row r="201" spans="2:11" x14ac:dyDescent="0.2">
      <c r="B201" s="49"/>
      <c r="C201" s="49"/>
      <c r="D201" s="49"/>
      <c r="E201" s="49"/>
      <c r="F201" s="94"/>
    </row>
    <row r="202" spans="2:11" x14ac:dyDescent="0.2">
      <c r="B202" s="49"/>
      <c r="C202" s="49"/>
      <c r="D202" s="49"/>
      <c r="E202" s="49"/>
      <c r="F202" s="94"/>
    </row>
    <row r="203" spans="2:11" x14ac:dyDescent="0.2">
      <c r="B203" s="49"/>
      <c r="C203" s="49"/>
      <c r="D203" s="49"/>
      <c r="E203" s="49"/>
      <c r="F203" s="94"/>
    </row>
    <row r="204" spans="2:11" x14ac:dyDescent="0.2">
      <c r="B204" s="49"/>
      <c r="C204" s="49"/>
      <c r="D204" s="49"/>
      <c r="E204" s="49"/>
      <c r="F204" s="94"/>
    </row>
    <row r="205" spans="2:11" x14ac:dyDescent="0.2">
      <c r="B205" s="49"/>
      <c r="C205" s="49"/>
      <c r="D205" s="49"/>
      <c r="E205" s="49"/>
      <c r="F205" s="94"/>
    </row>
    <row r="206" spans="2:11" x14ac:dyDescent="0.2">
      <c r="B206" s="49"/>
      <c r="C206" s="49"/>
      <c r="D206" s="49"/>
      <c r="E206" s="49"/>
      <c r="F206" s="94"/>
    </row>
    <row r="207" spans="2:11" x14ac:dyDescent="0.2">
      <c r="B207" s="49"/>
      <c r="C207" s="49"/>
      <c r="D207" s="49"/>
      <c r="E207" s="49"/>
      <c r="F207" s="94"/>
    </row>
    <row r="208" spans="2:11" ht="15" x14ac:dyDescent="0.2">
      <c r="B208" s="49"/>
      <c r="C208" s="49"/>
      <c r="D208" s="49"/>
      <c r="E208" s="49"/>
      <c r="F208" s="94"/>
      <c r="K208" s="41"/>
    </row>
    <row r="209" spans="2:11" ht="15" x14ac:dyDescent="0.2">
      <c r="B209" s="49"/>
      <c r="C209" s="49"/>
      <c r="D209" s="49"/>
      <c r="E209" s="49"/>
      <c r="F209" s="94"/>
      <c r="K209" s="41"/>
    </row>
    <row r="210" spans="2:11" ht="15" x14ac:dyDescent="0.2">
      <c r="B210" s="49"/>
      <c r="C210" s="49"/>
      <c r="D210" s="49"/>
      <c r="E210" s="49"/>
      <c r="F210" s="94"/>
      <c r="K210" s="41"/>
    </row>
    <row r="211" spans="2:11" x14ac:dyDescent="0.2">
      <c r="B211" s="49"/>
      <c r="C211" s="49"/>
      <c r="D211" s="49"/>
      <c r="E211" s="49"/>
      <c r="F211" s="94"/>
    </row>
    <row r="212" spans="2:11" x14ac:dyDescent="0.2">
      <c r="B212" s="49"/>
      <c r="C212" s="49"/>
      <c r="D212" s="49"/>
      <c r="E212" s="49"/>
      <c r="F212" s="94"/>
    </row>
    <row r="213" spans="2:11" x14ac:dyDescent="0.2">
      <c r="B213" s="49"/>
      <c r="C213" s="49"/>
      <c r="D213" s="49"/>
      <c r="E213" s="49"/>
      <c r="F213" s="94"/>
      <c r="K213" s="44"/>
    </row>
    <row r="214" spans="2:11" x14ac:dyDescent="0.2">
      <c r="B214" s="49"/>
      <c r="C214" s="49"/>
      <c r="D214" s="49"/>
      <c r="E214" s="49"/>
      <c r="F214" s="94"/>
    </row>
    <row r="215" spans="2:11" x14ac:dyDescent="0.2">
      <c r="B215" s="49"/>
      <c r="C215" s="49"/>
      <c r="D215" s="49"/>
      <c r="E215" s="49"/>
      <c r="F215" s="94"/>
    </row>
    <row r="222" spans="2:11" s="41" customFormat="1" ht="15" x14ac:dyDescent="0.2">
      <c r="F222" s="93"/>
      <c r="K222"/>
    </row>
    <row r="223" spans="2:11" s="41" customFormat="1" ht="15" x14ac:dyDescent="0.2">
      <c r="F223" s="93"/>
      <c r="K223"/>
    </row>
    <row r="224" spans="2:11" s="41" customFormat="1" ht="15" x14ac:dyDescent="0.2">
      <c r="F224" s="93"/>
      <c r="K224"/>
    </row>
    <row r="227" spans="2:11" s="44" customFormat="1" x14ac:dyDescent="0.2">
      <c r="F227" s="91"/>
      <c r="K227"/>
    </row>
    <row r="230" spans="2:11" x14ac:dyDescent="0.2">
      <c r="B230" s="49"/>
      <c r="C230" s="49"/>
      <c r="D230" s="49"/>
      <c r="E230" s="49"/>
      <c r="F230" s="94"/>
    </row>
    <row r="231" spans="2:11" x14ac:dyDescent="0.2">
      <c r="B231" s="49"/>
      <c r="C231" s="49"/>
      <c r="D231" s="49"/>
      <c r="E231" s="49"/>
      <c r="F231" s="94"/>
    </row>
    <row r="232" spans="2:11" x14ac:dyDescent="0.2">
      <c r="B232" s="49"/>
      <c r="C232" s="49"/>
      <c r="D232" s="49"/>
      <c r="E232" s="49"/>
      <c r="F232" s="94"/>
    </row>
    <row r="233" spans="2:11" x14ac:dyDescent="0.2">
      <c r="B233" s="49"/>
      <c r="C233" s="49"/>
      <c r="D233" s="49"/>
      <c r="E233" s="49"/>
      <c r="F233" s="94"/>
    </row>
    <row r="234" spans="2:11" x14ac:dyDescent="0.2">
      <c r="B234" s="49"/>
      <c r="C234" s="49"/>
      <c r="D234" s="49"/>
      <c r="E234" s="49"/>
      <c r="F234" s="94"/>
    </row>
    <row r="235" spans="2:11" x14ac:dyDescent="0.2">
      <c r="B235" s="49"/>
      <c r="C235" s="49"/>
      <c r="D235" s="49"/>
      <c r="E235" s="49"/>
      <c r="F235" s="94"/>
    </row>
    <row r="236" spans="2:11" x14ac:dyDescent="0.2">
      <c r="B236" s="49"/>
      <c r="C236" s="49"/>
      <c r="D236" s="49"/>
      <c r="E236" s="49"/>
      <c r="F236" s="94"/>
    </row>
    <row r="237" spans="2:11" x14ac:dyDescent="0.2">
      <c r="B237" s="49"/>
      <c r="C237" s="49"/>
      <c r="D237" s="49"/>
      <c r="E237" s="49"/>
      <c r="F237" s="94"/>
    </row>
    <row r="238" spans="2:11" x14ac:dyDescent="0.2">
      <c r="B238" s="49"/>
      <c r="C238" s="49"/>
      <c r="D238" s="49"/>
      <c r="E238" s="49"/>
      <c r="F238" s="94"/>
    </row>
    <row r="239" spans="2:11" x14ac:dyDescent="0.2">
      <c r="B239" s="49"/>
      <c r="C239" s="49"/>
      <c r="D239" s="49"/>
      <c r="E239" s="49"/>
      <c r="F239" s="94"/>
    </row>
    <row r="240" spans="2:11" x14ac:dyDescent="0.2">
      <c r="B240" s="49"/>
      <c r="C240" s="49"/>
      <c r="D240" s="49"/>
      <c r="E240" s="49"/>
      <c r="F240" s="94"/>
    </row>
    <row r="241" spans="2:6" x14ac:dyDescent="0.2">
      <c r="B241" s="49"/>
      <c r="C241" s="49"/>
      <c r="D241" s="49"/>
      <c r="E241" s="49"/>
      <c r="F241" s="94"/>
    </row>
    <row r="242" spans="2:6" x14ac:dyDescent="0.2">
      <c r="B242" s="49"/>
      <c r="C242" s="49"/>
      <c r="D242" s="49"/>
      <c r="E242" s="49"/>
      <c r="F242" s="94"/>
    </row>
    <row r="243" spans="2:6" x14ac:dyDescent="0.2">
      <c r="B243" s="49"/>
      <c r="C243" s="49"/>
      <c r="D243" s="49"/>
      <c r="E243" s="49"/>
      <c r="F243" s="94"/>
    </row>
    <row r="244" spans="2:6" x14ac:dyDescent="0.2">
      <c r="B244" s="49"/>
      <c r="C244" s="49"/>
      <c r="D244" s="49"/>
      <c r="E244" s="49"/>
      <c r="F244" s="94"/>
    </row>
    <row r="245" spans="2:6" x14ac:dyDescent="0.2">
      <c r="B245" s="49"/>
      <c r="C245" s="49"/>
      <c r="D245" s="49"/>
      <c r="E245" s="49"/>
      <c r="F245" s="94"/>
    </row>
    <row r="246" spans="2:6" x14ac:dyDescent="0.2">
      <c r="B246" s="49"/>
      <c r="C246" s="49"/>
      <c r="D246" s="49"/>
      <c r="E246" s="49"/>
      <c r="F246" s="94"/>
    </row>
    <row r="247" spans="2:6" x14ac:dyDescent="0.2">
      <c r="B247" s="49"/>
      <c r="C247" s="49"/>
      <c r="D247" s="49"/>
      <c r="E247" s="49"/>
      <c r="F247" s="94"/>
    </row>
    <row r="248" spans="2:6" x14ac:dyDescent="0.2">
      <c r="B248" s="49"/>
      <c r="C248" s="49"/>
      <c r="D248" s="49"/>
      <c r="E248" s="49"/>
      <c r="F248" s="94"/>
    </row>
    <row r="249" spans="2:6" x14ac:dyDescent="0.2">
      <c r="B249" s="49"/>
      <c r="C249" s="49"/>
      <c r="D249" s="49"/>
      <c r="E249" s="49"/>
      <c r="F249" s="94"/>
    </row>
    <row r="250" spans="2:6" x14ac:dyDescent="0.2">
      <c r="B250" s="49"/>
      <c r="C250" s="49"/>
      <c r="D250" s="49"/>
      <c r="E250" s="49"/>
      <c r="F250" s="94"/>
    </row>
    <row r="251" spans="2:6" x14ac:dyDescent="0.2">
      <c r="B251" s="49"/>
      <c r="C251" s="49"/>
      <c r="D251" s="49"/>
      <c r="E251" s="49"/>
      <c r="F251" s="94"/>
    </row>
    <row r="252" spans="2:6" x14ac:dyDescent="0.2">
      <c r="B252" s="49"/>
      <c r="C252" s="49"/>
      <c r="D252" s="49"/>
      <c r="E252" s="49"/>
      <c r="F252" s="94"/>
    </row>
    <row r="253" spans="2:6" x14ac:dyDescent="0.2">
      <c r="B253" s="49"/>
      <c r="C253" s="49"/>
      <c r="D253" s="49"/>
      <c r="E253" s="49"/>
      <c r="F253" s="94"/>
    </row>
    <row r="254" spans="2:6" x14ac:dyDescent="0.2">
      <c r="B254" s="49"/>
      <c r="C254" s="49"/>
      <c r="D254" s="49"/>
      <c r="E254" s="49"/>
      <c r="F254" s="94"/>
    </row>
    <row r="255" spans="2:6" x14ac:dyDescent="0.2">
      <c r="B255" s="49"/>
      <c r="C255" s="49"/>
      <c r="D255" s="49"/>
      <c r="E255" s="49"/>
      <c r="F255" s="94"/>
    </row>
    <row r="256" spans="2:6" x14ac:dyDescent="0.2">
      <c r="B256" s="49"/>
      <c r="C256" s="49"/>
      <c r="D256" s="49"/>
      <c r="E256" s="49"/>
      <c r="F256" s="94"/>
    </row>
    <row r="257" spans="2:11" x14ac:dyDescent="0.2">
      <c r="B257" s="49"/>
      <c r="C257" s="49"/>
      <c r="D257" s="49"/>
      <c r="E257" s="49"/>
      <c r="F257" s="94"/>
    </row>
    <row r="258" spans="2:11" x14ac:dyDescent="0.2">
      <c r="B258" s="49"/>
      <c r="C258" s="49"/>
      <c r="D258" s="49"/>
      <c r="E258" s="49"/>
      <c r="F258" s="94"/>
    </row>
    <row r="259" spans="2:11" x14ac:dyDescent="0.2">
      <c r="B259" s="49"/>
      <c r="C259" s="49"/>
      <c r="D259" s="49"/>
      <c r="E259" s="49"/>
      <c r="F259" s="94"/>
    </row>
    <row r="260" spans="2:11" ht="15" x14ac:dyDescent="0.2">
      <c r="B260" s="49"/>
      <c r="C260" s="49"/>
      <c r="D260" s="49"/>
      <c r="E260" s="49"/>
      <c r="F260" s="94"/>
      <c r="K260" s="41"/>
    </row>
    <row r="261" spans="2:11" ht="15" x14ac:dyDescent="0.2">
      <c r="B261" s="49"/>
      <c r="C261" s="49"/>
      <c r="D261" s="49"/>
      <c r="E261" s="49"/>
      <c r="F261" s="94"/>
      <c r="K261" s="41"/>
    </row>
    <row r="262" spans="2:11" ht="15" x14ac:dyDescent="0.2">
      <c r="B262" s="49"/>
      <c r="C262" s="49"/>
      <c r="D262" s="49"/>
      <c r="E262" s="49"/>
      <c r="F262" s="94"/>
      <c r="K262" s="41"/>
    </row>
    <row r="263" spans="2:11" x14ac:dyDescent="0.2">
      <c r="B263" s="49"/>
      <c r="C263" s="49"/>
      <c r="D263" s="49"/>
      <c r="E263" s="49"/>
      <c r="F263" s="94"/>
    </row>
    <row r="264" spans="2:11" x14ac:dyDescent="0.2">
      <c r="B264" s="49"/>
      <c r="C264" s="49"/>
      <c r="D264" s="49"/>
      <c r="E264" s="49"/>
      <c r="F264" s="94"/>
    </row>
    <row r="265" spans="2:11" x14ac:dyDescent="0.2">
      <c r="B265" s="49"/>
      <c r="C265" s="49"/>
      <c r="D265" s="49"/>
      <c r="E265" s="49"/>
      <c r="F265" s="94"/>
      <c r="K265" s="44"/>
    </row>
    <row r="266" spans="2:11" x14ac:dyDescent="0.2">
      <c r="B266" s="49"/>
      <c r="C266" s="49"/>
      <c r="D266" s="49"/>
      <c r="E266" s="49"/>
      <c r="F266" s="94"/>
    </row>
    <row r="267" spans="2:11" x14ac:dyDescent="0.2">
      <c r="B267" s="49"/>
      <c r="C267" s="49"/>
      <c r="D267" s="49"/>
      <c r="E267" s="49"/>
      <c r="F267" s="94"/>
    </row>
    <row r="274" spans="2:11" s="41" customFormat="1" ht="15" x14ac:dyDescent="0.2">
      <c r="F274" s="93"/>
      <c r="K274"/>
    </row>
    <row r="275" spans="2:11" s="41" customFormat="1" ht="15" x14ac:dyDescent="0.2">
      <c r="F275" s="93"/>
      <c r="K275"/>
    </row>
    <row r="276" spans="2:11" s="41" customFormat="1" ht="15" x14ac:dyDescent="0.2">
      <c r="F276" s="93"/>
      <c r="K276"/>
    </row>
    <row r="279" spans="2:11" s="44" customFormat="1" x14ac:dyDescent="0.2">
      <c r="F279" s="91"/>
      <c r="K279"/>
    </row>
    <row r="282" spans="2:11" x14ac:dyDescent="0.2">
      <c r="B282" s="49"/>
      <c r="C282" s="49"/>
      <c r="D282" s="49"/>
      <c r="E282" s="49"/>
      <c r="F282" s="94"/>
    </row>
    <row r="283" spans="2:11" x14ac:dyDescent="0.2">
      <c r="B283" s="49"/>
      <c r="C283" s="49"/>
      <c r="D283" s="49"/>
      <c r="E283" s="49"/>
      <c r="F283" s="94"/>
    </row>
    <row r="284" spans="2:11" x14ac:dyDescent="0.2">
      <c r="B284" s="49"/>
      <c r="C284" s="49"/>
      <c r="D284" s="49"/>
      <c r="E284" s="49"/>
      <c r="F284" s="94"/>
    </row>
    <row r="285" spans="2:11" x14ac:dyDescent="0.2">
      <c r="B285" s="49"/>
      <c r="C285" s="49"/>
      <c r="D285" s="49"/>
      <c r="E285" s="49"/>
      <c r="F285" s="94"/>
    </row>
    <row r="286" spans="2:11" x14ac:dyDescent="0.2">
      <c r="B286" s="49"/>
      <c r="C286" s="49"/>
      <c r="D286" s="49"/>
      <c r="E286" s="49"/>
      <c r="F286" s="94"/>
    </row>
    <row r="287" spans="2:11" x14ac:dyDescent="0.2">
      <c r="B287" s="49"/>
      <c r="C287" s="49"/>
      <c r="D287" s="49"/>
      <c r="E287" s="49"/>
      <c r="F287" s="94"/>
    </row>
    <row r="288" spans="2:11" x14ac:dyDescent="0.2">
      <c r="B288" s="49"/>
      <c r="C288" s="49"/>
      <c r="D288" s="49"/>
      <c r="E288" s="49"/>
      <c r="F288" s="94"/>
    </row>
    <row r="289" spans="2:6" x14ac:dyDescent="0.2">
      <c r="B289" s="49"/>
      <c r="C289" s="49"/>
      <c r="D289" s="49"/>
      <c r="E289" s="49"/>
      <c r="F289" s="94"/>
    </row>
    <row r="290" spans="2:6" x14ac:dyDescent="0.2">
      <c r="B290" s="49"/>
      <c r="C290" s="49"/>
      <c r="D290" s="49"/>
      <c r="E290" s="49"/>
      <c r="F290" s="94"/>
    </row>
    <row r="291" spans="2:6" x14ac:dyDescent="0.2">
      <c r="B291" s="49"/>
      <c r="C291" s="49"/>
      <c r="D291" s="49"/>
      <c r="E291" s="49"/>
      <c r="F291" s="94"/>
    </row>
    <row r="292" spans="2:6" x14ac:dyDescent="0.2">
      <c r="B292" s="49"/>
      <c r="C292" s="49"/>
      <c r="D292" s="49"/>
      <c r="E292" s="49"/>
      <c r="F292" s="94"/>
    </row>
    <row r="293" spans="2:6" x14ac:dyDescent="0.2">
      <c r="B293" s="49"/>
      <c r="C293" s="49"/>
      <c r="D293" s="49"/>
      <c r="E293" s="49"/>
      <c r="F293" s="94"/>
    </row>
    <row r="294" spans="2:6" x14ac:dyDescent="0.2">
      <c r="B294" s="49"/>
      <c r="C294" s="49"/>
      <c r="D294" s="49"/>
      <c r="E294" s="49"/>
      <c r="F294" s="94"/>
    </row>
    <row r="295" spans="2:6" x14ac:dyDescent="0.2">
      <c r="B295" s="49"/>
      <c r="C295" s="49"/>
      <c r="D295" s="49"/>
      <c r="E295" s="49"/>
      <c r="F295" s="94"/>
    </row>
    <row r="296" spans="2:6" x14ac:dyDescent="0.2">
      <c r="B296" s="49"/>
      <c r="C296" s="49"/>
      <c r="D296" s="49"/>
      <c r="E296" s="49"/>
      <c r="F296" s="94"/>
    </row>
    <row r="297" spans="2:6" x14ac:dyDescent="0.2">
      <c r="B297" s="49"/>
      <c r="C297" s="49"/>
      <c r="D297" s="49"/>
      <c r="E297" s="49"/>
      <c r="F297" s="94"/>
    </row>
    <row r="298" spans="2:6" x14ac:dyDescent="0.2">
      <c r="B298" s="49"/>
      <c r="C298" s="49"/>
      <c r="D298" s="49"/>
      <c r="E298" s="49"/>
      <c r="F298" s="94"/>
    </row>
    <row r="299" spans="2:6" x14ac:dyDescent="0.2">
      <c r="B299" s="49"/>
      <c r="C299" s="49"/>
      <c r="D299" s="49"/>
      <c r="E299" s="49"/>
      <c r="F299" s="94"/>
    </row>
    <row r="300" spans="2:6" x14ac:dyDescent="0.2">
      <c r="B300" s="49"/>
      <c r="C300" s="49"/>
      <c r="D300" s="49"/>
      <c r="E300" s="49"/>
      <c r="F300" s="94"/>
    </row>
    <row r="301" spans="2:6" x14ac:dyDescent="0.2">
      <c r="B301" s="49"/>
      <c r="C301" s="49"/>
      <c r="D301" s="49"/>
      <c r="E301" s="49"/>
      <c r="F301" s="94"/>
    </row>
    <row r="302" spans="2:6" x14ac:dyDescent="0.2">
      <c r="B302" s="49"/>
      <c r="C302" s="49"/>
      <c r="D302" s="49"/>
      <c r="E302" s="49"/>
      <c r="F302" s="94"/>
    </row>
    <row r="303" spans="2:6" x14ac:dyDescent="0.2">
      <c r="B303" s="49"/>
      <c r="C303" s="49"/>
      <c r="D303" s="49"/>
      <c r="E303" s="49"/>
      <c r="F303" s="94"/>
    </row>
    <row r="304" spans="2:6" x14ac:dyDescent="0.2">
      <c r="B304" s="49"/>
      <c r="C304" s="49"/>
      <c r="D304" s="49"/>
      <c r="E304" s="49"/>
      <c r="F304" s="94"/>
    </row>
    <row r="305" spans="2:11" x14ac:dyDescent="0.2">
      <c r="B305" s="49"/>
      <c r="C305" s="49"/>
      <c r="D305" s="49"/>
      <c r="E305" s="49"/>
      <c r="F305" s="94"/>
    </row>
    <row r="306" spans="2:11" x14ac:dyDescent="0.2">
      <c r="B306" s="49"/>
      <c r="C306" s="49"/>
      <c r="D306" s="49"/>
      <c r="E306" s="49"/>
      <c r="F306" s="94"/>
    </row>
    <row r="307" spans="2:11" x14ac:dyDescent="0.2">
      <c r="B307" s="49"/>
      <c r="C307" s="49"/>
      <c r="D307" s="49"/>
      <c r="E307" s="49"/>
      <c r="F307" s="94"/>
    </row>
    <row r="308" spans="2:11" x14ac:dyDescent="0.2">
      <c r="B308" s="49"/>
      <c r="C308" s="49"/>
      <c r="D308" s="49"/>
      <c r="E308" s="49"/>
      <c r="F308" s="94"/>
    </row>
    <row r="309" spans="2:11" x14ac:dyDescent="0.2">
      <c r="B309" s="49"/>
      <c r="C309" s="49"/>
      <c r="D309" s="49"/>
      <c r="E309" s="49"/>
      <c r="F309" s="94"/>
    </row>
    <row r="310" spans="2:11" x14ac:dyDescent="0.2">
      <c r="B310" s="49"/>
      <c r="C310" s="49"/>
      <c r="D310" s="49"/>
      <c r="E310" s="49"/>
      <c r="F310" s="94"/>
    </row>
    <row r="311" spans="2:11" x14ac:dyDescent="0.2">
      <c r="B311" s="49"/>
      <c r="C311" s="49"/>
      <c r="D311" s="49"/>
      <c r="E311" s="49"/>
      <c r="F311" s="94"/>
    </row>
    <row r="312" spans="2:11" ht="15" x14ac:dyDescent="0.2">
      <c r="B312" s="49"/>
      <c r="C312" s="49"/>
      <c r="D312" s="49"/>
      <c r="E312" s="49"/>
      <c r="F312" s="94"/>
      <c r="K312" s="41"/>
    </row>
    <row r="313" spans="2:11" ht="15" x14ac:dyDescent="0.2">
      <c r="B313" s="49"/>
      <c r="C313" s="49"/>
      <c r="D313" s="49"/>
      <c r="E313" s="49"/>
      <c r="F313" s="94"/>
      <c r="K313" s="41"/>
    </row>
    <row r="314" spans="2:11" ht="15" x14ac:dyDescent="0.2">
      <c r="B314" s="49"/>
      <c r="C314" s="49"/>
      <c r="D314" s="49"/>
      <c r="E314" s="49"/>
      <c r="F314" s="94"/>
      <c r="K314" s="41"/>
    </row>
    <row r="315" spans="2:11" x14ac:dyDescent="0.2">
      <c r="B315" s="49"/>
      <c r="C315" s="49"/>
      <c r="D315" s="49"/>
      <c r="E315" s="49"/>
      <c r="F315" s="94"/>
    </row>
    <row r="316" spans="2:11" x14ac:dyDescent="0.2">
      <c r="B316" s="49"/>
      <c r="C316" s="49"/>
      <c r="D316" s="49"/>
      <c r="E316" s="49"/>
      <c r="F316" s="94"/>
    </row>
    <row r="317" spans="2:11" x14ac:dyDescent="0.2">
      <c r="B317" s="49"/>
      <c r="C317" s="49"/>
      <c r="D317" s="49"/>
      <c r="E317" s="49"/>
      <c r="F317" s="94"/>
      <c r="K317" s="44"/>
    </row>
    <row r="318" spans="2:11" x14ac:dyDescent="0.2">
      <c r="B318" s="49"/>
      <c r="C318" s="49"/>
      <c r="D318" s="49"/>
      <c r="E318" s="49"/>
      <c r="F318" s="94"/>
    </row>
    <row r="319" spans="2:11" x14ac:dyDescent="0.2">
      <c r="B319" s="49"/>
      <c r="C319" s="49"/>
      <c r="D319" s="49"/>
      <c r="E319" s="49"/>
      <c r="F319" s="94"/>
    </row>
    <row r="326" spans="2:11" s="41" customFormat="1" ht="15" x14ac:dyDescent="0.2">
      <c r="F326" s="93"/>
      <c r="K326"/>
    </row>
    <row r="327" spans="2:11" s="41" customFormat="1" ht="15" x14ac:dyDescent="0.2">
      <c r="F327" s="93"/>
      <c r="K327"/>
    </row>
    <row r="328" spans="2:11" s="41" customFormat="1" ht="15" x14ac:dyDescent="0.2">
      <c r="F328" s="93"/>
      <c r="K328"/>
    </row>
    <row r="331" spans="2:11" s="44" customFormat="1" x14ac:dyDescent="0.2">
      <c r="F331" s="91"/>
      <c r="K331"/>
    </row>
    <row r="334" spans="2:11" x14ac:dyDescent="0.2">
      <c r="B334" s="49"/>
      <c r="C334" s="49"/>
      <c r="D334" s="49"/>
      <c r="E334" s="49"/>
      <c r="F334" s="94"/>
    </row>
    <row r="335" spans="2:11" x14ac:dyDescent="0.2">
      <c r="B335" s="49"/>
      <c r="C335" s="49"/>
      <c r="D335" s="49"/>
      <c r="E335" s="49"/>
      <c r="F335" s="94"/>
    </row>
    <row r="336" spans="2:11" x14ac:dyDescent="0.2">
      <c r="B336" s="49"/>
      <c r="C336" s="49"/>
      <c r="D336" s="49"/>
      <c r="E336" s="49"/>
      <c r="F336" s="94"/>
    </row>
    <row r="337" spans="2:6" x14ac:dyDescent="0.2">
      <c r="B337" s="49"/>
      <c r="C337" s="49"/>
      <c r="D337" s="49"/>
      <c r="E337" s="49"/>
      <c r="F337" s="94"/>
    </row>
    <row r="338" spans="2:6" x14ac:dyDescent="0.2">
      <c r="B338" s="49"/>
      <c r="C338" s="49"/>
      <c r="D338" s="49"/>
      <c r="E338" s="49"/>
      <c r="F338" s="94"/>
    </row>
    <row r="339" spans="2:6" x14ac:dyDescent="0.2">
      <c r="B339" s="49"/>
      <c r="C339" s="49"/>
      <c r="D339" s="49"/>
      <c r="E339" s="49"/>
      <c r="F339" s="94"/>
    </row>
    <row r="340" spans="2:6" x14ac:dyDescent="0.2">
      <c r="B340" s="49"/>
      <c r="C340" s="49"/>
      <c r="D340" s="49"/>
      <c r="E340" s="49"/>
      <c r="F340" s="94"/>
    </row>
    <row r="341" spans="2:6" x14ac:dyDescent="0.2">
      <c r="B341" s="49"/>
      <c r="C341" s="49"/>
      <c r="D341" s="49"/>
      <c r="E341" s="49"/>
      <c r="F341" s="94"/>
    </row>
    <row r="342" spans="2:6" x14ac:dyDescent="0.2">
      <c r="B342" s="49"/>
      <c r="C342" s="49"/>
      <c r="D342" s="49"/>
      <c r="E342" s="49"/>
      <c r="F342" s="94"/>
    </row>
    <row r="343" spans="2:6" x14ac:dyDescent="0.2">
      <c r="B343" s="49"/>
      <c r="C343" s="49"/>
      <c r="D343" s="49"/>
      <c r="E343" s="49"/>
      <c r="F343" s="94"/>
    </row>
    <row r="344" spans="2:6" x14ac:dyDescent="0.2">
      <c r="B344" s="49"/>
      <c r="C344" s="49"/>
      <c r="D344" s="49"/>
      <c r="E344" s="49"/>
      <c r="F344" s="94"/>
    </row>
    <row r="345" spans="2:6" x14ac:dyDescent="0.2">
      <c r="B345" s="49"/>
      <c r="C345" s="49"/>
      <c r="D345" s="49"/>
      <c r="E345" s="49"/>
      <c r="F345" s="94"/>
    </row>
    <row r="346" spans="2:6" x14ac:dyDescent="0.2">
      <c r="B346" s="49"/>
      <c r="C346" s="49"/>
      <c r="D346" s="49"/>
      <c r="E346" s="49"/>
      <c r="F346" s="94"/>
    </row>
    <row r="347" spans="2:6" x14ac:dyDescent="0.2">
      <c r="B347" s="49"/>
      <c r="C347" s="49"/>
      <c r="D347" s="49"/>
      <c r="E347" s="49"/>
      <c r="F347" s="94"/>
    </row>
    <row r="348" spans="2:6" x14ac:dyDescent="0.2">
      <c r="B348" s="49"/>
      <c r="C348" s="49"/>
      <c r="D348" s="49"/>
      <c r="E348" s="49"/>
      <c r="F348" s="94"/>
    </row>
    <row r="349" spans="2:6" x14ac:dyDescent="0.2">
      <c r="B349" s="49"/>
      <c r="C349" s="49"/>
      <c r="D349" s="49"/>
      <c r="E349" s="49"/>
      <c r="F349" s="94"/>
    </row>
    <row r="350" spans="2:6" x14ac:dyDescent="0.2">
      <c r="B350" s="49"/>
      <c r="C350" s="49"/>
      <c r="D350" s="49"/>
      <c r="E350" s="49"/>
      <c r="F350" s="94"/>
    </row>
    <row r="351" spans="2:6" x14ac:dyDescent="0.2">
      <c r="B351" s="49"/>
      <c r="C351" s="49"/>
      <c r="D351" s="49"/>
      <c r="E351" s="49"/>
      <c r="F351" s="94"/>
    </row>
    <row r="352" spans="2:6" x14ac:dyDescent="0.2">
      <c r="B352" s="49"/>
      <c r="C352" s="49"/>
      <c r="D352" s="49"/>
      <c r="E352" s="49"/>
      <c r="F352" s="94"/>
    </row>
    <row r="353" spans="2:11" x14ac:dyDescent="0.2">
      <c r="B353" s="49"/>
      <c r="C353" s="49"/>
      <c r="D353" s="49"/>
      <c r="E353" s="49"/>
      <c r="F353" s="94"/>
    </row>
    <row r="354" spans="2:11" x14ac:dyDescent="0.2">
      <c r="B354" s="49"/>
      <c r="C354" s="49"/>
      <c r="D354" s="49"/>
      <c r="E354" s="49"/>
      <c r="F354" s="94"/>
    </row>
    <row r="355" spans="2:11" x14ac:dyDescent="0.2">
      <c r="B355" s="49"/>
      <c r="C355" s="49"/>
      <c r="D355" s="49"/>
      <c r="E355" s="49"/>
      <c r="F355" s="94"/>
    </row>
    <row r="356" spans="2:11" x14ac:dyDescent="0.2">
      <c r="B356" s="49"/>
      <c r="C356" s="49"/>
      <c r="D356" s="49"/>
      <c r="E356" s="49"/>
      <c r="F356" s="94"/>
    </row>
    <row r="357" spans="2:11" x14ac:dyDescent="0.2">
      <c r="B357" s="49"/>
      <c r="C357" s="49"/>
      <c r="D357" s="49"/>
      <c r="E357" s="49"/>
      <c r="F357" s="94"/>
    </row>
    <row r="358" spans="2:11" x14ac:dyDescent="0.2">
      <c r="B358" s="49"/>
      <c r="C358" s="49"/>
      <c r="D358" s="49"/>
      <c r="E358" s="49"/>
      <c r="F358" s="94"/>
    </row>
    <row r="359" spans="2:11" x14ac:dyDescent="0.2">
      <c r="B359" s="49"/>
      <c r="C359" s="49"/>
      <c r="D359" s="49"/>
      <c r="E359" s="49"/>
      <c r="F359" s="94"/>
    </row>
    <row r="360" spans="2:11" x14ac:dyDescent="0.2">
      <c r="B360" s="49"/>
      <c r="C360" s="49"/>
      <c r="D360" s="49"/>
      <c r="E360" s="49"/>
      <c r="F360" s="94"/>
    </row>
    <row r="361" spans="2:11" x14ac:dyDescent="0.2">
      <c r="B361" s="49"/>
      <c r="C361" s="49"/>
      <c r="D361" s="49"/>
      <c r="E361" s="49"/>
      <c r="F361" s="94"/>
    </row>
    <row r="362" spans="2:11" x14ac:dyDescent="0.2">
      <c r="B362" s="49"/>
      <c r="C362" s="49"/>
      <c r="D362" s="49"/>
      <c r="E362" s="49"/>
      <c r="F362" s="94"/>
    </row>
    <row r="363" spans="2:11" x14ac:dyDescent="0.2">
      <c r="B363" s="49"/>
      <c r="C363" s="49"/>
      <c r="D363" s="49"/>
      <c r="E363" s="49"/>
      <c r="F363" s="94"/>
    </row>
    <row r="364" spans="2:11" ht="15" x14ac:dyDescent="0.2">
      <c r="B364" s="49"/>
      <c r="C364" s="49"/>
      <c r="D364" s="49"/>
      <c r="E364" s="49"/>
      <c r="F364" s="94"/>
      <c r="K364" s="41"/>
    </row>
    <row r="365" spans="2:11" ht="15" x14ac:dyDescent="0.2">
      <c r="B365" s="49"/>
      <c r="C365" s="49"/>
      <c r="D365" s="49"/>
      <c r="E365" s="49"/>
      <c r="F365" s="94"/>
      <c r="K365" s="41"/>
    </row>
    <row r="366" spans="2:11" ht="15" x14ac:dyDescent="0.2">
      <c r="B366" s="49"/>
      <c r="C366" s="49"/>
      <c r="D366" s="49"/>
      <c r="E366" s="49"/>
      <c r="F366" s="94"/>
      <c r="K366" s="41"/>
    </row>
    <row r="367" spans="2:11" x14ac:dyDescent="0.2">
      <c r="B367" s="49"/>
      <c r="C367" s="49"/>
      <c r="D367" s="49"/>
      <c r="E367" s="49"/>
      <c r="F367" s="94"/>
    </row>
    <row r="368" spans="2:11" x14ac:dyDescent="0.2">
      <c r="B368" s="49"/>
      <c r="C368" s="49"/>
      <c r="D368" s="49"/>
      <c r="E368" s="49"/>
      <c r="F368" s="94"/>
    </row>
    <row r="369" spans="2:11" x14ac:dyDescent="0.2">
      <c r="B369" s="49"/>
      <c r="C369" s="49"/>
      <c r="D369" s="49"/>
      <c r="E369" s="49"/>
      <c r="F369" s="94"/>
      <c r="K369" s="44"/>
    </row>
    <row r="370" spans="2:11" x14ac:dyDescent="0.2">
      <c r="B370" s="49"/>
      <c r="C370" s="49"/>
      <c r="D370" s="49"/>
      <c r="E370" s="49"/>
      <c r="F370" s="94"/>
    </row>
    <row r="371" spans="2:11" x14ac:dyDescent="0.2">
      <c r="B371" s="49"/>
      <c r="C371" s="49"/>
      <c r="D371" s="49"/>
      <c r="E371" s="49"/>
      <c r="F371" s="94"/>
    </row>
    <row r="378" spans="2:11" s="41" customFormat="1" ht="15" x14ac:dyDescent="0.2">
      <c r="F378" s="93"/>
      <c r="K378"/>
    </row>
    <row r="379" spans="2:11" s="41" customFormat="1" ht="15" x14ac:dyDescent="0.2">
      <c r="F379" s="93"/>
      <c r="K379"/>
    </row>
    <row r="380" spans="2:11" s="41" customFormat="1" ht="15" x14ac:dyDescent="0.2">
      <c r="F380" s="93"/>
      <c r="K380"/>
    </row>
    <row r="383" spans="2:11" s="44" customFormat="1" x14ac:dyDescent="0.2">
      <c r="F383" s="91"/>
      <c r="K383"/>
    </row>
    <row r="386" spans="2:6" x14ac:dyDescent="0.2">
      <c r="B386" s="49"/>
      <c r="C386" s="49"/>
      <c r="D386" s="49"/>
      <c r="E386" s="49"/>
      <c r="F386" s="94"/>
    </row>
    <row r="387" spans="2:6" x14ac:dyDescent="0.2">
      <c r="B387" s="49"/>
      <c r="C387" s="49"/>
      <c r="D387" s="49"/>
      <c r="E387" s="49"/>
      <c r="F387" s="94"/>
    </row>
    <row r="388" spans="2:6" x14ac:dyDescent="0.2">
      <c r="B388" s="49"/>
      <c r="C388" s="49"/>
      <c r="D388" s="49"/>
      <c r="E388" s="49"/>
      <c r="F388" s="94"/>
    </row>
    <row r="389" spans="2:6" x14ac:dyDescent="0.2">
      <c r="B389" s="49"/>
      <c r="C389" s="49"/>
      <c r="D389" s="49"/>
      <c r="E389" s="49"/>
      <c r="F389" s="94"/>
    </row>
    <row r="390" spans="2:6" x14ac:dyDescent="0.2">
      <c r="B390" s="49"/>
      <c r="C390" s="49"/>
      <c r="D390" s="49"/>
      <c r="E390" s="49"/>
      <c r="F390" s="94"/>
    </row>
    <row r="391" spans="2:6" x14ac:dyDescent="0.2">
      <c r="B391" s="49"/>
      <c r="C391" s="49"/>
      <c r="D391" s="49"/>
      <c r="E391" s="49"/>
      <c r="F391" s="94"/>
    </row>
    <row r="392" spans="2:6" x14ac:dyDescent="0.2">
      <c r="B392" s="49"/>
      <c r="C392" s="49"/>
      <c r="D392" s="49"/>
      <c r="E392" s="49"/>
      <c r="F392" s="94"/>
    </row>
    <row r="393" spans="2:6" x14ac:dyDescent="0.2">
      <c r="B393" s="49"/>
      <c r="C393" s="49"/>
      <c r="D393" s="49"/>
      <c r="E393" s="49"/>
      <c r="F393" s="94"/>
    </row>
    <row r="394" spans="2:6" x14ac:dyDescent="0.2">
      <c r="B394" s="49"/>
      <c r="C394" s="49"/>
      <c r="D394" s="49"/>
      <c r="E394" s="49"/>
      <c r="F394" s="94"/>
    </row>
    <row r="395" spans="2:6" x14ac:dyDescent="0.2">
      <c r="B395" s="49"/>
      <c r="C395" s="49"/>
      <c r="D395" s="49"/>
      <c r="E395" s="49"/>
      <c r="F395" s="94"/>
    </row>
    <row r="396" spans="2:6" x14ac:dyDescent="0.2">
      <c r="B396" s="49"/>
      <c r="C396" s="49"/>
      <c r="D396" s="49"/>
      <c r="E396" s="49"/>
      <c r="F396" s="94"/>
    </row>
    <row r="397" spans="2:6" x14ac:dyDescent="0.2">
      <c r="B397" s="49"/>
      <c r="C397" s="49"/>
      <c r="D397" s="49"/>
      <c r="E397" s="49"/>
      <c r="F397" s="94"/>
    </row>
    <row r="398" spans="2:6" x14ac:dyDescent="0.2">
      <c r="B398" s="49"/>
      <c r="C398" s="49"/>
      <c r="D398" s="49"/>
      <c r="E398" s="49"/>
      <c r="F398" s="94"/>
    </row>
    <row r="399" spans="2:6" x14ac:dyDescent="0.2">
      <c r="B399" s="49"/>
      <c r="C399" s="49"/>
      <c r="D399" s="49"/>
      <c r="E399" s="49"/>
      <c r="F399" s="94"/>
    </row>
    <row r="400" spans="2:6" x14ac:dyDescent="0.2">
      <c r="B400" s="49"/>
      <c r="C400" s="49"/>
      <c r="D400" s="49"/>
      <c r="E400" s="49"/>
      <c r="F400" s="94"/>
    </row>
    <row r="401" spans="2:11" x14ac:dyDescent="0.2">
      <c r="B401" s="49"/>
      <c r="C401" s="49"/>
      <c r="D401" s="49"/>
      <c r="E401" s="49"/>
      <c r="F401" s="94"/>
    </row>
    <row r="402" spans="2:11" x14ac:dyDescent="0.2">
      <c r="B402" s="49"/>
      <c r="C402" s="49"/>
      <c r="D402" s="49"/>
      <c r="E402" s="49"/>
      <c r="F402" s="94"/>
    </row>
    <row r="403" spans="2:11" x14ac:dyDescent="0.2">
      <c r="B403" s="49"/>
      <c r="C403" s="49"/>
      <c r="D403" s="49"/>
      <c r="E403" s="49"/>
      <c r="F403" s="94"/>
    </row>
    <row r="404" spans="2:11" x14ac:dyDescent="0.2">
      <c r="B404" s="49"/>
      <c r="C404" s="49"/>
      <c r="D404" s="49"/>
      <c r="E404" s="49"/>
      <c r="F404" s="94"/>
    </row>
    <row r="405" spans="2:11" x14ac:dyDescent="0.2">
      <c r="B405" s="49"/>
      <c r="C405" s="49"/>
      <c r="D405" s="49"/>
      <c r="E405" s="49"/>
      <c r="F405" s="94"/>
    </row>
    <row r="406" spans="2:11" x14ac:dyDescent="0.2">
      <c r="B406" s="49"/>
      <c r="C406" s="49"/>
      <c r="D406" s="49"/>
      <c r="E406" s="49"/>
      <c r="F406" s="94"/>
    </row>
    <row r="407" spans="2:11" x14ac:dyDescent="0.2">
      <c r="B407" s="49"/>
      <c r="C407" s="49"/>
      <c r="D407" s="49"/>
      <c r="E407" s="49"/>
      <c r="F407" s="94"/>
    </row>
    <row r="408" spans="2:11" x14ac:dyDescent="0.2">
      <c r="B408" s="49"/>
      <c r="C408" s="49"/>
      <c r="D408" s="49"/>
      <c r="E408" s="49"/>
      <c r="F408" s="94"/>
    </row>
    <row r="409" spans="2:11" x14ac:dyDescent="0.2">
      <c r="B409" s="49"/>
      <c r="C409" s="49"/>
      <c r="D409" s="49"/>
      <c r="E409" s="49"/>
      <c r="F409" s="94"/>
    </row>
    <row r="410" spans="2:11" x14ac:dyDescent="0.2">
      <c r="B410" s="49"/>
      <c r="C410" s="49"/>
      <c r="D410" s="49"/>
      <c r="E410" s="49"/>
      <c r="F410" s="94"/>
    </row>
    <row r="411" spans="2:11" x14ac:dyDescent="0.2">
      <c r="B411" s="49"/>
      <c r="C411" s="49"/>
      <c r="D411" s="49"/>
      <c r="E411" s="49"/>
      <c r="F411" s="94"/>
    </row>
    <row r="412" spans="2:11" x14ac:dyDescent="0.2">
      <c r="B412" s="49"/>
      <c r="C412" s="49"/>
      <c r="D412" s="49"/>
      <c r="E412" s="49"/>
      <c r="F412" s="94"/>
    </row>
    <row r="413" spans="2:11" x14ac:dyDescent="0.2">
      <c r="B413" s="49"/>
      <c r="C413" s="49"/>
      <c r="D413" s="49"/>
      <c r="E413" s="49"/>
      <c r="F413" s="94"/>
    </row>
    <row r="414" spans="2:11" x14ac:dyDescent="0.2">
      <c r="B414" s="49"/>
      <c r="C414" s="49"/>
      <c r="D414" s="49"/>
      <c r="E414" s="49"/>
      <c r="F414" s="94"/>
    </row>
    <row r="415" spans="2:11" x14ac:dyDescent="0.2">
      <c r="B415" s="49"/>
      <c r="C415" s="49"/>
      <c r="D415" s="49"/>
      <c r="E415" s="49"/>
      <c r="F415" s="94"/>
    </row>
    <row r="416" spans="2:11" ht="15" x14ac:dyDescent="0.2">
      <c r="B416" s="49"/>
      <c r="C416" s="49"/>
      <c r="D416" s="49"/>
      <c r="E416" s="49"/>
      <c r="F416" s="94"/>
      <c r="K416" s="41"/>
    </row>
    <row r="417" spans="2:11" ht="15" x14ac:dyDescent="0.2">
      <c r="B417" s="49"/>
      <c r="C417" s="49"/>
      <c r="D417" s="49"/>
      <c r="E417" s="49"/>
      <c r="F417" s="94"/>
      <c r="K417" s="41"/>
    </row>
    <row r="418" spans="2:11" ht="15" x14ac:dyDescent="0.2">
      <c r="B418" s="49"/>
      <c r="C418" s="49"/>
      <c r="D418" s="49"/>
      <c r="E418" s="49"/>
      <c r="F418" s="94"/>
      <c r="K418" s="41"/>
    </row>
    <row r="419" spans="2:11" x14ac:dyDescent="0.2">
      <c r="B419" s="49"/>
      <c r="C419" s="49"/>
      <c r="D419" s="49"/>
      <c r="E419" s="49"/>
      <c r="F419" s="94"/>
    </row>
    <row r="420" spans="2:11" x14ac:dyDescent="0.2">
      <c r="B420" s="49"/>
      <c r="C420" s="49"/>
      <c r="D420" s="49"/>
      <c r="E420" s="49"/>
      <c r="F420" s="94"/>
    </row>
    <row r="421" spans="2:11" x14ac:dyDescent="0.2">
      <c r="B421" s="49"/>
      <c r="C421" s="49"/>
      <c r="D421" s="49"/>
      <c r="E421" s="49"/>
      <c r="F421" s="94"/>
      <c r="K421" s="44"/>
    </row>
    <row r="422" spans="2:11" x14ac:dyDescent="0.2">
      <c r="B422" s="49"/>
      <c r="C422" s="49"/>
      <c r="D422" s="49"/>
      <c r="E422" s="49"/>
      <c r="F422" s="94"/>
    </row>
    <row r="423" spans="2:11" x14ac:dyDescent="0.2">
      <c r="B423" s="49"/>
      <c r="C423" s="49"/>
      <c r="D423" s="49"/>
      <c r="E423" s="49"/>
      <c r="F423" s="94"/>
    </row>
    <row r="424" spans="2:11" x14ac:dyDescent="0.2">
      <c r="B424" s="49"/>
      <c r="C424" s="49"/>
      <c r="D424" s="49"/>
      <c r="E424" s="49"/>
      <c r="F424" s="94"/>
    </row>
    <row r="425" spans="2:11" x14ac:dyDescent="0.2">
      <c r="B425" s="49"/>
      <c r="C425" s="49"/>
      <c r="D425" s="49"/>
      <c r="E425" s="49"/>
      <c r="F425" s="94"/>
    </row>
    <row r="426" spans="2:11" x14ac:dyDescent="0.2">
      <c r="B426" s="49"/>
      <c r="C426" s="49"/>
      <c r="D426" s="49"/>
      <c r="E426" s="49"/>
      <c r="F426" s="94"/>
    </row>
    <row r="427" spans="2:11" x14ac:dyDescent="0.2">
      <c r="B427" s="49"/>
      <c r="C427" s="49"/>
      <c r="D427" s="49"/>
      <c r="E427" s="49"/>
      <c r="F427" s="94"/>
    </row>
    <row r="428" spans="2:11" x14ac:dyDescent="0.2">
      <c r="B428" s="49"/>
      <c r="C428" s="49"/>
      <c r="D428" s="49"/>
      <c r="E428" s="49"/>
      <c r="F428" s="94"/>
    </row>
    <row r="429" spans="2:11" x14ac:dyDescent="0.2">
      <c r="B429" s="49"/>
      <c r="C429" s="49"/>
      <c r="D429" s="49"/>
      <c r="E429" s="49"/>
      <c r="F429" s="94"/>
    </row>
    <row r="430" spans="2:11" s="41" customFormat="1" ht="15" x14ac:dyDescent="0.2">
      <c r="B430" s="49"/>
      <c r="C430" s="49"/>
      <c r="D430" s="49"/>
      <c r="E430" s="49"/>
      <c r="F430" s="94"/>
      <c r="K430"/>
    </row>
    <row r="431" spans="2:11" s="41" customFormat="1" ht="15" x14ac:dyDescent="0.2">
      <c r="B431" s="49"/>
      <c r="C431" s="49"/>
      <c r="D431" s="49"/>
      <c r="E431" s="49"/>
      <c r="F431" s="94"/>
      <c r="K431"/>
    </row>
    <row r="432" spans="2:11" s="41" customFormat="1" ht="15" x14ac:dyDescent="0.2">
      <c r="B432" s="49"/>
      <c r="C432" s="49"/>
      <c r="D432" s="49"/>
      <c r="E432" s="49"/>
      <c r="F432" s="94"/>
      <c r="K432"/>
    </row>
    <row r="433" spans="2:11" x14ac:dyDescent="0.2">
      <c r="B433" s="49"/>
      <c r="C433" s="49"/>
      <c r="D433" s="49"/>
      <c r="E433" s="49"/>
      <c r="F433" s="94"/>
    </row>
    <row r="434" spans="2:11" x14ac:dyDescent="0.2">
      <c r="B434" s="49"/>
      <c r="C434" s="49"/>
      <c r="D434" s="49"/>
      <c r="E434" s="49"/>
      <c r="F434" s="94"/>
    </row>
    <row r="435" spans="2:11" s="44" customFormat="1" x14ac:dyDescent="0.2">
      <c r="F435" s="91"/>
      <c r="K435"/>
    </row>
    <row r="436" spans="2:11" x14ac:dyDescent="0.2">
      <c r="B436" s="49"/>
      <c r="C436" s="49"/>
      <c r="D436" s="49"/>
      <c r="E436" s="49"/>
      <c r="F436" s="94"/>
    </row>
    <row r="437" spans="2:11" x14ac:dyDescent="0.2">
      <c r="B437" s="49"/>
      <c r="C437" s="49"/>
      <c r="D437" s="49"/>
      <c r="E437" s="49"/>
      <c r="F437" s="94"/>
    </row>
    <row r="438" spans="2:11" x14ac:dyDescent="0.2">
      <c r="B438" s="49"/>
      <c r="C438" s="49"/>
      <c r="D438" s="49"/>
      <c r="E438" s="49"/>
      <c r="F438" s="94"/>
    </row>
    <row r="439" spans="2:11" x14ac:dyDescent="0.2">
      <c r="B439" s="49"/>
      <c r="C439" s="49"/>
      <c r="D439" s="49"/>
      <c r="E439" s="49"/>
      <c r="F439" s="94"/>
    </row>
    <row r="440" spans="2:11" x14ac:dyDescent="0.2">
      <c r="B440" s="49"/>
      <c r="C440" s="49"/>
      <c r="D440" s="49"/>
      <c r="E440" s="49"/>
      <c r="F440" s="94"/>
    </row>
    <row r="441" spans="2:11" x14ac:dyDescent="0.2">
      <c r="B441" s="49"/>
      <c r="C441" s="49"/>
      <c r="D441" s="49"/>
      <c r="E441" s="49"/>
      <c r="F441" s="94"/>
    </row>
    <row r="442" spans="2:11" x14ac:dyDescent="0.2">
      <c r="B442" s="49"/>
      <c r="C442" s="49"/>
      <c r="D442" s="49"/>
      <c r="E442" s="49"/>
      <c r="F442" s="94"/>
    </row>
    <row r="443" spans="2:11" x14ac:dyDescent="0.2">
      <c r="B443" s="49"/>
      <c r="C443" s="49"/>
      <c r="D443" s="49"/>
      <c r="E443" s="49"/>
      <c r="F443" s="94"/>
    </row>
    <row r="444" spans="2:11" x14ac:dyDescent="0.2">
      <c r="B444" s="49"/>
      <c r="C444" s="49"/>
      <c r="D444" s="49"/>
      <c r="E444" s="49"/>
      <c r="F444" s="94"/>
    </row>
    <row r="445" spans="2:11" x14ac:dyDescent="0.2">
      <c r="B445" s="49"/>
      <c r="C445" s="49"/>
      <c r="D445" s="49"/>
      <c r="E445" s="49"/>
      <c r="F445" s="94"/>
    </row>
    <row r="446" spans="2:11" x14ac:dyDescent="0.2">
      <c r="B446" s="49"/>
      <c r="C446" s="49"/>
      <c r="D446" s="49"/>
      <c r="E446" s="49"/>
      <c r="F446" s="94"/>
    </row>
    <row r="447" spans="2:11" x14ac:dyDescent="0.2">
      <c r="B447" s="49"/>
      <c r="C447" s="49"/>
      <c r="D447" s="49"/>
      <c r="E447" s="49"/>
      <c r="F447" s="94"/>
    </row>
    <row r="448" spans="2:11" x14ac:dyDescent="0.2">
      <c r="B448" s="49"/>
      <c r="C448" s="49"/>
      <c r="D448" s="49"/>
      <c r="E448" s="49"/>
      <c r="F448" s="94"/>
    </row>
    <row r="449" spans="2:6" x14ac:dyDescent="0.2">
      <c r="B449" s="49"/>
      <c r="C449" s="49"/>
      <c r="D449" s="49"/>
      <c r="E449" s="49"/>
      <c r="F449" s="94"/>
    </row>
    <row r="450" spans="2:6" x14ac:dyDescent="0.2">
      <c r="B450" s="49"/>
      <c r="C450" s="49"/>
      <c r="D450" s="49"/>
      <c r="E450" s="49"/>
      <c r="F450" s="94"/>
    </row>
    <row r="451" spans="2:6" x14ac:dyDescent="0.2">
      <c r="B451" s="49"/>
      <c r="C451" s="49"/>
      <c r="D451" s="49"/>
      <c r="E451" s="49"/>
      <c r="F451" s="94"/>
    </row>
    <row r="452" spans="2:6" x14ac:dyDescent="0.2">
      <c r="B452" s="49"/>
      <c r="C452" s="49"/>
      <c r="D452" s="49"/>
      <c r="E452" s="49"/>
      <c r="F452" s="94"/>
    </row>
    <row r="453" spans="2:6" x14ac:dyDescent="0.2">
      <c r="B453" s="49"/>
      <c r="C453" s="49"/>
      <c r="D453" s="49"/>
      <c r="E453" s="49"/>
      <c r="F453" s="94"/>
    </row>
    <row r="454" spans="2:6" x14ac:dyDescent="0.2">
      <c r="B454" s="49"/>
      <c r="C454" s="49"/>
      <c r="D454" s="49"/>
      <c r="E454" s="49"/>
      <c r="F454" s="94"/>
    </row>
    <row r="455" spans="2:6" x14ac:dyDescent="0.2">
      <c r="B455" s="49"/>
      <c r="C455" s="49"/>
      <c r="D455" s="49"/>
      <c r="E455" s="49"/>
      <c r="F455" s="94"/>
    </row>
    <row r="456" spans="2:6" x14ac:dyDescent="0.2">
      <c r="B456" s="49"/>
      <c r="C456" s="49"/>
      <c r="D456" s="49"/>
      <c r="E456" s="49"/>
      <c r="F456" s="94"/>
    </row>
    <row r="457" spans="2:6" x14ac:dyDescent="0.2">
      <c r="B457" s="49"/>
      <c r="C457" s="49"/>
      <c r="D457" s="49"/>
      <c r="E457" s="49"/>
      <c r="F457" s="94"/>
    </row>
    <row r="458" spans="2:6" x14ac:dyDescent="0.2">
      <c r="B458" s="49"/>
      <c r="C458" s="49"/>
      <c r="D458" s="49"/>
      <c r="E458" s="49"/>
      <c r="F458" s="94"/>
    </row>
    <row r="459" spans="2:6" x14ac:dyDescent="0.2">
      <c r="B459" s="49"/>
      <c r="C459" s="49"/>
      <c r="D459" s="49"/>
      <c r="E459" s="49"/>
      <c r="F459" s="94"/>
    </row>
    <row r="460" spans="2:6" x14ac:dyDescent="0.2">
      <c r="B460" s="49"/>
      <c r="C460" s="49"/>
      <c r="D460" s="49"/>
      <c r="E460" s="49"/>
      <c r="F460" s="94"/>
    </row>
    <row r="461" spans="2:6" x14ac:dyDescent="0.2">
      <c r="B461" s="49"/>
      <c r="C461" s="49"/>
      <c r="D461" s="49"/>
      <c r="E461" s="49"/>
      <c r="F461" s="94"/>
    </row>
    <row r="462" spans="2:6" x14ac:dyDescent="0.2">
      <c r="B462" s="49"/>
      <c r="C462" s="49"/>
      <c r="D462" s="49"/>
      <c r="E462" s="49"/>
      <c r="F462" s="94"/>
    </row>
    <row r="463" spans="2:6" x14ac:dyDescent="0.2">
      <c r="B463" s="49"/>
      <c r="C463" s="49"/>
      <c r="D463" s="49"/>
      <c r="E463" s="49"/>
      <c r="F463" s="94"/>
    </row>
    <row r="464" spans="2:6" x14ac:dyDescent="0.2">
      <c r="B464" s="49"/>
      <c r="C464" s="49"/>
      <c r="D464" s="49"/>
      <c r="E464" s="49"/>
      <c r="F464" s="94"/>
    </row>
    <row r="465" spans="2:11" x14ac:dyDescent="0.2">
      <c r="B465" s="49"/>
      <c r="C465" s="49"/>
      <c r="D465" s="49"/>
      <c r="E465" s="49"/>
      <c r="F465" s="94"/>
    </row>
    <row r="466" spans="2:11" x14ac:dyDescent="0.2">
      <c r="B466" s="49"/>
      <c r="C466" s="49"/>
      <c r="D466" s="49"/>
      <c r="E466" s="49"/>
      <c r="F466" s="94"/>
    </row>
    <row r="467" spans="2:11" x14ac:dyDescent="0.2">
      <c r="B467" s="49"/>
      <c r="C467" s="49"/>
      <c r="D467" s="49"/>
      <c r="E467" s="49"/>
      <c r="F467" s="94"/>
    </row>
    <row r="468" spans="2:11" ht="15" x14ac:dyDescent="0.2">
      <c r="B468" s="49"/>
      <c r="C468" s="49"/>
      <c r="D468" s="49"/>
      <c r="E468" s="49"/>
      <c r="F468" s="94"/>
      <c r="K468" s="41"/>
    </row>
    <row r="469" spans="2:11" ht="15" x14ac:dyDescent="0.2">
      <c r="B469" s="49"/>
      <c r="C469" s="49"/>
      <c r="D469" s="49"/>
      <c r="E469" s="49"/>
      <c r="F469" s="94"/>
      <c r="K469" s="41"/>
    </row>
    <row r="470" spans="2:11" ht="15" x14ac:dyDescent="0.2">
      <c r="B470" s="49"/>
      <c r="C470" s="49"/>
      <c r="D470" s="49"/>
      <c r="E470" s="49"/>
      <c r="F470" s="94"/>
      <c r="K470" s="41"/>
    </row>
    <row r="471" spans="2:11" x14ac:dyDescent="0.2">
      <c r="B471" s="49"/>
      <c r="C471" s="49"/>
      <c r="D471" s="49"/>
      <c r="E471" s="49"/>
      <c r="F471" s="94"/>
    </row>
    <row r="472" spans="2:11" x14ac:dyDescent="0.2">
      <c r="B472" s="49"/>
      <c r="C472" s="49"/>
      <c r="D472" s="49"/>
      <c r="E472" s="49"/>
      <c r="F472" s="94"/>
    </row>
    <row r="473" spans="2:11" x14ac:dyDescent="0.2">
      <c r="B473" s="49"/>
      <c r="C473" s="49"/>
      <c r="D473" s="49"/>
      <c r="E473" s="49"/>
      <c r="F473" s="94"/>
      <c r="K473" s="44"/>
    </row>
    <row r="474" spans="2:11" x14ac:dyDescent="0.2">
      <c r="B474" s="49"/>
      <c r="C474" s="49"/>
      <c r="D474" s="49"/>
      <c r="E474" s="49"/>
      <c r="F474" s="94"/>
    </row>
    <row r="475" spans="2:11" x14ac:dyDescent="0.2">
      <c r="B475" s="49"/>
      <c r="C475" s="49"/>
      <c r="D475" s="49"/>
      <c r="E475" s="49"/>
      <c r="F475" s="94"/>
    </row>
    <row r="482" spans="2:11" s="41" customFormat="1" ht="15" x14ac:dyDescent="0.2">
      <c r="F482" s="93"/>
      <c r="K482"/>
    </row>
    <row r="483" spans="2:11" s="41" customFormat="1" ht="15" x14ac:dyDescent="0.2">
      <c r="F483" s="93"/>
      <c r="K483"/>
    </row>
    <row r="484" spans="2:11" s="41" customFormat="1" ht="15" x14ac:dyDescent="0.2">
      <c r="F484" s="93"/>
      <c r="K484"/>
    </row>
    <row r="487" spans="2:11" s="44" customFormat="1" x14ac:dyDescent="0.2">
      <c r="F487" s="91"/>
      <c r="K487"/>
    </row>
    <row r="490" spans="2:11" x14ac:dyDescent="0.2">
      <c r="B490" s="49"/>
      <c r="C490" s="49"/>
      <c r="D490" s="49"/>
      <c r="E490" s="49"/>
      <c r="F490" s="94"/>
    </row>
    <row r="491" spans="2:11" x14ac:dyDescent="0.2">
      <c r="B491" s="49"/>
      <c r="C491" s="49"/>
      <c r="D491" s="49"/>
      <c r="E491" s="49"/>
      <c r="F491" s="94"/>
    </row>
    <row r="492" spans="2:11" x14ac:dyDescent="0.2">
      <c r="B492" s="49"/>
      <c r="C492" s="49"/>
      <c r="D492" s="49"/>
      <c r="E492" s="49"/>
      <c r="F492" s="94"/>
    </row>
    <row r="493" spans="2:11" x14ac:dyDescent="0.2">
      <c r="B493" s="49"/>
      <c r="C493" s="49"/>
      <c r="D493" s="49"/>
      <c r="E493" s="49"/>
      <c r="F493" s="94"/>
    </row>
    <row r="494" spans="2:11" x14ac:dyDescent="0.2">
      <c r="B494" s="49"/>
      <c r="C494" s="49"/>
      <c r="D494" s="49"/>
      <c r="E494" s="49"/>
      <c r="F494" s="94"/>
    </row>
    <row r="495" spans="2:11" x14ac:dyDescent="0.2">
      <c r="B495" s="49"/>
      <c r="C495" s="49"/>
      <c r="D495" s="49"/>
      <c r="E495" s="49"/>
      <c r="F495" s="94"/>
    </row>
    <row r="496" spans="2:11" x14ac:dyDescent="0.2">
      <c r="B496" s="49"/>
      <c r="C496" s="49"/>
      <c r="D496" s="49"/>
      <c r="E496" s="49"/>
      <c r="F496" s="94"/>
    </row>
    <row r="497" spans="2:6" x14ac:dyDescent="0.2">
      <c r="B497" s="49"/>
      <c r="C497" s="49"/>
      <c r="D497" s="49"/>
      <c r="E497" s="49"/>
      <c r="F497" s="94"/>
    </row>
    <row r="498" spans="2:6" x14ac:dyDescent="0.2">
      <c r="B498" s="49"/>
      <c r="C498" s="49"/>
      <c r="D498" s="49"/>
      <c r="E498" s="49"/>
      <c r="F498" s="94"/>
    </row>
    <row r="499" spans="2:6" x14ac:dyDescent="0.2">
      <c r="B499" s="49"/>
      <c r="C499" s="49"/>
      <c r="D499" s="49"/>
      <c r="E499" s="49"/>
      <c r="F499" s="94"/>
    </row>
    <row r="500" spans="2:6" x14ac:dyDescent="0.2">
      <c r="B500" s="49"/>
      <c r="C500" s="49"/>
      <c r="D500" s="49"/>
      <c r="E500" s="49"/>
      <c r="F500" s="94"/>
    </row>
    <row r="501" spans="2:6" x14ac:dyDescent="0.2">
      <c r="B501" s="49"/>
      <c r="C501" s="49"/>
      <c r="D501" s="49"/>
      <c r="E501" s="49"/>
      <c r="F501" s="94"/>
    </row>
    <row r="502" spans="2:6" x14ac:dyDescent="0.2">
      <c r="B502" s="49"/>
      <c r="C502" s="49"/>
      <c r="D502" s="49"/>
      <c r="E502" s="49"/>
      <c r="F502" s="94"/>
    </row>
    <row r="503" spans="2:6" x14ac:dyDescent="0.2">
      <c r="B503" s="49"/>
      <c r="C503" s="49"/>
      <c r="D503" s="49"/>
      <c r="E503" s="49"/>
      <c r="F503" s="94"/>
    </row>
    <row r="504" spans="2:6" x14ac:dyDescent="0.2">
      <c r="B504" s="49"/>
      <c r="C504" s="49"/>
      <c r="D504" s="49"/>
      <c r="E504" s="49"/>
      <c r="F504" s="94"/>
    </row>
    <row r="505" spans="2:6" x14ac:dyDescent="0.2">
      <c r="B505" s="49"/>
      <c r="C505" s="49"/>
      <c r="D505" s="49"/>
      <c r="E505" s="49"/>
      <c r="F505" s="94"/>
    </row>
    <row r="506" spans="2:6" x14ac:dyDescent="0.2">
      <c r="B506" s="49"/>
      <c r="C506" s="49"/>
      <c r="D506" s="49"/>
      <c r="E506" s="49"/>
      <c r="F506" s="94"/>
    </row>
    <row r="507" spans="2:6" x14ac:dyDescent="0.2">
      <c r="B507" s="49"/>
      <c r="C507" s="49"/>
      <c r="D507" s="49"/>
      <c r="E507" s="49"/>
      <c r="F507" s="94"/>
    </row>
    <row r="508" spans="2:6" x14ac:dyDescent="0.2">
      <c r="B508" s="49"/>
      <c r="C508" s="49"/>
      <c r="D508" s="49"/>
      <c r="E508" s="49"/>
      <c r="F508" s="94"/>
    </row>
    <row r="509" spans="2:6" x14ac:dyDescent="0.2">
      <c r="B509" s="49"/>
      <c r="C509" s="49"/>
      <c r="D509" s="49"/>
      <c r="E509" s="49"/>
      <c r="F509" s="94"/>
    </row>
    <row r="510" spans="2:6" x14ac:dyDescent="0.2">
      <c r="B510" s="49"/>
      <c r="C510" s="49"/>
      <c r="D510" s="49"/>
      <c r="E510" s="49"/>
      <c r="F510" s="94"/>
    </row>
    <row r="511" spans="2:6" x14ac:dyDescent="0.2">
      <c r="B511" s="49"/>
      <c r="C511" s="49"/>
      <c r="D511" s="49"/>
      <c r="E511" s="49"/>
      <c r="F511" s="94"/>
    </row>
    <row r="512" spans="2:6" x14ac:dyDescent="0.2">
      <c r="B512" s="49"/>
      <c r="C512" s="49"/>
      <c r="D512" s="49"/>
      <c r="E512" s="49"/>
      <c r="F512" s="94"/>
    </row>
    <row r="513" spans="2:11" x14ac:dyDescent="0.2">
      <c r="B513" s="49"/>
      <c r="C513" s="49"/>
      <c r="D513" s="49"/>
      <c r="E513" s="49"/>
      <c r="F513" s="94"/>
    </row>
    <row r="514" spans="2:11" x14ac:dyDescent="0.2">
      <c r="B514" s="49"/>
      <c r="C514" s="49"/>
      <c r="D514" s="49"/>
      <c r="E514" s="49"/>
      <c r="F514" s="94"/>
    </row>
    <row r="515" spans="2:11" x14ac:dyDescent="0.2">
      <c r="B515" s="49"/>
      <c r="C515" s="49"/>
      <c r="D515" s="49"/>
      <c r="E515" s="49"/>
      <c r="F515" s="94"/>
    </row>
    <row r="516" spans="2:11" x14ac:dyDescent="0.2">
      <c r="B516" s="49"/>
      <c r="C516" s="49"/>
      <c r="D516" s="49"/>
      <c r="E516" s="49"/>
      <c r="F516" s="94"/>
    </row>
    <row r="517" spans="2:11" x14ac:dyDescent="0.2">
      <c r="B517" s="49"/>
      <c r="C517" s="49"/>
      <c r="D517" s="49"/>
      <c r="E517" s="49"/>
      <c r="F517" s="94"/>
    </row>
    <row r="518" spans="2:11" x14ac:dyDescent="0.2">
      <c r="B518" s="49"/>
      <c r="C518" s="49"/>
      <c r="D518" s="49"/>
      <c r="E518" s="49"/>
      <c r="F518" s="94"/>
    </row>
    <row r="519" spans="2:11" x14ac:dyDescent="0.2">
      <c r="B519" s="49"/>
      <c r="C519" s="49"/>
      <c r="D519" s="49"/>
      <c r="E519" s="49"/>
      <c r="F519" s="94"/>
    </row>
    <row r="520" spans="2:11" ht="15" x14ac:dyDescent="0.2">
      <c r="B520" s="49"/>
      <c r="C520" s="49"/>
      <c r="D520" s="49"/>
      <c r="E520" s="49"/>
      <c r="F520" s="94"/>
      <c r="K520" s="41"/>
    </row>
    <row r="521" spans="2:11" ht="15" x14ac:dyDescent="0.2">
      <c r="B521" s="49"/>
      <c r="C521" s="49"/>
      <c r="D521" s="49"/>
      <c r="E521" s="49"/>
      <c r="F521" s="94"/>
      <c r="K521" s="41"/>
    </row>
    <row r="522" spans="2:11" ht="15" x14ac:dyDescent="0.2">
      <c r="B522" s="49"/>
      <c r="C522" s="49"/>
      <c r="D522" s="49"/>
      <c r="E522" s="49"/>
      <c r="F522" s="94"/>
      <c r="K522" s="41"/>
    </row>
    <row r="523" spans="2:11" x14ac:dyDescent="0.2">
      <c r="B523" s="49"/>
      <c r="C523" s="49"/>
      <c r="D523" s="49"/>
      <c r="E523" s="49"/>
      <c r="F523" s="94"/>
    </row>
    <row r="524" spans="2:11" x14ac:dyDescent="0.2">
      <c r="B524" s="49"/>
      <c r="C524" s="49"/>
      <c r="D524" s="49"/>
      <c r="E524" s="49"/>
      <c r="F524" s="94"/>
    </row>
    <row r="525" spans="2:11" x14ac:dyDescent="0.2">
      <c r="B525" s="49"/>
      <c r="C525" s="49"/>
      <c r="D525" s="49"/>
      <c r="E525" s="49"/>
      <c r="F525" s="94"/>
      <c r="K525" s="44"/>
    </row>
    <row r="526" spans="2:11" x14ac:dyDescent="0.2">
      <c r="B526" s="49"/>
      <c r="C526" s="49"/>
      <c r="D526" s="49"/>
      <c r="E526" s="49"/>
      <c r="F526" s="94"/>
    </row>
    <row r="527" spans="2:11" x14ac:dyDescent="0.2">
      <c r="B527" s="49"/>
      <c r="C527" s="49"/>
      <c r="D527" s="49"/>
      <c r="E527" s="49"/>
      <c r="F527" s="94"/>
    </row>
    <row r="528" spans="2:11" x14ac:dyDescent="0.2">
      <c r="B528" s="49"/>
      <c r="C528" s="49"/>
      <c r="D528" s="49"/>
      <c r="E528" s="49"/>
      <c r="F528" s="94"/>
    </row>
    <row r="529" spans="2:11" x14ac:dyDescent="0.2">
      <c r="B529" s="49"/>
      <c r="C529" s="49"/>
      <c r="D529" s="49"/>
      <c r="E529" s="49"/>
      <c r="F529" s="94"/>
    </row>
    <row r="530" spans="2:11" x14ac:dyDescent="0.2">
      <c r="B530" s="49"/>
      <c r="C530" s="49"/>
      <c r="D530" s="49"/>
      <c r="E530" s="49"/>
      <c r="F530" s="94"/>
    </row>
    <row r="531" spans="2:11" x14ac:dyDescent="0.2">
      <c r="B531" s="49"/>
      <c r="C531" s="49"/>
      <c r="D531" s="49"/>
      <c r="E531" s="49"/>
      <c r="F531" s="94"/>
    </row>
    <row r="532" spans="2:11" x14ac:dyDescent="0.2">
      <c r="B532" s="49"/>
      <c r="C532" s="49"/>
      <c r="D532" s="49"/>
      <c r="E532" s="49"/>
      <c r="F532" s="94"/>
    </row>
    <row r="533" spans="2:11" x14ac:dyDescent="0.2">
      <c r="B533" s="49"/>
      <c r="C533" s="49"/>
      <c r="D533" s="49"/>
      <c r="E533" s="49"/>
      <c r="F533" s="94"/>
    </row>
    <row r="534" spans="2:11" s="41" customFormat="1" ht="15" x14ac:dyDescent="0.2">
      <c r="B534" s="49"/>
      <c r="C534" s="49"/>
      <c r="D534" s="49"/>
      <c r="E534" s="49"/>
      <c r="F534" s="94"/>
      <c r="K534"/>
    </row>
    <row r="535" spans="2:11" s="41" customFormat="1" ht="15" x14ac:dyDescent="0.2">
      <c r="B535" s="49"/>
      <c r="C535" s="49"/>
      <c r="D535" s="49"/>
      <c r="E535" s="49"/>
      <c r="F535" s="94"/>
      <c r="K535"/>
    </row>
    <row r="536" spans="2:11" s="41" customFormat="1" ht="15" x14ac:dyDescent="0.2">
      <c r="B536" s="49"/>
      <c r="C536" s="49"/>
      <c r="D536" s="49"/>
      <c r="E536" s="49"/>
      <c r="F536" s="94"/>
      <c r="K536"/>
    </row>
    <row r="537" spans="2:11" x14ac:dyDescent="0.2">
      <c r="B537" s="49"/>
      <c r="C537" s="49"/>
      <c r="D537" s="49"/>
      <c r="E537" s="49"/>
      <c r="F537" s="94"/>
    </row>
    <row r="538" spans="2:11" x14ac:dyDescent="0.2">
      <c r="B538" s="49"/>
      <c r="C538" s="49"/>
      <c r="D538" s="49"/>
      <c r="E538" s="49"/>
      <c r="F538" s="94"/>
    </row>
    <row r="539" spans="2:11" s="44" customFormat="1" x14ac:dyDescent="0.2">
      <c r="F539" s="91"/>
      <c r="K539"/>
    </row>
    <row r="540" spans="2:11" x14ac:dyDescent="0.2">
      <c r="B540" s="49"/>
      <c r="C540" s="49"/>
      <c r="D540" s="49"/>
      <c r="E540" s="49"/>
      <c r="F540" s="94"/>
    </row>
    <row r="541" spans="2:11" x14ac:dyDescent="0.2">
      <c r="B541" s="49"/>
      <c r="C541" s="49"/>
      <c r="D541" s="49"/>
      <c r="E541" s="49"/>
      <c r="F541" s="94"/>
    </row>
    <row r="542" spans="2:11" x14ac:dyDescent="0.2">
      <c r="B542" s="49"/>
      <c r="C542" s="49"/>
      <c r="D542" s="49"/>
      <c r="E542" s="49"/>
      <c r="F542" s="94"/>
    </row>
    <row r="543" spans="2:11" x14ac:dyDescent="0.2">
      <c r="B543" s="49"/>
      <c r="C543" s="49"/>
      <c r="D543" s="49"/>
      <c r="E543" s="49"/>
      <c r="F543" s="94"/>
    </row>
    <row r="544" spans="2:11" x14ac:dyDescent="0.2">
      <c r="B544" s="49"/>
      <c r="C544" s="49"/>
      <c r="D544" s="49"/>
      <c r="E544" s="49"/>
      <c r="F544" s="94"/>
    </row>
    <row r="545" spans="2:6" x14ac:dyDescent="0.2">
      <c r="B545" s="49"/>
      <c r="C545" s="49"/>
      <c r="D545" s="49"/>
      <c r="E545" s="49"/>
      <c r="F545" s="94"/>
    </row>
    <row r="546" spans="2:6" x14ac:dyDescent="0.2">
      <c r="B546" s="49"/>
      <c r="C546" s="49"/>
      <c r="D546" s="49"/>
      <c r="E546" s="49"/>
      <c r="F546" s="94"/>
    </row>
    <row r="547" spans="2:6" x14ac:dyDescent="0.2">
      <c r="B547" s="49"/>
      <c r="C547" s="49"/>
      <c r="D547" s="49"/>
      <c r="E547" s="49"/>
      <c r="F547" s="94"/>
    </row>
    <row r="548" spans="2:6" x14ac:dyDescent="0.2">
      <c r="B548" s="49"/>
      <c r="C548" s="49"/>
      <c r="D548" s="49"/>
      <c r="E548" s="49"/>
      <c r="F548" s="94"/>
    </row>
    <row r="549" spans="2:6" x14ac:dyDescent="0.2">
      <c r="B549" s="49"/>
      <c r="C549" s="49"/>
      <c r="D549" s="49"/>
      <c r="E549" s="49"/>
      <c r="F549" s="94"/>
    </row>
    <row r="550" spans="2:6" x14ac:dyDescent="0.2">
      <c r="B550" s="49"/>
      <c r="C550" s="49"/>
      <c r="D550" s="49"/>
      <c r="E550" s="49"/>
      <c r="F550" s="94"/>
    </row>
    <row r="551" spans="2:6" x14ac:dyDescent="0.2">
      <c r="B551" s="49"/>
      <c r="C551" s="49"/>
      <c r="D551" s="49"/>
      <c r="E551" s="49"/>
      <c r="F551" s="94"/>
    </row>
    <row r="552" spans="2:6" x14ac:dyDescent="0.2">
      <c r="B552" s="49"/>
      <c r="C552" s="49"/>
      <c r="D552" s="49"/>
      <c r="E552" s="49"/>
      <c r="F552" s="94"/>
    </row>
    <row r="553" spans="2:6" x14ac:dyDescent="0.2">
      <c r="B553" s="49"/>
      <c r="C553" s="49"/>
      <c r="D553" s="49"/>
      <c r="E553" s="49"/>
      <c r="F553" s="94"/>
    </row>
    <row r="554" spans="2:6" x14ac:dyDescent="0.2">
      <c r="B554" s="49"/>
      <c r="C554" s="49"/>
      <c r="D554" s="49"/>
      <c r="E554" s="49"/>
      <c r="F554" s="94"/>
    </row>
    <row r="555" spans="2:6" x14ac:dyDescent="0.2">
      <c r="B555" s="49"/>
      <c r="C555" s="49"/>
      <c r="D555" s="49"/>
      <c r="E555" s="49"/>
      <c r="F555" s="94"/>
    </row>
    <row r="556" spans="2:6" x14ac:dyDescent="0.2">
      <c r="B556" s="49"/>
      <c r="C556" s="49"/>
      <c r="D556" s="49"/>
      <c r="E556" s="49"/>
      <c r="F556" s="94"/>
    </row>
    <row r="557" spans="2:6" x14ac:dyDescent="0.2">
      <c r="B557" s="49"/>
      <c r="C557" s="49"/>
      <c r="D557" s="49"/>
      <c r="E557" s="49"/>
      <c r="F557" s="94"/>
    </row>
    <row r="558" spans="2:6" x14ac:dyDescent="0.2">
      <c r="B558" s="49"/>
      <c r="C558" s="49"/>
      <c r="D558" s="49"/>
      <c r="E558" s="49"/>
      <c r="F558" s="94"/>
    </row>
    <row r="559" spans="2:6" x14ac:dyDescent="0.2">
      <c r="B559" s="49"/>
      <c r="C559" s="49"/>
      <c r="D559" s="49"/>
      <c r="E559" s="49"/>
      <c r="F559" s="94"/>
    </row>
    <row r="560" spans="2:6" x14ac:dyDescent="0.2">
      <c r="B560" s="49"/>
      <c r="C560" s="49"/>
      <c r="D560" s="49"/>
      <c r="E560" s="49"/>
      <c r="F560" s="94"/>
    </row>
    <row r="561" spans="2:11" x14ac:dyDescent="0.2">
      <c r="B561" s="49"/>
      <c r="C561" s="49"/>
      <c r="D561" s="49"/>
      <c r="E561" s="49"/>
      <c r="F561" s="94"/>
    </row>
    <row r="562" spans="2:11" x14ac:dyDescent="0.2">
      <c r="B562" s="49"/>
      <c r="C562" s="49"/>
      <c r="D562" s="49"/>
      <c r="E562" s="49"/>
      <c r="F562" s="94"/>
    </row>
    <row r="563" spans="2:11" x14ac:dyDescent="0.2">
      <c r="B563" s="49"/>
      <c r="C563" s="49"/>
      <c r="D563" s="49"/>
      <c r="E563" s="49"/>
      <c r="F563" s="94"/>
    </row>
    <row r="564" spans="2:11" x14ac:dyDescent="0.2">
      <c r="B564" s="49"/>
      <c r="C564" s="49"/>
      <c r="D564" s="49"/>
      <c r="E564" s="49"/>
      <c r="F564" s="94"/>
    </row>
    <row r="565" spans="2:11" x14ac:dyDescent="0.2">
      <c r="B565" s="49"/>
      <c r="C565" s="49"/>
      <c r="D565" s="49"/>
      <c r="E565" s="49"/>
      <c r="F565" s="94"/>
    </row>
    <row r="566" spans="2:11" x14ac:dyDescent="0.2">
      <c r="B566" s="49"/>
      <c r="C566" s="49"/>
      <c r="D566" s="49"/>
      <c r="E566" s="49"/>
      <c r="F566" s="94"/>
    </row>
    <row r="567" spans="2:11" x14ac:dyDescent="0.2">
      <c r="B567" s="49"/>
      <c r="C567" s="49"/>
      <c r="D567" s="49"/>
      <c r="E567" s="49"/>
      <c r="F567" s="94"/>
    </row>
    <row r="568" spans="2:11" x14ac:dyDescent="0.2">
      <c r="B568" s="49"/>
      <c r="C568" s="49"/>
      <c r="D568" s="49"/>
      <c r="E568" s="49"/>
      <c r="F568" s="94"/>
    </row>
    <row r="569" spans="2:11" x14ac:dyDescent="0.2">
      <c r="B569" s="49"/>
      <c r="C569" s="49"/>
      <c r="D569" s="49"/>
      <c r="E569" s="49"/>
      <c r="F569" s="94"/>
    </row>
    <row r="570" spans="2:11" x14ac:dyDescent="0.2">
      <c r="B570" s="49"/>
      <c r="C570" s="49"/>
      <c r="D570" s="49"/>
      <c r="E570" s="49"/>
      <c r="F570" s="94"/>
    </row>
    <row r="571" spans="2:11" x14ac:dyDescent="0.2">
      <c r="B571" s="49"/>
      <c r="C571" s="49"/>
      <c r="D571" s="49"/>
      <c r="E571" s="49"/>
      <c r="F571" s="94"/>
    </row>
    <row r="572" spans="2:11" ht="15" x14ac:dyDescent="0.2">
      <c r="B572" s="49"/>
      <c r="C572" s="49"/>
      <c r="D572" s="49"/>
      <c r="E572" s="49"/>
      <c r="F572" s="94"/>
      <c r="K572" s="41"/>
    </row>
    <row r="573" spans="2:11" ht="15" x14ac:dyDescent="0.2">
      <c r="B573" s="49"/>
      <c r="C573" s="49"/>
      <c r="D573" s="49"/>
      <c r="E573" s="49"/>
      <c r="F573" s="94"/>
      <c r="K573" s="41"/>
    </row>
    <row r="574" spans="2:11" ht="15" x14ac:dyDescent="0.2">
      <c r="B574" s="49"/>
      <c r="C574" s="49"/>
      <c r="D574" s="49"/>
      <c r="E574" s="49"/>
      <c r="F574" s="94"/>
      <c r="K574" s="41"/>
    </row>
    <row r="575" spans="2:11" x14ac:dyDescent="0.2">
      <c r="B575" s="49"/>
      <c r="C575" s="49"/>
      <c r="D575" s="49"/>
      <c r="E575" s="49"/>
      <c r="F575" s="94"/>
    </row>
    <row r="576" spans="2:11" x14ac:dyDescent="0.2">
      <c r="B576" s="49"/>
      <c r="C576" s="49"/>
      <c r="D576" s="49"/>
      <c r="E576" s="49"/>
      <c r="F576" s="94"/>
    </row>
    <row r="577" spans="2:11" x14ac:dyDescent="0.2">
      <c r="B577" s="49"/>
      <c r="C577" s="49"/>
      <c r="D577" s="49"/>
      <c r="E577" s="49"/>
      <c r="F577" s="94"/>
      <c r="K577" s="44"/>
    </row>
    <row r="578" spans="2:11" x14ac:dyDescent="0.2">
      <c r="B578" s="49"/>
      <c r="C578" s="49"/>
      <c r="D578" s="49"/>
      <c r="E578" s="49"/>
      <c r="F578" s="94"/>
    </row>
    <row r="579" spans="2:11" x14ac:dyDescent="0.2">
      <c r="B579" s="49"/>
      <c r="C579" s="49"/>
      <c r="D579" s="49"/>
      <c r="E579" s="49"/>
      <c r="F579" s="94"/>
    </row>
    <row r="586" spans="2:11" s="41" customFormat="1" ht="15" x14ac:dyDescent="0.2">
      <c r="F586" s="93"/>
      <c r="K586"/>
    </row>
    <row r="587" spans="2:11" s="41" customFormat="1" ht="15" x14ac:dyDescent="0.2">
      <c r="F587" s="93"/>
      <c r="K587"/>
    </row>
    <row r="588" spans="2:11" s="41" customFormat="1" ht="15" x14ac:dyDescent="0.2">
      <c r="F588" s="93"/>
      <c r="K588"/>
    </row>
    <row r="591" spans="2:11" s="44" customFormat="1" x14ac:dyDescent="0.2">
      <c r="F591" s="91"/>
      <c r="K591"/>
    </row>
    <row r="594" spans="2:6" x14ac:dyDescent="0.2">
      <c r="B594" s="49"/>
      <c r="C594" s="49"/>
      <c r="D594" s="49"/>
      <c r="E594" s="49"/>
      <c r="F594" s="94"/>
    </row>
    <row r="595" spans="2:6" x14ac:dyDescent="0.2">
      <c r="B595" s="49"/>
      <c r="C595" s="49"/>
      <c r="D595" s="49"/>
      <c r="E595" s="49"/>
      <c r="F595" s="94"/>
    </row>
    <row r="596" spans="2:6" x14ac:dyDescent="0.2">
      <c r="B596" s="49"/>
      <c r="C596" s="49"/>
      <c r="D596" s="49"/>
      <c r="E596" s="49"/>
      <c r="F596" s="94"/>
    </row>
    <row r="597" spans="2:6" x14ac:dyDescent="0.2">
      <c r="B597" s="49"/>
      <c r="C597" s="49"/>
      <c r="D597" s="49"/>
      <c r="E597" s="49"/>
      <c r="F597" s="94"/>
    </row>
    <row r="598" spans="2:6" x14ac:dyDescent="0.2">
      <c r="B598" s="49"/>
      <c r="C598" s="49"/>
      <c r="D598" s="49"/>
      <c r="E598" s="49"/>
      <c r="F598" s="94"/>
    </row>
    <row r="599" spans="2:6" x14ac:dyDescent="0.2">
      <c r="B599" s="49"/>
      <c r="C599" s="49"/>
      <c r="D599" s="49"/>
      <c r="E599" s="49"/>
      <c r="F599" s="94"/>
    </row>
    <row r="600" spans="2:6" x14ac:dyDescent="0.2">
      <c r="B600" s="49"/>
      <c r="C600" s="49"/>
      <c r="D600" s="49"/>
      <c r="E600" s="49"/>
      <c r="F600" s="94"/>
    </row>
    <row r="601" spans="2:6" x14ac:dyDescent="0.2">
      <c r="B601" s="49"/>
      <c r="C601" s="49"/>
      <c r="D601" s="49"/>
      <c r="E601" s="49"/>
      <c r="F601" s="94"/>
    </row>
    <row r="602" spans="2:6" x14ac:dyDescent="0.2">
      <c r="B602" s="49"/>
      <c r="C602" s="49"/>
      <c r="D602" s="49"/>
      <c r="E602" s="49"/>
      <c r="F602" s="94"/>
    </row>
    <row r="603" spans="2:6" x14ac:dyDescent="0.2">
      <c r="B603" s="49"/>
      <c r="C603" s="49"/>
      <c r="D603" s="49"/>
      <c r="E603" s="49"/>
      <c r="F603" s="94"/>
    </row>
    <row r="604" spans="2:6" x14ac:dyDescent="0.2">
      <c r="B604" s="49"/>
      <c r="C604" s="49"/>
      <c r="D604" s="49"/>
      <c r="E604" s="49"/>
      <c r="F604" s="94"/>
    </row>
    <row r="605" spans="2:6" x14ac:dyDescent="0.2">
      <c r="B605" s="49"/>
      <c r="C605" s="49"/>
      <c r="D605" s="49"/>
      <c r="E605" s="49"/>
      <c r="F605" s="94"/>
    </row>
    <row r="606" spans="2:6" x14ac:dyDescent="0.2">
      <c r="B606" s="49"/>
      <c r="C606" s="49"/>
      <c r="D606" s="49"/>
      <c r="E606" s="49"/>
      <c r="F606" s="94"/>
    </row>
    <row r="607" spans="2:6" x14ac:dyDescent="0.2">
      <c r="B607" s="49"/>
      <c r="C607" s="49"/>
      <c r="D607" s="49"/>
      <c r="E607" s="49"/>
      <c r="F607" s="94"/>
    </row>
    <row r="608" spans="2:6" x14ac:dyDescent="0.2">
      <c r="B608" s="49"/>
      <c r="C608" s="49"/>
      <c r="D608" s="49"/>
      <c r="E608" s="49"/>
      <c r="F608" s="94"/>
    </row>
    <row r="609" spans="2:11" x14ac:dyDescent="0.2">
      <c r="B609" s="49"/>
      <c r="C609" s="49"/>
      <c r="D609" s="49"/>
      <c r="E609" s="49"/>
      <c r="F609" s="94"/>
    </row>
    <row r="610" spans="2:11" x14ac:dyDescent="0.2">
      <c r="B610" s="49"/>
      <c r="C610" s="49"/>
      <c r="D610" s="49"/>
      <c r="E610" s="49"/>
      <c r="F610" s="94"/>
    </row>
    <row r="611" spans="2:11" x14ac:dyDescent="0.2">
      <c r="B611" s="49"/>
      <c r="C611" s="49"/>
      <c r="D611" s="49"/>
      <c r="E611" s="49"/>
      <c r="F611" s="94"/>
    </row>
    <row r="612" spans="2:11" x14ac:dyDescent="0.2">
      <c r="B612" s="49"/>
      <c r="C612" s="49"/>
      <c r="D612" s="49"/>
      <c r="E612" s="49"/>
      <c r="F612" s="94"/>
    </row>
    <row r="613" spans="2:11" x14ac:dyDescent="0.2">
      <c r="B613" s="49"/>
      <c r="C613" s="49"/>
      <c r="D613" s="49"/>
      <c r="E613" s="49"/>
      <c r="F613" s="94"/>
    </row>
    <row r="614" spans="2:11" x14ac:dyDescent="0.2">
      <c r="B614" s="49"/>
      <c r="C614" s="49"/>
      <c r="D614" s="49"/>
      <c r="E614" s="49"/>
      <c r="F614" s="94"/>
    </row>
    <row r="615" spans="2:11" x14ac:dyDescent="0.2">
      <c r="B615" s="49"/>
      <c r="C615" s="49"/>
      <c r="D615" s="49"/>
      <c r="E615" s="49"/>
      <c r="F615" s="94"/>
    </row>
    <row r="616" spans="2:11" x14ac:dyDescent="0.2">
      <c r="B616" s="49"/>
      <c r="C616" s="49"/>
      <c r="D616" s="49"/>
      <c r="E616" s="49"/>
      <c r="F616" s="94"/>
    </row>
    <row r="617" spans="2:11" x14ac:dyDescent="0.2">
      <c r="B617" s="49"/>
      <c r="C617" s="49"/>
      <c r="D617" s="49"/>
      <c r="E617" s="49"/>
      <c r="F617" s="94"/>
    </row>
    <row r="618" spans="2:11" x14ac:dyDescent="0.2">
      <c r="B618" s="49"/>
      <c r="C618" s="49"/>
      <c r="D618" s="49"/>
      <c r="E618" s="49"/>
      <c r="F618" s="94"/>
    </row>
    <row r="619" spans="2:11" x14ac:dyDescent="0.2">
      <c r="B619" s="49"/>
      <c r="C619" s="49"/>
      <c r="D619" s="49"/>
      <c r="E619" s="49"/>
      <c r="F619" s="94"/>
    </row>
    <row r="620" spans="2:11" x14ac:dyDescent="0.2">
      <c r="B620" s="49"/>
      <c r="C620" s="49"/>
      <c r="D620" s="49"/>
      <c r="E620" s="49"/>
      <c r="F620" s="94"/>
    </row>
    <row r="621" spans="2:11" x14ac:dyDescent="0.2">
      <c r="B621" s="49"/>
      <c r="C621" s="49"/>
      <c r="D621" s="49"/>
      <c r="E621" s="49"/>
      <c r="F621" s="94"/>
    </row>
    <row r="622" spans="2:11" x14ac:dyDescent="0.2">
      <c r="B622" s="49"/>
      <c r="C622" s="49"/>
      <c r="D622" s="49"/>
      <c r="E622" s="49"/>
      <c r="F622" s="94"/>
    </row>
    <row r="623" spans="2:11" x14ac:dyDescent="0.2">
      <c r="B623" s="49"/>
      <c r="C623" s="49"/>
      <c r="D623" s="49"/>
      <c r="E623" s="49"/>
      <c r="F623" s="94"/>
    </row>
    <row r="624" spans="2:11" ht="15" x14ac:dyDescent="0.2">
      <c r="B624" s="49"/>
      <c r="C624" s="49"/>
      <c r="D624" s="49"/>
      <c r="E624" s="49"/>
      <c r="F624" s="94"/>
      <c r="K624" s="41"/>
    </row>
    <row r="625" spans="2:11" ht="15" x14ac:dyDescent="0.2">
      <c r="B625" s="49"/>
      <c r="C625" s="49"/>
      <c r="D625" s="49"/>
      <c r="E625" s="49"/>
      <c r="F625" s="94"/>
      <c r="K625" s="41"/>
    </row>
    <row r="626" spans="2:11" ht="15" x14ac:dyDescent="0.2">
      <c r="B626" s="49"/>
      <c r="C626" s="49"/>
      <c r="D626" s="49"/>
      <c r="E626" s="49"/>
      <c r="F626" s="94"/>
      <c r="K626" s="41"/>
    </row>
    <row r="627" spans="2:11" x14ac:dyDescent="0.2">
      <c r="B627" s="49"/>
      <c r="C627" s="49"/>
      <c r="D627" s="49"/>
      <c r="E627" s="49"/>
      <c r="F627" s="94"/>
    </row>
    <row r="628" spans="2:11" x14ac:dyDescent="0.2">
      <c r="B628" s="49"/>
      <c r="C628" s="49"/>
      <c r="D628" s="49"/>
      <c r="E628" s="49"/>
      <c r="F628" s="94"/>
    </row>
    <row r="629" spans="2:11" x14ac:dyDescent="0.2">
      <c r="B629" s="49"/>
      <c r="C629" s="49"/>
      <c r="D629" s="49"/>
      <c r="E629" s="49"/>
      <c r="F629" s="94"/>
      <c r="K629" s="44"/>
    </row>
    <row r="630" spans="2:11" x14ac:dyDescent="0.2">
      <c r="B630" s="49"/>
      <c r="C630" s="49"/>
      <c r="D630" s="49"/>
      <c r="E630" s="49"/>
      <c r="F630" s="94"/>
    </row>
    <row r="631" spans="2:11" x14ac:dyDescent="0.2">
      <c r="B631" s="49"/>
      <c r="C631" s="49"/>
      <c r="D631" s="49"/>
      <c r="E631" s="49"/>
      <c r="F631" s="94"/>
    </row>
    <row r="638" spans="2:11" s="41" customFormat="1" ht="15" x14ac:dyDescent="0.2">
      <c r="F638" s="93"/>
      <c r="K638"/>
    </row>
    <row r="639" spans="2:11" s="41" customFormat="1" ht="15" x14ac:dyDescent="0.2">
      <c r="F639" s="93"/>
      <c r="K639"/>
    </row>
    <row r="640" spans="2:11" s="41" customFormat="1" ht="15" x14ac:dyDescent="0.2">
      <c r="F640" s="93"/>
      <c r="K640"/>
    </row>
    <row r="643" spans="2:11" s="44" customFormat="1" x14ac:dyDescent="0.2">
      <c r="F643" s="91"/>
      <c r="K643"/>
    </row>
    <row r="646" spans="2:11" x14ac:dyDescent="0.2">
      <c r="B646" s="49"/>
      <c r="C646" s="49"/>
      <c r="D646" s="49"/>
      <c r="E646" s="49"/>
      <c r="F646" s="94"/>
    </row>
    <row r="647" spans="2:11" x14ac:dyDescent="0.2">
      <c r="B647" s="49"/>
      <c r="C647" s="49"/>
      <c r="D647" s="49"/>
      <c r="E647" s="49"/>
      <c r="F647" s="94"/>
    </row>
    <row r="648" spans="2:11" x14ac:dyDescent="0.2">
      <c r="B648" s="49"/>
      <c r="C648" s="49"/>
      <c r="D648" s="49"/>
      <c r="E648" s="49"/>
      <c r="F648" s="94"/>
    </row>
    <row r="649" spans="2:11" x14ac:dyDescent="0.2">
      <c r="B649" s="49"/>
      <c r="C649" s="49"/>
      <c r="D649" s="49"/>
      <c r="E649" s="49"/>
      <c r="F649" s="94"/>
    </row>
    <row r="650" spans="2:11" x14ac:dyDescent="0.2">
      <c r="B650" s="49"/>
      <c r="C650" s="49"/>
      <c r="D650" s="49"/>
      <c r="E650" s="49"/>
      <c r="F650" s="94"/>
    </row>
    <row r="651" spans="2:11" x14ac:dyDescent="0.2">
      <c r="B651" s="49"/>
      <c r="C651" s="49"/>
      <c r="D651" s="49"/>
      <c r="E651" s="49"/>
      <c r="F651" s="94"/>
    </row>
    <row r="652" spans="2:11" x14ac:dyDescent="0.2">
      <c r="B652" s="49"/>
      <c r="C652" s="49"/>
      <c r="D652" s="49"/>
      <c r="E652" s="49"/>
      <c r="F652" s="94"/>
    </row>
    <row r="653" spans="2:11" x14ac:dyDescent="0.2">
      <c r="B653" s="49"/>
      <c r="C653" s="49"/>
      <c r="D653" s="49"/>
      <c r="E653" s="49"/>
      <c r="F653" s="94"/>
    </row>
    <row r="654" spans="2:11" x14ac:dyDescent="0.2">
      <c r="B654" s="49"/>
      <c r="C654" s="49"/>
      <c r="D654" s="49"/>
      <c r="E654" s="49"/>
      <c r="F654" s="94"/>
    </row>
    <row r="655" spans="2:11" x14ac:dyDescent="0.2">
      <c r="B655" s="49"/>
      <c r="C655" s="49"/>
      <c r="D655" s="49"/>
      <c r="E655" s="49"/>
      <c r="F655" s="94"/>
    </row>
    <row r="656" spans="2:11" x14ac:dyDescent="0.2">
      <c r="B656" s="49"/>
      <c r="C656" s="49"/>
      <c r="D656" s="49"/>
      <c r="E656" s="49"/>
      <c r="F656" s="94"/>
    </row>
    <row r="657" spans="2:6" x14ac:dyDescent="0.2">
      <c r="B657" s="49"/>
      <c r="C657" s="49"/>
      <c r="D657" s="49"/>
      <c r="E657" s="49"/>
      <c r="F657" s="94"/>
    </row>
    <row r="658" spans="2:6" x14ac:dyDescent="0.2">
      <c r="B658" s="49"/>
      <c r="C658" s="49"/>
      <c r="D658" s="49"/>
      <c r="E658" s="49"/>
      <c r="F658" s="94"/>
    </row>
    <row r="659" spans="2:6" x14ac:dyDescent="0.2">
      <c r="B659" s="49"/>
      <c r="C659" s="49"/>
      <c r="D659" s="49"/>
      <c r="E659" s="49"/>
      <c r="F659" s="94"/>
    </row>
    <row r="660" spans="2:6" x14ac:dyDescent="0.2">
      <c r="B660" s="49"/>
      <c r="C660" s="49"/>
      <c r="D660" s="49"/>
      <c r="E660" s="49"/>
      <c r="F660" s="94"/>
    </row>
    <row r="661" spans="2:6" x14ac:dyDescent="0.2">
      <c r="B661" s="49"/>
      <c r="C661" s="49"/>
      <c r="D661" s="49"/>
      <c r="E661" s="49"/>
      <c r="F661" s="94"/>
    </row>
    <row r="662" spans="2:6" x14ac:dyDescent="0.2">
      <c r="B662" s="49"/>
      <c r="C662" s="49"/>
      <c r="D662" s="49"/>
      <c r="E662" s="49"/>
      <c r="F662" s="94"/>
    </row>
    <row r="663" spans="2:6" x14ac:dyDescent="0.2">
      <c r="B663" s="49"/>
      <c r="C663" s="49"/>
      <c r="D663" s="49"/>
      <c r="E663" s="49"/>
      <c r="F663" s="94"/>
    </row>
    <row r="664" spans="2:6" x14ac:dyDescent="0.2">
      <c r="B664" s="49"/>
      <c r="C664" s="49"/>
      <c r="D664" s="49"/>
      <c r="E664" s="49"/>
      <c r="F664" s="94"/>
    </row>
    <row r="665" spans="2:6" x14ac:dyDescent="0.2">
      <c r="B665" s="49"/>
      <c r="C665" s="49"/>
      <c r="D665" s="49"/>
      <c r="E665" s="49"/>
      <c r="F665" s="94"/>
    </row>
    <row r="666" spans="2:6" x14ac:dyDescent="0.2">
      <c r="B666" s="49"/>
      <c r="C666" s="49"/>
      <c r="D666" s="49"/>
      <c r="E666" s="49"/>
      <c r="F666" s="94"/>
    </row>
    <row r="667" spans="2:6" x14ac:dyDescent="0.2">
      <c r="B667" s="49"/>
      <c r="C667" s="49"/>
      <c r="D667" s="49"/>
      <c r="E667" s="49"/>
      <c r="F667" s="94"/>
    </row>
    <row r="668" spans="2:6" x14ac:dyDescent="0.2">
      <c r="B668" s="49"/>
      <c r="C668" s="49"/>
      <c r="D668" s="49"/>
      <c r="E668" s="49"/>
      <c r="F668" s="94"/>
    </row>
    <row r="669" spans="2:6" x14ac:dyDescent="0.2">
      <c r="B669" s="49"/>
      <c r="C669" s="49"/>
      <c r="D669" s="49"/>
      <c r="E669" s="49"/>
      <c r="F669" s="94"/>
    </row>
    <row r="670" spans="2:6" x14ac:dyDescent="0.2">
      <c r="B670" s="49"/>
      <c r="C670" s="49"/>
      <c r="D670" s="49"/>
      <c r="E670" s="49"/>
      <c r="F670" s="94"/>
    </row>
    <row r="671" spans="2:6" x14ac:dyDescent="0.2">
      <c r="B671" s="49"/>
      <c r="C671" s="49"/>
      <c r="D671" s="49"/>
      <c r="E671" s="49"/>
      <c r="F671" s="94"/>
    </row>
    <row r="672" spans="2:6" x14ac:dyDescent="0.2">
      <c r="B672" s="49"/>
      <c r="C672" s="49"/>
      <c r="D672" s="49"/>
      <c r="E672" s="49"/>
      <c r="F672" s="94"/>
    </row>
    <row r="673" spans="2:11" x14ac:dyDescent="0.2">
      <c r="B673" s="49"/>
      <c r="C673" s="49"/>
      <c r="D673" s="49"/>
      <c r="E673" s="49"/>
      <c r="F673" s="94"/>
    </row>
    <row r="674" spans="2:11" x14ac:dyDescent="0.2">
      <c r="B674" s="49"/>
      <c r="C674" s="49"/>
      <c r="D674" s="49"/>
      <c r="E674" s="49"/>
      <c r="F674" s="94"/>
    </row>
    <row r="675" spans="2:11" x14ac:dyDescent="0.2">
      <c r="B675" s="49"/>
      <c r="C675" s="49"/>
      <c r="D675" s="49"/>
      <c r="E675" s="49"/>
      <c r="F675" s="94"/>
    </row>
    <row r="676" spans="2:11" ht="15" x14ac:dyDescent="0.2">
      <c r="B676" s="49"/>
      <c r="C676" s="49"/>
      <c r="D676" s="49"/>
      <c r="E676" s="49"/>
      <c r="F676" s="94"/>
      <c r="K676" s="41"/>
    </row>
    <row r="677" spans="2:11" ht="15" x14ac:dyDescent="0.2">
      <c r="B677" s="49"/>
      <c r="C677" s="49"/>
      <c r="D677" s="49"/>
      <c r="E677" s="49"/>
      <c r="F677" s="94"/>
      <c r="K677" s="41"/>
    </row>
    <row r="678" spans="2:11" ht="15" x14ac:dyDescent="0.2">
      <c r="B678" s="49"/>
      <c r="C678" s="49"/>
      <c r="D678" s="49"/>
      <c r="E678" s="49"/>
      <c r="F678" s="94"/>
      <c r="K678" s="41"/>
    </row>
    <row r="679" spans="2:11" x14ac:dyDescent="0.2">
      <c r="B679" s="49"/>
      <c r="C679" s="49"/>
      <c r="D679" s="49"/>
      <c r="E679" s="49"/>
      <c r="F679" s="94"/>
    </row>
    <row r="680" spans="2:11" x14ac:dyDescent="0.2">
      <c r="B680" s="49"/>
      <c r="C680" s="49"/>
      <c r="D680" s="49"/>
      <c r="E680" s="49"/>
      <c r="F680" s="94"/>
    </row>
    <row r="681" spans="2:11" x14ac:dyDescent="0.2">
      <c r="B681" s="49"/>
      <c r="C681" s="49"/>
      <c r="D681" s="49"/>
      <c r="E681" s="49"/>
      <c r="F681" s="94"/>
      <c r="K681" s="44"/>
    </row>
    <row r="682" spans="2:11" x14ac:dyDescent="0.2">
      <c r="B682" s="49"/>
      <c r="C682" s="49"/>
      <c r="D682" s="49"/>
      <c r="E682" s="49"/>
      <c r="F682" s="94"/>
    </row>
    <row r="683" spans="2:11" x14ac:dyDescent="0.2">
      <c r="B683" s="49"/>
      <c r="C683" s="49"/>
      <c r="D683" s="49"/>
      <c r="E683" s="49"/>
      <c r="F683" s="94"/>
    </row>
    <row r="690" spans="2:11" s="41" customFormat="1" ht="15" x14ac:dyDescent="0.2">
      <c r="F690" s="93"/>
      <c r="K690"/>
    </row>
    <row r="691" spans="2:11" s="41" customFormat="1" ht="15" x14ac:dyDescent="0.2">
      <c r="F691" s="93"/>
      <c r="K691"/>
    </row>
    <row r="692" spans="2:11" s="41" customFormat="1" ht="15" x14ac:dyDescent="0.2">
      <c r="F692" s="93"/>
      <c r="K692"/>
    </row>
    <row r="695" spans="2:11" s="44" customFormat="1" x14ac:dyDescent="0.2">
      <c r="F695" s="91"/>
      <c r="K695"/>
    </row>
    <row r="698" spans="2:11" x14ac:dyDescent="0.2">
      <c r="B698" s="49"/>
      <c r="C698" s="49"/>
      <c r="D698" s="49"/>
      <c r="E698" s="49"/>
      <c r="F698" s="94"/>
    </row>
    <row r="699" spans="2:11" x14ac:dyDescent="0.2">
      <c r="B699" s="49"/>
      <c r="C699" s="49"/>
      <c r="D699" s="49"/>
      <c r="E699" s="49"/>
      <c r="F699" s="94"/>
    </row>
    <row r="700" spans="2:11" x14ac:dyDescent="0.2">
      <c r="B700" s="49"/>
      <c r="C700" s="49"/>
      <c r="D700" s="49"/>
      <c r="E700" s="49"/>
      <c r="F700" s="94"/>
    </row>
    <row r="701" spans="2:11" x14ac:dyDescent="0.2">
      <c r="B701" s="49"/>
      <c r="C701" s="49"/>
      <c r="D701" s="49"/>
      <c r="E701" s="49"/>
      <c r="F701" s="94"/>
    </row>
    <row r="702" spans="2:11" x14ac:dyDescent="0.2">
      <c r="B702" s="49"/>
      <c r="C702" s="49"/>
      <c r="D702" s="49"/>
      <c r="E702" s="49"/>
      <c r="F702" s="94"/>
    </row>
    <row r="703" spans="2:11" x14ac:dyDescent="0.2">
      <c r="B703" s="49"/>
      <c r="C703" s="49"/>
      <c r="D703" s="49"/>
      <c r="E703" s="49"/>
      <c r="F703" s="94"/>
    </row>
    <row r="704" spans="2:11" x14ac:dyDescent="0.2">
      <c r="B704" s="49"/>
      <c r="C704" s="49"/>
      <c r="D704" s="49"/>
      <c r="E704" s="49"/>
      <c r="F704" s="94"/>
    </row>
    <row r="705" spans="2:6" x14ac:dyDescent="0.2">
      <c r="B705" s="49"/>
      <c r="C705" s="49"/>
      <c r="D705" s="49"/>
      <c r="E705" s="49"/>
      <c r="F705" s="94"/>
    </row>
    <row r="706" spans="2:6" x14ac:dyDescent="0.2">
      <c r="B706" s="49"/>
      <c r="C706" s="49"/>
      <c r="D706" s="49"/>
      <c r="E706" s="49"/>
      <c r="F706" s="94"/>
    </row>
    <row r="707" spans="2:6" x14ac:dyDescent="0.2">
      <c r="B707" s="49"/>
      <c r="C707" s="49"/>
      <c r="D707" s="49"/>
      <c r="E707" s="49"/>
      <c r="F707" s="94"/>
    </row>
    <row r="708" spans="2:6" x14ac:dyDescent="0.2">
      <c r="B708" s="49"/>
      <c r="C708" s="49"/>
      <c r="D708" s="49"/>
      <c r="E708" s="49"/>
      <c r="F708" s="94"/>
    </row>
    <row r="709" spans="2:6" x14ac:dyDescent="0.2">
      <c r="B709" s="49"/>
      <c r="C709" s="49"/>
      <c r="D709" s="49"/>
      <c r="E709" s="49"/>
      <c r="F709" s="94"/>
    </row>
    <row r="710" spans="2:6" x14ac:dyDescent="0.2">
      <c r="B710" s="49"/>
      <c r="C710" s="49"/>
      <c r="D710" s="49"/>
      <c r="E710" s="49"/>
      <c r="F710" s="94"/>
    </row>
    <row r="711" spans="2:6" x14ac:dyDescent="0.2">
      <c r="B711" s="49"/>
      <c r="C711" s="49"/>
      <c r="D711" s="49"/>
      <c r="E711" s="49"/>
      <c r="F711" s="94"/>
    </row>
    <row r="712" spans="2:6" x14ac:dyDescent="0.2">
      <c r="B712" s="49"/>
      <c r="C712" s="49"/>
      <c r="D712" s="49"/>
      <c r="E712" s="49"/>
      <c r="F712" s="94"/>
    </row>
    <row r="713" spans="2:6" x14ac:dyDescent="0.2">
      <c r="B713" s="49"/>
      <c r="C713" s="49"/>
      <c r="D713" s="49"/>
      <c r="E713" s="49"/>
      <c r="F713" s="94"/>
    </row>
    <row r="714" spans="2:6" x14ac:dyDescent="0.2">
      <c r="B714" s="49"/>
      <c r="C714" s="49"/>
      <c r="D714" s="49"/>
      <c r="E714" s="49"/>
      <c r="F714" s="94"/>
    </row>
    <row r="715" spans="2:6" x14ac:dyDescent="0.2">
      <c r="B715" s="49"/>
      <c r="C715" s="49"/>
      <c r="D715" s="49"/>
      <c r="E715" s="49"/>
      <c r="F715" s="94"/>
    </row>
    <row r="716" spans="2:6" x14ac:dyDescent="0.2">
      <c r="B716" s="49"/>
      <c r="C716" s="49"/>
      <c r="D716" s="49"/>
      <c r="E716" s="49"/>
      <c r="F716" s="94"/>
    </row>
    <row r="717" spans="2:6" x14ac:dyDescent="0.2">
      <c r="B717" s="49"/>
      <c r="C717" s="49"/>
      <c r="D717" s="49"/>
      <c r="E717" s="49"/>
      <c r="F717" s="94"/>
    </row>
    <row r="718" spans="2:6" x14ac:dyDescent="0.2">
      <c r="B718" s="49"/>
      <c r="C718" s="49"/>
      <c r="D718" s="49"/>
      <c r="E718" s="49"/>
      <c r="F718" s="94"/>
    </row>
    <row r="719" spans="2:6" x14ac:dyDescent="0.2">
      <c r="B719" s="49"/>
      <c r="C719" s="49"/>
      <c r="D719" s="49"/>
      <c r="E719" s="49"/>
      <c r="F719" s="94"/>
    </row>
    <row r="720" spans="2:6" x14ac:dyDescent="0.2">
      <c r="B720" s="49"/>
      <c r="C720" s="49"/>
      <c r="D720" s="49"/>
      <c r="E720" s="49"/>
      <c r="F720" s="94"/>
    </row>
    <row r="721" spans="2:11" x14ac:dyDescent="0.2">
      <c r="B721" s="49"/>
      <c r="C721" s="49"/>
      <c r="D721" s="49"/>
      <c r="E721" s="49"/>
      <c r="F721" s="94"/>
    </row>
    <row r="722" spans="2:11" x14ac:dyDescent="0.2">
      <c r="B722" s="49"/>
      <c r="C722" s="49"/>
      <c r="D722" s="49"/>
      <c r="E722" s="49"/>
      <c r="F722" s="94"/>
    </row>
    <row r="723" spans="2:11" x14ac:dyDescent="0.2">
      <c r="B723" s="49"/>
      <c r="C723" s="49"/>
      <c r="D723" s="49"/>
      <c r="E723" s="49"/>
      <c r="F723" s="94"/>
    </row>
    <row r="724" spans="2:11" x14ac:dyDescent="0.2">
      <c r="B724" s="49"/>
      <c r="C724" s="49"/>
      <c r="D724" s="49"/>
      <c r="E724" s="49"/>
      <c r="F724" s="94"/>
    </row>
    <row r="725" spans="2:11" x14ac:dyDescent="0.2">
      <c r="B725" s="49"/>
      <c r="C725" s="49"/>
      <c r="D725" s="49"/>
      <c r="E725" s="49"/>
      <c r="F725" s="94"/>
    </row>
    <row r="726" spans="2:11" x14ac:dyDescent="0.2">
      <c r="B726" s="49"/>
      <c r="C726" s="49"/>
      <c r="D726" s="49"/>
      <c r="E726" s="49"/>
      <c r="F726" s="94"/>
    </row>
    <row r="727" spans="2:11" x14ac:dyDescent="0.2">
      <c r="B727" s="49"/>
      <c r="C727" s="49"/>
      <c r="D727" s="49"/>
      <c r="E727" s="49"/>
      <c r="F727" s="94"/>
    </row>
    <row r="728" spans="2:11" ht="15" x14ac:dyDescent="0.2">
      <c r="B728" s="49"/>
      <c r="C728" s="49"/>
      <c r="D728" s="49"/>
      <c r="E728" s="49"/>
      <c r="F728" s="94"/>
      <c r="K728" s="41"/>
    </row>
    <row r="729" spans="2:11" ht="15" x14ac:dyDescent="0.2">
      <c r="B729" s="49"/>
      <c r="C729" s="49"/>
      <c r="D729" s="49"/>
      <c r="E729" s="49"/>
      <c r="F729" s="94"/>
      <c r="K729" s="41"/>
    </row>
    <row r="730" spans="2:11" ht="15" x14ac:dyDescent="0.2">
      <c r="B730" s="49"/>
      <c r="C730" s="49"/>
      <c r="D730" s="49"/>
      <c r="E730" s="49"/>
      <c r="F730" s="94"/>
      <c r="K730" s="41"/>
    </row>
    <row r="731" spans="2:11" x14ac:dyDescent="0.2">
      <c r="B731" s="49"/>
      <c r="C731" s="49"/>
      <c r="D731" s="49"/>
      <c r="E731" s="49"/>
      <c r="F731" s="94"/>
    </row>
    <row r="732" spans="2:11" x14ac:dyDescent="0.2">
      <c r="B732" s="49"/>
      <c r="C732" s="49"/>
      <c r="D732" s="49"/>
      <c r="E732" s="49"/>
      <c r="F732" s="94"/>
    </row>
    <row r="733" spans="2:11" x14ac:dyDescent="0.2">
      <c r="B733" s="49"/>
      <c r="C733" s="49"/>
      <c r="D733" s="49"/>
      <c r="E733" s="49"/>
      <c r="F733" s="94"/>
      <c r="K733" s="44"/>
    </row>
    <row r="734" spans="2:11" x14ac:dyDescent="0.2">
      <c r="B734" s="49"/>
      <c r="C734" s="49"/>
      <c r="D734" s="49"/>
      <c r="E734" s="49"/>
      <c r="F734" s="94"/>
    </row>
    <row r="735" spans="2:11" x14ac:dyDescent="0.2">
      <c r="B735" s="49"/>
      <c r="C735" s="49"/>
      <c r="D735" s="49"/>
      <c r="E735" s="49"/>
      <c r="F735" s="94"/>
    </row>
  </sheetData>
  <mergeCells count="1">
    <mergeCell ref="A3:I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1"/>
  <dimension ref="A1:K773"/>
  <sheetViews>
    <sheetView showGridLines="0" topLeftCell="A24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1" s="41" customFormat="1" ht="15.75" customHeight="1" x14ac:dyDescent="0.25">
      <c r="A4" s="33"/>
    </row>
    <row r="5" spans="1:11" s="41" customFormat="1" ht="15.75" customHeight="1" x14ac:dyDescent="0.25">
      <c r="A5" s="33"/>
    </row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6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60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J8"/>
      <c r="K8" s="47"/>
    </row>
    <row r="9" spans="1:11" ht="15.75" customHeight="1" x14ac:dyDescent="0.2">
      <c r="A9" s="50" t="s">
        <v>225</v>
      </c>
      <c r="B9" s="57">
        <v>157.20202</v>
      </c>
      <c r="C9" s="57">
        <v>19.855920000000001</v>
      </c>
      <c r="D9" s="108">
        <v>111.54743000000001</v>
      </c>
      <c r="E9" s="57">
        <v>70.013720000000006</v>
      </c>
      <c r="F9" s="57">
        <v>82.156180000000006</v>
      </c>
      <c r="G9" s="57">
        <v>37.218859999999999</v>
      </c>
      <c r="H9" s="57">
        <v>500.44159000000002</v>
      </c>
      <c r="I9" s="108">
        <v>0.71789000000000003</v>
      </c>
      <c r="J9" s="60"/>
      <c r="K9" s="108">
        <v>979.15362000000005</v>
      </c>
    </row>
    <row r="10" spans="1:11" ht="15.75" customHeight="1" x14ac:dyDescent="0.2">
      <c r="A10" s="52" t="s">
        <v>226</v>
      </c>
      <c r="B10" s="58">
        <v>48.154429999999998</v>
      </c>
      <c r="C10" s="58">
        <v>29.591470000000001</v>
      </c>
      <c r="D10" s="113">
        <v>172.98571999999999</v>
      </c>
      <c r="E10" s="58">
        <v>72.070729999999998</v>
      </c>
      <c r="F10" s="58">
        <v>65.982039999999998</v>
      </c>
      <c r="G10" s="58">
        <v>65.641490000000005</v>
      </c>
      <c r="H10" s="58">
        <v>329.17919000000001</v>
      </c>
      <c r="I10" s="113">
        <v>0</v>
      </c>
      <c r="J10" s="60"/>
      <c r="K10" s="113">
        <v>785.10572000000002</v>
      </c>
    </row>
    <row r="11" spans="1:11" ht="15.75" customHeight="1" x14ac:dyDescent="0.2">
      <c r="A11" s="50" t="s">
        <v>227</v>
      </c>
      <c r="B11" s="57">
        <v>197.73093</v>
      </c>
      <c r="C11" s="57">
        <v>18.302250000000001</v>
      </c>
      <c r="D11" s="108">
        <v>258.91599000000002</v>
      </c>
      <c r="E11" s="57">
        <v>53.877000000000002</v>
      </c>
      <c r="F11" s="57">
        <v>153.59010000000001</v>
      </c>
      <c r="G11" s="57">
        <v>68.578559999999996</v>
      </c>
      <c r="H11" s="57">
        <v>896.28827999999999</v>
      </c>
      <c r="I11" s="108">
        <v>0.12286999999999999</v>
      </c>
      <c r="J11" s="60"/>
      <c r="K11" s="108">
        <v>1647.40598</v>
      </c>
    </row>
    <row r="12" spans="1:11" ht="15.75" customHeight="1" x14ac:dyDescent="0.2">
      <c r="A12" s="52" t="s">
        <v>26</v>
      </c>
      <c r="B12" s="58">
        <v>327.64922000000001</v>
      </c>
      <c r="C12" s="58">
        <v>89.985650000000007</v>
      </c>
      <c r="D12" s="113">
        <v>909.14426000000003</v>
      </c>
      <c r="E12" s="58">
        <v>153.78219999999999</v>
      </c>
      <c r="F12" s="58">
        <v>339.02139</v>
      </c>
      <c r="G12" s="58">
        <v>177.58124000000001</v>
      </c>
      <c r="H12" s="58">
        <v>1605.18867</v>
      </c>
      <c r="I12" s="113">
        <v>14.567449999999999</v>
      </c>
      <c r="J12" s="60"/>
      <c r="K12" s="113">
        <v>3617.0891299999998</v>
      </c>
    </row>
    <row r="13" spans="1:11" ht="15.75" customHeight="1" x14ac:dyDescent="0.2">
      <c r="A13" s="50" t="s">
        <v>27</v>
      </c>
      <c r="B13" s="57">
        <v>36.528410000000001</v>
      </c>
      <c r="C13" s="57">
        <v>9.7424099999999996</v>
      </c>
      <c r="D13" s="108">
        <v>118.05027</v>
      </c>
      <c r="E13" s="57">
        <v>14.72026</v>
      </c>
      <c r="F13" s="57">
        <v>62.393189999999997</v>
      </c>
      <c r="G13" s="57">
        <v>33.010039999999996</v>
      </c>
      <c r="H13" s="57">
        <v>240.41040000000001</v>
      </c>
      <c r="I13" s="108">
        <v>3.5314700000000001</v>
      </c>
      <c r="J13" s="60"/>
      <c r="K13" s="108">
        <v>518.50932</v>
      </c>
    </row>
    <row r="14" spans="1:11" ht="15.75" customHeight="1" x14ac:dyDescent="0.2">
      <c r="A14" s="52" t="s">
        <v>28</v>
      </c>
      <c r="B14" s="58">
        <v>2.3507799999999999</v>
      </c>
      <c r="C14" s="58">
        <v>0.52454000000000001</v>
      </c>
      <c r="D14" s="113">
        <v>25.211749999999999</v>
      </c>
      <c r="E14" s="58">
        <v>0.99980999999999998</v>
      </c>
      <c r="F14" s="58">
        <v>5.7275600000000004</v>
      </c>
      <c r="G14" s="58">
        <v>3.45038</v>
      </c>
      <c r="H14" s="58">
        <v>53.62003</v>
      </c>
      <c r="I14" s="113">
        <v>0</v>
      </c>
      <c r="J14" s="60"/>
      <c r="K14" s="113">
        <v>92.053889999999996</v>
      </c>
    </row>
    <row r="15" spans="1:11" ht="15.75" customHeight="1" x14ac:dyDescent="0.2">
      <c r="A15" s="50" t="s">
        <v>29</v>
      </c>
      <c r="B15" s="57">
        <v>59.539700000000003</v>
      </c>
      <c r="C15" s="57">
        <v>8.9247200000000007</v>
      </c>
      <c r="D15" s="108">
        <v>105.47184</v>
      </c>
      <c r="E15" s="57">
        <v>21.332249999999998</v>
      </c>
      <c r="F15" s="57">
        <v>30.4971</v>
      </c>
      <c r="G15" s="57">
        <v>32.093179999999997</v>
      </c>
      <c r="H15" s="57">
        <v>349.34260999999998</v>
      </c>
      <c r="I15" s="108">
        <v>3.8146300000000002</v>
      </c>
      <c r="J15" s="60"/>
      <c r="K15" s="108">
        <v>612.36949000000004</v>
      </c>
    </row>
    <row r="16" spans="1:11" ht="15.75" customHeight="1" x14ac:dyDescent="0.2">
      <c r="A16" s="52" t="s">
        <v>30</v>
      </c>
      <c r="B16" s="58">
        <v>17.561900000000001</v>
      </c>
      <c r="C16" s="58">
        <v>3.8401999999999998</v>
      </c>
      <c r="D16" s="113">
        <v>49.675049999999999</v>
      </c>
      <c r="E16" s="58">
        <v>6.30762</v>
      </c>
      <c r="F16" s="58">
        <v>15.61966</v>
      </c>
      <c r="G16" s="58">
        <v>9.3132900000000003</v>
      </c>
      <c r="H16" s="58">
        <v>124.74771</v>
      </c>
      <c r="I16" s="113">
        <v>0</v>
      </c>
      <c r="J16" s="60"/>
      <c r="K16" s="113">
        <v>227.64984999999999</v>
      </c>
    </row>
    <row r="17" spans="1:11" ht="15.75" hidden="1" customHeight="1" x14ac:dyDescent="0.2">
      <c r="A17" s="50" t="s">
        <v>31</v>
      </c>
      <c r="B17" s="57">
        <v>4.4414600000000002</v>
      </c>
      <c r="C17" s="57">
        <v>5.5834799999999998</v>
      </c>
      <c r="D17" s="108">
        <v>10.70168</v>
      </c>
      <c r="E17" s="57">
        <v>5.9065700000000003</v>
      </c>
      <c r="F17" s="57">
        <v>5.0009399999999999</v>
      </c>
      <c r="G17" s="57">
        <v>14.829409999999999</v>
      </c>
      <c r="H17" s="57">
        <v>37.72345</v>
      </c>
      <c r="I17" s="108">
        <v>0</v>
      </c>
      <c r="J17" s="60"/>
      <c r="K17" s="108">
        <v>84.186989999999994</v>
      </c>
    </row>
    <row r="18" spans="1:11" ht="15.75" hidden="1" customHeight="1" x14ac:dyDescent="0.2">
      <c r="A18" s="52" t="s">
        <v>32</v>
      </c>
      <c r="B18" s="58">
        <v>0</v>
      </c>
      <c r="C18" s="58">
        <v>0</v>
      </c>
      <c r="D18" s="113">
        <v>0.77464999999999995</v>
      </c>
      <c r="E18" s="58">
        <v>0</v>
      </c>
      <c r="F18" s="58">
        <v>1.99963</v>
      </c>
      <c r="G18" s="58">
        <v>6.2446200000000003</v>
      </c>
      <c r="H18" s="58">
        <v>38.746339999999996</v>
      </c>
      <c r="I18" s="113">
        <v>0</v>
      </c>
      <c r="J18" s="60"/>
      <c r="K18" s="113">
        <v>47.765230000000003</v>
      </c>
    </row>
    <row r="19" spans="1:11" ht="15.75" hidden="1" customHeight="1" x14ac:dyDescent="0.2">
      <c r="A19" s="50" t="s">
        <v>33</v>
      </c>
      <c r="B19" s="57">
        <v>0</v>
      </c>
      <c r="C19" s="57">
        <v>0</v>
      </c>
      <c r="D19" s="108">
        <v>0</v>
      </c>
      <c r="E19" s="57">
        <v>0</v>
      </c>
      <c r="F19" s="57">
        <v>3.2420599999999999</v>
      </c>
      <c r="G19" s="57">
        <v>0</v>
      </c>
      <c r="H19" s="57">
        <v>2.7225100000000002</v>
      </c>
      <c r="I19" s="108">
        <v>0</v>
      </c>
      <c r="J19" s="60"/>
      <c r="K19" s="108">
        <v>5.9645700000000001</v>
      </c>
    </row>
    <row r="20" spans="1:11" ht="15.75" hidden="1" customHeight="1" x14ac:dyDescent="0.2">
      <c r="A20" s="52" t="s">
        <v>34</v>
      </c>
      <c r="B20" s="58">
        <v>0</v>
      </c>
      <c r="C20" s="58">
        <v>0.99980999999999998</v>
      </c>
      <c r="D20" s="113">
        <v>0.99980999999999998</v>
      </c>
      <c r="E20" s="58">
        <v>0.99980999999999998</v>
      </c>
      <c r="F20" s="58">
        <v>0.99980999999999998</v>
      </c>
      <c r="G20" s="58">
        <v>0</v>
      </c>
      <c r="H20" s="58">
        <v>11.237450000000001</v>
      </c>
      <c r="I20" s="113">
        <v>0</v>
      </c>
      <c r="J20" s="60"/>
      <c r="K20" s="113">
        <v>15.236700000000001</v>
      </c>
    </row>
    <row r="21" spans="1:11" ht="15.75" customHeight="1" x14ac:dyDescent="0.2">
      <c r="A21" s="50" t="s">
        <v>35</v>
      </c>
      <c r="B21" s="108">
        <v>4.4414600000000002</v>
      </c>
      <c r="C21" s="108">
        <v>6.5833000000000004</v>
      </c>
      <c r="D21" s="108">
        <v>12.476139999999999</v>
      </c>
      <c r="E21" s="57">
        <v>6.9063800000000004</v>
      </c>
      <c r="F21" s="57">
        <v>11.24244</v>
      </c>
      <c r="G21" s="57">
        <v>21.07403</v>
      </c>
      <c r="H21" s="57">
        <v>90.429739999999995</v>
      </c>
      <c r="I21" s="108">
        <v>0</v>
      </c>
      <c r="J21" s="60"/>
      <c r="K21" s="108">
        <v>153.15350000000001</v>
      </c>
    </row>
    <row r="22" spans="1:11" ht="15.75" customHeight="1" x14ac:dyDescent="0.2">
      <c r="A22" s="52" t="s">
        <v>36</v>
      </c>
      <c r="B22" s="58">
        <v>1.9073199999999999</v>
      </c>
      <c r="C22" s="58">
        <v>0.99980999999999998</v>
      </c>
      <c r="D22" s="113">
        <v>0.70728999999999997</v>
      </c>
      <c r="E22" s="58">
        <v>0.99980999999999998</v>
      </c>
      <c r="F22" s="58">
        <v>0</v>
      </c>
      <c r="G22" s="58">
        <v>0</v>
      </c>
      <c r="H22" s="58">
        <v>6.8857999999999997</v>
      </c>
      <c r="I22" s="113">
        <v>0</v>
      </c>
      <c r="J22" s="60"/>
      <c r="K22" s="113">
        <v>11.500030000000001</v>
      </c>
    </row>
    <row r="23" spans="1:11" ht="15.75" customHeight="1" x14ac:dyDescent="0.2">
      <c r="A23" s="50" t="s">
        <v>37</v>
      </c>
      <c r="B23" s="57">
        <v>0.96862999999999999</v>
      </c>
      <c r="C23" s="57">
        <v>0</v>
      </c>
      <c r="D23" s="108">
        <v>1.95347</v>
      </c>
      <c r="E23" s="57">
        <v>0.99980999999999998</v>
      </c>
      <c r="F23" s="57">
        <v>1.99963</v>
      </c>
      <c r="G23" s="57">
        <v>2.90713</v>
      </c>
      <c r="H23" s="57">
        <v>35.36768</v>
      </c>
      <c r="I23" s="108">
        <v>0</v>
      </c>
      <c r="J23" s="60"/>
      <c r="K23" s="108">
        <v>44.196350000000002</v>
      </c>
    </row>
    <row r="24" spans="1:11" ht="15.75" customHeight="1" x14ac:dyDescent="0.2">
      <c r="A24" s="52" t="s">
        <v>38</v>
      </c>
      <c r="B24" s="58">
        <v>3.7547600000000001</v>
      </c>
      <c r="C24" s="58">
        <v>0</v>
      </c>
      <c r="D24" s="113">
        <v>1.2698799999999999</v>
      </c>
      <c r="E24" s="58">
        <v>5.3670600000000004</v>
      </c>
      <c r="F24" s="58">
        <v>3.58386</v>
      </c>
      <c r="G24" s="58">
        <v>10.78027</v>
      </c>
      <c r="H24" s="58">
        <v>39.39687</v>
      </c>
      <c r="I24" s="113">
        <v>0</v>
      </c>
      <c r="J24" s="60"/>
      <c r="K24" s="113">
        <v>64.152690000000007</v>
      </c>
    </row>
    <row r="25" spans="1:11" ht="15.75" customHeight="1" x14ac:dyDescent="0.2">
      <c r="A25" s="50" t="s">
        <v>39</v>
      </c>
      <c r="B25" s="57">
        <v>1.95347</v>
      </c>
      <c r="C25" s="57">
        <v>1.6765399999999999</v>
      </c>
      <c r="D25" s="108">
        <v>24.320460000000001</v>
      </c>
      <c r="E25" s="57">
        <v>9.7885600000000004</v>
      </c>
      <c r="F25" s="57">
        <v>25.66581</v>
      </c>
      <c r="G25" s="57">
        <v>11.98279</v>
      </c>
      <c r="H25" s="57">
        <v>150.96301</v>
      </c>
      <c r="I25" s="108">
        <v>0</v>
      </c>
      <c r="J25" s="60"/>
      <c r="K25" s="108">
        <v>226.35065</v>
      </c>
    </row>
    <row r="26" spans="1:11" ht="15.75" customHeight="1" x14ac:dyDescent="0.2">
      <c r="A26" s="52" t="s">
        <v>40</v>
      </c>
      <c r="B26" s="58">
        <v>12.34454</v>
      </c>
      <c r="C26" s="58">
        <v>1.99963</v>
      </c>
      <c r="D26" s="113">
        <v>55.64087</v>
      </c>
      <c r="E26" s="58">
        <v>5.5036500000000004</v>
      </c>
      <c r="F26" s="58">
        <v>7.3523399999999999</v>
      </c>
      <c r="G26" s="58">
        <v>9.1698400000000007</v>
      </c>
      <c r="H26" s="58">
        <v>71.143270000000001</v>
      </c>
      <c r="I26" s="113">
        <v>0</v>
      </c>
      <c r="J26" s="60"/>
      <c r="K26" s="113">
        <v>164.06162</v>
      </c>
    </row>
    <row r="27" spans="1:11" ht="15.75" customHeight="1" x14ac:dyDescent="0.2">
      <c r="A27" s="50" t="s">
        <v>41</v>
      </c>
      <c r="B27" s="57">
        <v>0.74283999999999994</v>
      </c>
      <c r="C27" s="57">
        <v>0.99980999999999998</v>
      </c>
      <c r="D27" s="108">
        <v>3.8801199999999998</v>
      </c>
      <c r="E27" s="57">
        <v>0.12911</v>
      </c>
      <c r="F27" s="57">
        <v>0.57694000000000001</v>
      </c>
      <c r="G27" s="57">
        <v>0.99980999999999998</v>
      </c>
      <c r="H27" s="57">
        <v>16.94068</v>
      </c>
      <c r="I27" s="108">
        <v>0</v>
      </c>
      <c r="J27" s="60"/>
      <c r="K27" s="108">
        <v>24.43835</v>
      </c>
    </row>
    <row r="28" spans="1:11" ht="15.75" customHeight="1" x14ac:dyDescent="0.2">
      <c r="A28" s="52" t="s">
        <v>42</v>
      </c>
      <c r="B28" s="58">
        <v>9.6937599999999993</v>
      </c>
      <c r="C28" s="58">
        <v>3.6998700000000002</v>
      </c>
      <c r="D28" s="113">
        <v>104.29177</v>
      </c>
      <c r="E28" s="58">
        <v>6.5246700000000004</v>
      </c>
      <c r="F28" s="58">
        <v>2.88218</v>
      </c>
      <c r="G28" s="58">
        <v>8.4656599999999997</v>
      </c>
      <c r="H28" s="58">
        <v>247.17021</v>
      </c>
      <c r="I28" s="113">
        <v>0</v>
      </c>
      <c r="J28" s="60"/>
      <c r="K28" s="113">
        <v>382.72811999999999</v>
      </c>
    </row>
    <row r="29" spans="1:11" ht="15.75" customHeight="1" x14ac:dyDescent="0.2">
      <c r="A29" s="50" t="s">
        <v>43</v>
      </c>
      <c r="B29" s="57">
        <v>1.99963</v>
      </c>
      <c r="C29" s="57">
        <v>0.86134999999999995</v>
      </c>
      <c r="D29" s="108">
        <v>0.99980999999999998</v>
      </c>
      <c r="E29" s="57">
        <v>2.3532700000000002</v>
      </c>
      <c r="F29" s="57">
        <v>0</v>
      </c>
      <c r="G29" s="57">
        <v>0.99980999999999998</v>
      </c>
      <c r="H29" s="57">
        <v>1.99963</v>
      </c>
      <c r="I29" s="108">
        <v>0</v>
      </c>
      <c r="J29" s="60"/>
      <c r="K29" s="108">
        <v>9.2134999999999998</v>
      </c>
    </row>
    <row r="30" spans="1:11" ht="15.75" customHeight="1" x14ac:dyDescent="0.2">
      <c r="A30" s="52" t="s">
        <v>44</v>
      </c>
      <c r="B30" s="58">
        <v>12.56222</v>
      </c>
      <c r="C30" s="58">
        <v>4.9217199999999997</v>
      </c>
      <c r="D30" s="113">
        <v>19.169840000000001</v>
      </c>
      <c r="E30" s="58">
        <v>6.16167</v>
      </c>
      <c r="F30" s="58">
        <v>9.61205</v>
      </c>
      <c r="G30" s="58">
        <v>17.115320000000001</v>
      </c>
      <c r="H30" s="58">
        <v>73.47533</v>
      </c>
      <c r="I30" s="113">
        <v>0</v>
      </c>
      <c r="J30" s="60"/>
      <c r="K30" s="113">
        <v>143.01814999999999</v>
      </c>
    </row>
    <row r="31" spans="1:11" ht="15.75" customHeight="1" x14ac:dyDescent="0.2">
      <c r="A31" s="50" t="s">
        <v>45</v>
      </c>
      <c r="B31" s="57">
        <v>4.7102899999999996</v>
      </c>
      <c r="C31" s="57">
        <v>0.99980999999999998</v>
      </c>
      <c r="D31" s="108">
        <v>0.39979999999999999</v>
      </c>
      <c r="E31" s="57">
        <v>0</v>
      </c>
      <c r="F31" s="57">
        <v>1.43641</v>
      </c>
      <c r="G31" s="57">
        <v>0.22578000000000001</v>
      </c>
      <c r="H31" s="57">
        <v>11.08277</v>
      </c>
      <c r="I31" s="108">
        <v>0.81269999999999998</v>
      </c>
      <c r="J31" s="60"/>
      <c r="K31" s="108">
        <v>19.667560000000002</v>
      </c>
    </row>
    <row r="32" spans="1:11" ht="15.75" customHeight="1" x14ac:dyDescent="0.2">
      <c r="A32" s="52" t="s">
        <v>46</v>
      </c>
      <c r="B32" s="58">
        <v>0.71353</v>
      </c>
      <c r="C32" s="58">
        <v>0.99980999999999998</v>
      </c>
      <c r="D32" s="113">
        <v>17.049209999999999</v>
      </c>
      <c r="E32" s="58">
        <v>2.1973400000000001</v>
      </c>
      <c r="F32" s="58">
        <v>0.99980999999999998</v>
      </c>
      <c r="G32" s="58">
        <v>4.2169299999999996</v>
      </c>
      <c r="H32" s="58">
        <v>21.644110000000001</v>
      </c>
      <c r="I32" s="113">
        <v>0</v>
      </c>
      <c r="J32" s="60"/>
      <c r="K32" s="113">
        <v>48.584789999999998</v>
      </c>
    </row>
    <row r="33" spans="1:11" ht="15.75" customHeight="1" x14ac:dyDescent="0.2">
      <c r="A33" s="50" t="s">
        <v>47</v>
      </c>
      <c r="B33" s="57">
        <v>50.743470000000002</v>
      </c>
      <c r="C33" s="57">
        <v>9.2415599999999998</v>
      </c>
      <c r="D33" s="108">
        <v>149.35882000000001</v>
      </c>
      <c r="E33" s="57">
        <v>12.062620000000001</v>
      </c>
      <c r="F33" s="57">
        <v>50.17277</v>
      </c>
      <c r="G33" s="57">
        <v>20.610620000000001</v>
      </c>
      <c r="H33" s="57">
        <v>176.23464000000001</v>
      </c>
      <c r="I33" s="108">
        <v>1.2542899999999999</v>
      </c>
      <c r="J33" s="60"/>
      <c r="K33" s="108">
        <v>469.67878999999999</v>
      </c>
    </row>
    <row r="34" spans="1:11" ht="15.75" customHeight="1" x14ac:dyDescent="0.2">
      <c r="A34" s="52" t="s">
        <v>48</v>
      </c>
      <c r="B34" s="58">
        <v>20.333690000000001</v>
      </c>
      <c r="C34" s="58">
        <v>5.5373299999999999</v>
      </c>
      <c r="D34" s="113">
        <v>59.655090000000001</v>
      </c>
      <c r="E34" s="58">
        <v>8.1076499999999996</v>
      </c>
      <c r="F34" s="58">
        <v>19.866530000000001</v>
      </c>
      <c r="G34" s="58">
        <v>15.22423</v>
      </c>
      <c r="H34" s="58">
        <v>198.66150999999999</v>
      </c>
      <c r="I34" s="113">
        <v>0.99980999999999998</v>
      </c>
      <c r="J34" s="60"/>
      <c r="K34" s="113">
        <v>328.38583</v>
      </c>
    </row>
    <row r="35" spans="1:11" ht="15.75" customHeight="1" x14ac:dyDescent="0.2">
      <c r="A35" s="50" t="s">
        <v>49</v>
      </c>
      <c r="B35" s="57">
        <v>19.842199999999998</v>
      </c>
      <c r="C35" s="57">
        <v>4.3865800000000004</v>
      </c>
      <c r="D35" s="108">
        <v>45.238570000000003</v>
      </c>
      <c r="E35" s="57">
        <v>2.90713</v>
      </c>
      <c r="F35" s="57">
        <v>23.652470000000001</v>
      </c>
      <c r="G35" s="57">
        <v>11.25117</v>
      </c>
      <c r="H35" s="57">
        <v>114.73523</v>
      </c>
      <c r="I35" s="108">
        <v>0</v>
      </c>
      <c r="J35" s="60"/>
      <c r="K35" s="108">
        <v>223.01316</v>
      </c>
    </row>
    <row r="36" spans="1:11" ht="15.75" customHeight="1" x14ac:dyDescent="0.2">
      <c r="A36" s="52" t="s">
        <v>50</v>
      </c>
      <c r="B36" s="58">
        <v>150.74471</v>
      </c>
      <c r="C36" s="58">
        <v>22.481760000000001</v>
      </c>
      <c r="D36" s="113">
        <v>217.12593000000001</v>
      </c>
      <c r="E36" s="58">
        <v>54.856859999999998</v>
      </c>
      <c r="F36" s="58">
        <v>111.17695000000001</v>
      </c>
      <c r="G36" s="58">
        <v>93.483440000000002</v>
      </c>
      <c r="H36" s="58">
        <v>872.51730999999995</v>
      </c>
      <c r="I36" s="113">
        <v>0.96862999999999999</v>
      </c>
      <c r="J36" s="60"/>
      <c r="K36" s="113">
        <v>1525.3552</v>
      </c>
    </row>
    <row r="37" spans="1:11" ht="15.75" customHeight="1" x14ac:dyDescent="0.2">
      <c r="A37" s="50" t="s">
        <v>51</v>
      </c>
      <c r="B37" s="57">
        <v>135.79678999999999</v>
      </c>
      <c r="C37" s="57">
        <v>37.812010000000001</v>
      </c>
      <c r="D37" s="108">
        <v>334.17639000000003</v>
      </c>
      <c r="E37" s="57">
        <v>91.629140000000007</v>
      </c>
      <c r="F37" s="57">
        <v>113.09923000000001</v>
      </c>
      <c r="G37" s="57">
        <v>90.865710000000007</v>
      </c>
      <c r="H37" s="57">
        <v>915.21487000000002</v>
      </c>
      <c r="I37" s="108">
        <v>0.97175</v>
      </c>
      <c r="J37" s="60"/>
      <c r="K37" s="108">
        <v>1727.8718899999999</v>
      </c>
    </row>
    <row r="38" spans="1:11" ht="15.75" customHeight="1" x14ac:dyDescent="0.2">
      <c r="A38" s="52" t="s">
        <v>52</v>
      </c>
      <c r="B38" s="58">
        <v>33.577620000000003</v>
      </c>
      <c r="C38" s="58">
        <v>16.688079999999999</v>
      </c>
      <c r="D38" s="113">
        <v>73.764740000000003</v>
      </c>
      <c r="E38" s="58">
        <v>30.81831</v>
      </c>
      <c r="F38" s="58">
        <v>43.713590000000003</v>
      </c>
      <c r="G38" s="58">
        <v>16.79224</v>
      </c>
      <c r="H38" s="58">
        <v>143.93813</v>
      </c>
      <c r="I38" s="113">
        <v>0</v>
      </c>
      <c r="J38" s="60"/>
      <c r="K38" s="113">
        <v>361.29232999999999</v>
      </c>
    </row>
    <row r="39" spans="1:11" ht="15.75" customHeight="1" x14ac:dyDescent="0.2">
      <c r="A39" s="50" t="s">
        <v>53</v>
      </c>
      <c r="B39" s="57">
        <v>30.11289</v>
      </c>
      <c r="C39" s="57">
        <v>4.7583099999999998</v>
      </c>
      <c r="D39" s="108">
        <v>61.039110000000001</v>
      </c>
      <c r="E39" s="57">
        <v>15.980790000000001</v>
      </c>
      <c r="F39" s="57">
        <v>33.712339999999998</v>
      </c>
      <c r="G39" s="57">
        <v>22.623339999999999</v>
      </c>
      <c r="H39" s="57">
        <v>223.70611</v>
      </c>
      <c r="I39" s="108">
        <v>0</v>
      </c>
      <c r="J39" s="60"/>
      <c r="K39" s="108">
        <v>395.42444</v>
      </c>
    </row>
    <row r="40" spans="1:11" ht="15.75" customHeight="1" x14ac:dyDescent="0.2">
      <c r="A40" s="52" t="s">
        <v>54</v>
      </c>
      <c r="B40" s="58">
        <v>44.448329999999999</v>
      </c>
      <c r="C40" s="58">
        <v>9.7704699999999995</v>
      </c>
      <c r="D40" s="113">
        <v>82.439970000000002</v>
      </c>
      <c r="E40" s="58">
        <v>20.723510000000001</v>
      </c>
      <c r="F40" s="58">
        <v>31.508140000000001</v>
      </c>
      <c r="G40" s="58">
        <v>35.200519999999997</v>
      </c>
      <c r="H40" s="58">
        <v>245.84669</v>
      </c>
      <c r="I40" s="113">
        <v>0.76903999999999995</v>
      </c>
      <c r="J40" s="60"/>
      <c r="K40" s="113">
        <v>470.70666999999997</v>
      </c>
    </row>
    <row r="41" spans="1:11" ht="15.75" customHeight="1" x14ac:dyDescent="0.2">
      <c r="A41" s="50" t="s">
        <v>55</v>
      </c>
      <c r="B41" s="57">
        <v>83.863280000000003</v>
      </c>
      <c r="C41" s="57">
        <v>8.2829200000000007</v>
      </c>
      <c r="D41" s="108">
        <v>71.977170000000001</v>
      </c>
      <c r="E41" s="57">
        <v>14.75145</v>
      </c>
      <c r="F41" s="57">
        <v>15.51737</v>
      </c>
      <c r="G41" s="57">
        <v>7.7864399999999998</v>
      </c>
      <c r="H41" s="57">
        <v>147.80453</v>
      </c>
      <c r="I41" s="108">
        <v>0</v>
      </c>
      <c r="J41" s="60"/>
      <c r="K41" s="108">
        <v>349.98316</v>
      </c>
    </row>
    <row r="42" spans="1:11" ht="15.75" customHeight="1" x14ac:dyDescent="0.2">
      <c r="A42" s="52" t="s">
        <v>56</v>
      </c>
      <c r="B42" s="58">
        <v>12.11876</v>
      </c>
      <c r="C42" s="58">
        <v>0.99980999999999998</v>
      </c>
      <c r="D42" s="113">
        <v>12.945180000000001</v>
      </c>
      <c r="E42" s="58">
        <v>9.1548700000000007</v>
      </c>
      <c r="F42" s="58">
        <v>3.9194200000000001</v>
      </c>
      <c r="G42" s="58">
        <v>4.9897099999999996</v>
      </c>
      <c r="H42" s="58">
        <v>34.448329999999999</v>
      </c>
      <c r="I42" s="113">
        <v>0</v>
      </c>
      <c r="J42" s="60"/>
      <c r="K42" s="113">
        <v>79.563400000000001</v>
      </c>
    </row>
    <row r="43" spans="1:11" ht="15.75" customHeight="1" x14ac:dyDescent="0.2">
      <c r="A43" s="50" t="s">
        <v>57</v>
      </c>
      <c r="B43" s="57">
        <v>43.382399999999997</v>
      </c>
      <c r="C43" s="57">
        <v>7.0654300000000001</v>
      </c>
      <c r="D43" s="108">
        <v>73.867019999999997</v>
      </c>
      <c r="E43" s="57">
        <v>13.15973</v>
      </c>
      <c r="F43" s="57">
        <v>44.962890000000002</v>
      </c>
      <c r="G43" s="57">
        <v>23.005050000000001</v>
      </c>
      <c r="H43" s="57">
        <v>164.61672999999999</v>
      </c>
      <c r="I43" s="108">
        <v>0.88754</v>
      </c>
      <c r="J43" s="60"/>
      <c r="K43" s="108">
        <v>370.9468</v>
      </c>
    </row>
    <row r="44" spans="1:11" ht="15.75" customHeight="1" x14ac:dyDescent="0.2">
      <c r="A44" s="52" t="s">
        <v>58</v>
      </c>
      <c r="B44" s="58">
        <v>27.942990000000002</v>
      </c>
      <c r="C44" s="58">
        <v>1.1226799999999999</v>
      </c>
      <c r="D44" s="113">
        <v>36.540260000000004</v>
      </c>
      <c r="E44" s="58">
        <v>7.5537999999999998</v>
      </c>
      <c r="F44" s="58">
        <v>8.3427900000000008</v>
      </c>
      <c r="G44" s="58">
        <v>7.1907899999999998</v>
      </c>
      <c r="H44" s="58">
        <v>98.878559999999993</v>
      </c>
      <c r="I44" s="113">
        <v>0.99980999999999998</v>
      </c>
      <c r="J44" s="60"/>
      <c r="K44" s="113">
        <v>188.57169999999999</v>
      </c>
    </row>
    <row r="45" spans="1:11" ht="15.75" customHeight="1" x14ac:dyDescent="0.2">
      <c r="A45" s="50" t="s">
        <v>59</v>
      </c>
      <c r="B45" s="57">
        <v>62.917729999999999</v>
      </c>
      <c r="C45" s="57">
        <v>18.609739999999999</v>
      </c>
      <c r="D45" s="108">
        <v>190.4709</v>
      </c>
      <c r="E45" s="57">
        <v>54.311729999999997</v>
      </c>
      <c r="F45" s="57">
        <v>85.919039999999995</v>
      </c>
      <c r="G45" s="57">
        <v>86.853359999999995</v>
      </c>
      <c r="H45" s="57">
        <v>825.07078999999999</v>
      </c>
      <c r="I45" s="108">
        <v>2.9801000000000002</v>
      </c>
      <c r="J45" s="60"/>
      <c r="K45" s="108">
        <v>1327.9486099999999</v>
      </c>
    </row>
    <row r="46" spans="1:11" ht="15.75" customHeight="1" x14ac:dyDescent="0.2">
      <c r="A46" s="59"/>
    </row>
    <row r="47" spans="1:11" ht="15.75" customHeight="1" x14ac:dyDescent="0.2">
      <c r="A47" s="53" t="s">
        <v>20</v>
      </c>
      <c r="B47" s="117">
        <f>SUM(B9:B45)-SUM(B17:B20)</f>
        <v>1618.3347000000003</v>
      </c>
      <c r="C47" s="117">
        <f t="shared" ref="C47:I47" si="0">SUM(C9:C45)-SUM(C17:C20)</f>
        <v>351.26549000000006</v>
      </c>
      <c r="D47" s="117">
        <f t="shared" si="0"/>
        <v>3401.7601200000004</v>
      </c>
      <c r="E47" s="117">
        <f t="shared" si="0"/>
        <v>776.05250999999998</v>
      </c>
      <c r="F47" s="117">
        <f t="shared" si="0"/>
        <v>1405.9022200000002</v>
      </c>
      <c r="G47" s="117">
        <f t="shared" si="0"/>
        <v>950.70103000000006</v>
      </c>
      <c r="H47" s="117">
        <f t="shared" si="0"/>
        <v>9027.3910100000012</v>
      </c>
      <c r="I47" s="117">
        <f t="shared" si="0"/>
        <v>33.397980000000004</v>
      </c>
      <c r="J47" s="59"/>
      <c r="K47" s="117">
        <f>SUM(K9:K45)-SUM(K17:K20)</f>
        <v>17589.14429</v>
      </c>
    </row>
    <row r="48" spans="1:11" ht="15.75" customHeight="1" x14ac:dyDescent="0.2">
      <c r="B48" s="55"/>
      <c r="C48" s="55"/>
      <c r="D48" s="55"/>
      <c r="E48" s="55"/>
      <c r="F48" s="81"/>
      <c r="G48" s="55"/>
      <c r="H48" s="55"/>
      <c r="I48" s="55"/>
      <c r="K48" s="55"/>
    </row>
    <row r="49" spans="1:11" ht="15.75" customHeight="1" x14ac:dyDescent="0.2">
      <c r="A49" s="35" t="s">
        <v>60</v>
      </c>
      <c r="B49" s="57">
        <v>205.35645</v>
      </c>
      <c r="C49" s="57">
        <v>49.447389999999999</v>
      </c>
      <c r="D49" s="108">
        <v>284.53314999999998</v>
      </c>
      <c r="E49" s="57">
        <v>142.08445</v>
      </c>
      <c r="F49" s="57">
        <v>148.13820999999999</v>
      </c>
      <c r="G49" s="57">
        <v>102.86035</v>
      </c>
      <c r="H49" s="57">
        <v>829.62077999999997</v>
      </c>
      <c r="I49" s="108">
        <v>0.71789000000000003</v>
      </c>
      <c r="J49" s="60"/>
      <c r="K49" s="57">
        <v>1764.2593400000001</v>
      </c>
    </row>
    <row r="50" spans="1:11" ht="15.75" customHeight="1" x14ac:dyDescent="0.2">
      <c r="A50" s="38" t="s">
        <v>61</v>
      </c>
      <c r="B50" s="58">
        <v>443.63001000000003</v>
      </c>
      <c r="C50" s="58">
        <v>113.01752999999999</v>
      </c>
      <c r="D50" s="113">
        <v>1207.5531699999999</v>
      </c>
      <c r="E50" s="58">
        <v>197.14214000000001</v>
      </c>
      <c r="F50" s="58">
        <v>453.25889999999998</v>
      </c>
      <c r="G50" s="58">
        <v>255.44814</v>
      </c>
      <c r="H50" s="58">
        <v>2373.30942</v>
      </c>
      <c r="I50" s="113">
        <v>21.913550000000001</v>
      </c>
      <c r="J50" s="60"/>
      <c r="K50" s="58">
        <v>5067.6716800000004</v>
      </c>
    </row>
    <row r="51" spans="1:11" ht="15.75" customHeight="1" x14ac:dyDescent="0.2">
      <c r="A51" s="35" t="s">
        <v>62</v>
      </c>
      <c r="B51" s="57">
        <v>360.29502000000002</v>
      </c>
      <c r="C51" s="57">
        <v>86.905760000000001</v>
      </c>
      <c r="D51" s="108">
        <v>729.96070999999995</v>
      </c>
      <c r="E51" s="57">
        <v>188.31908999999999</v>
      </c>
      <c r="F51" s="57">
        <v>311.50876</v>
      </c>
      <c r="G51" s="57">
        <v>227.61679000000001</v>
      </c>
      <c r="H51" s="57">
        <v>2245.0670500000001</v>
      </c>
      <c r="I51" s="108">
        <v>2.9401899999999999</v>
      </c>
      <c r="J51" s="60"/>
      <c r="K51" s="57">
        <v>4165.91842</v>
      </c>
    </row>
    <row r="52" spans="1:11" s="41" customFormat="1" ht="15" x14ac:dyDescent="0.2">
      <c r="A52" s="44" t="s">
        <v>63</v>
      </c>
      <c r="B52"/>
      <c r="C52"/>
      <c r="D52"/>
      <c r="E52"/>
      <c r="F52" s="80"/>
      <c r="G52"/>
      <c r="H52"/>
      <c r="I52"/>
      <c r="J52"/>
    </row>
    <row r="53" spans="1:11" s="41" customFormat="1" ht="15" x14ac:dyDescent="0.2"/>
    <row r="54" spans="1:11" s="41" customFormat="1" ht="15" x14ac:dyDescent="0.2"/>
    <row r="57" spans="1:11" s="44" customFormat="1" ht="11.25" x14ac:dyDescent="0.2"/>
    <row r="59" spans="1:11" x14ac:dyDescent="0.2">
      <c r="B59" s="49"/>
      <c r="C59" s="49"/>
      <c r="D59" s="49"/>
      <c r="E59" s="49"/>
      <c r="F59" s="49"/>
      <c r="G59" s="49"/>
    </row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104" spans="2:7" s="41" customFormat="1" ht="15" x14ac:dyDescent="0.2"/>
    <row r="105" spans="2:7" s="41" customFormat="1" ht="15" x14ac:dyDescent="0.2"/>
    <row r="106" spans="2:7" s="41" customFormat="1" ht="15" x14ac:dyDescent="0.2"/>
    <row r="109" spans="2:7" s="44" customFormat="1" ht="11.25" x14ac:dyDescent="0.2"/>
    <row r="111" spans="2:7" x14ac:dyDescent="0.2">
      <c r="B111" s="49"/>
      <c r="C111" s="49"/>
      <c r="D111" s="49"/>
      <c r="E111" s="49"/>
      <c r="F111" s="49"/>
    </row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6" spans="2:6" s="41" customFormat="1" ht="15" x14ac:dyDescent="0.2"/>
    <row r="157" spans="2:6" s="41" customFormat="1" ht="15" x14ac:dyDescent="0.2"/>
    <row r="158" spans="2:6" s="41" customFormat="1" ht="15" x14ac:dyDescent="0.2"/>
    <row r="161" spans="2:6" s="44" customFormat="1" ht="11.25" x14ac:dyDescent="0.2"/>
    <row r="163" spans="2:6" x14ac:dyDescent="0.2">
      <c r="B163" s="49"/>
      <c r="C163" s="49"/>
      <c r="D163" s="49"/>
      <c r="E163" s="49"/>
      <c r="F163" s="49"/>
    </row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8" spans="2:6" s="41" customFormat="1" ht="15" x14ac:dyDescent="0.2"/>
    <row r="209" spans="2:6" s="41" customFormat="1" ht="15" x14ac:dyDescent="0.2"/>
    <row r="210" spans="2:6" s="41" customFormat="1" ht="15" x14ac:dyDescent="0.2"/>
    <row r="213" spans="2:6" s="44" customFormat="1" ht="11.25" x14ac:dyDescent="0.2"/>
    <row r="216" spans="2:6" x14ac:dyDescent="0.2">
      <c r="B216" s="49"/>
      <c r="C216" s="49"/>
      <c r="D216" s="49"/>
      <c r="E216" s="49"/>
      <c r="F216" s="49"/>
    </row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60" spans="2:6" s="41" customFormat="1" ht="15" x14ac:dyDescent="0.2"/>
    <row r="261" spans="2:6" s="41" customFormat="1" ht="15" x14ac:dyDescent="0.2"/>
    <row r="262" spans="2:6" s="41" customFormat="1" ht="15" x14ac:dyDescent="0.2"/>
    <row r="265" spans="2:6" s="44" customFormat="1" ht="11.25" x14ac:dyDescent="0.2"/>
    <row r="268" spans="2:6" x14ac:dyDescent="0.2">
      <c r="B268" s="49"/>
      <c r="C268" s="49"/>
      <c r="D268" s="49"/>
      <c r="E268" s="49"/>
      <c r="F268" s="49"/>
    </row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12" spans="2:6" s="41" customFormat="1" ht="15" x14ac:dyDescent="0.2"/>
    <row r="313" spans="2:6" s="41" customFormat="1" ht="15" x14ac:dyDescent="0.2"/>
    <row r="314" spans="2:6" s="41" customFormat="1" ht="15" x14ac:dyDescent="0.2"/>
    <row r="317" spans="2:6" s="44" customFormat="1" ht="11.25" x14ac:dyDescent="0.2"/>
    <row r="320" spans="2:6" x14ac:dyDescent="0.2">
      <c r="B320" s="49"/>
      <c r="C320" s="49"/>
      <c r="D320" s="49"/>
      <c r="E320" s="49"/>
      <c r="F320" s="49"/>
    </row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64" spans="2:6" s="41" customFormat="1" ht="15" x14ac:dyDescent="0.2"/>
    <row r="365" spans="2:6" s="41" customFormat="1" ht="15" x14ac:dyDescent="0.2"/>
    <row r="366" spans="2:6" s="41" customFormat="1" ht="15" x14ac:dyDescent="0.2"/>
    <row r="369" spans="2:6" s="44" customFormat="1" ht="11.25" x14ac:dyDescent="0.2"/>
    <row r="372" spans="2:6" x14ac:dyDescent="0.2">
      <c r="B372" s="49"/>
      <c r="C372" s="49"/>
      <c r="D372" s="49"/>
      <c r="E372" s="49"/>
      <c r="F372" s="49"/>
    </row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6" spans="2:6" s="41" customFormat="1" ht="15" x14ac:dyDescent="0.2"/>
    <row r="417" spans="2:6" s="41" customFormat="1" ht="15" x14ac:dyDescent="0.2"/>
    <row r="418" spans="2:6" s="41" customFormat="1" ht="15" x14ac:dyDescent="0.2"/>
    <row r="421" spans="2:6" s="44" customFormat="1" ht="11.25" x14ac:dyDescent="0.2"/>
    <row r="424" spans="2:6" x14ac:dyDescent="0.2">
      <c r="B424" s="49"/>
      <c r="C424" s="49"/>
      <c r="D424" s="49"/>
      <c r="E424" s="49"/>
      <c r="F424" s="49"/>
    </row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s="41" customFormat="1" ht="15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s="44" customFormat="1" ht="11.25" x14ac:dyDescent="0.2"/>
    <row r="474" spans="2:6" x14ac:dyDescent="0.2">
      <c r="B474" s="49"/>
      <c r="C474" s="49"/>
      <c r="D474" s="49"/>
      <c r="E474" s="49"/>
      <c r="F474" s="49"/>
    </row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20" spans="2:6" s="41" customFormat="1" ht="15" x14ac:dyDescent="0.2"/>
    <row r="521" spans="2:6" s="41" customFormat="1" ht="15" x14ac:dyDescent="0.2"/>
    <row r="522" spans="2:6" s="41" customFormat="1" ht="15" x14ac:dyDescent="0.2"/>
    <row r="525" spans="2:6" s="44" customFormat="1" ht="11.25" x14ac:dyDescent="0.2"/>
    <row r="528" spans="2:6" x14ac:dyDescent="0.2">
      <c r="B528" s="49"/>
      <c r="C528" s="49"/>
      <c r="D528" s="49"/>
      <c r="E528" s="49"/>
      <c r="F528" s="49"/>
    </row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s="41" customFormat="1" ht="15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s="44" customFormat="1" ht="11.25" x14ac:dyDescent="0.2"/>
    <row r="578" spans="2:6" x14ac:dyDescent="0.2">
      <c r="B578" s="49"/>
      <c r="C578" s="49"/>
      <c r="D578" s="49"/>
      <c r="E578" s="49"/>
      <c r="F578" s="49"/>
    </row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24" spans="2:6" s="41" customFormat="1" ht="15" x14ac:dyDescent="0.2"/>
    <row r="625" spans="2:6" s="41" customFormat="1" ht="15" x14ac:dyDescent="0.2"/>
    <row r="626" spans="2:6" s="41" customFormat="1" ht="15" x14ac:dyDescent="0.2"/>
    <row r="629" spans="2:6" s="44" customFormat="1" ht="11.25" x14ac:dyDescent="0.2"/>
    <row r="632" spans="2:6" x14ac:dyDescent="0.2">
      <c r="B632" s="49"/>
      <c r="C632" s="49"/>
      <c r="D632" s="49"/>
      <c r="E632" s="49"/>
      <c r="F632" s="49"/>
    </row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6" spans="2:6" s="41" customFormat="1" ht="15" x14ac:dyDescent="0.2"/>
    <row r="677" spans="2:6" s="41" customFormat="1" ht="15" x14ac:dyDescent="0.2"/>
    <row r="678" spans="2:6" s="41" customFormat="1" ht="15" x14ac:dyDescent="0.2"/>
    <row r="681" spans="2:6" s="44" customFormat="1" ht="11.25" x14ac:dyDescent="0.2"/>
    <row r="684" spans="2:6" x14ac:dyDescent="0.2">
      <c r="B684" s="49"/>
      <c r="C684" s="49"/>
      <c r="D684" s="49"/>
      <c r="E684" s="49"/>
      <c r="F684" s="49"/>
    </row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8" spans="2:6" s="41" customFormat="1" ht="15" x14ac:dyDescent="0.2"/>
    <row r="729" spans="2:6" s="41" customFormat="1" ht="15" x14ac:dyDescent="0.2"/>
    <row r="730" spans="2:6" s="41" customFormat="1" ht="15" x14ac:dyDescent="0.2"/>
    <row r="733" spans="2:6" s="44" customFormat="1" ht="11.25" x14ac:dyDescent="0.2"/>
    <row r="736" spans="2:6" x14ac:dyDescent="0.2">
      <c r="B736" s="49"/>
      <c r="C736" s="49"/>
      <c r="D736" s="49"/>
      <c r="E736" s="49"/>
      <c r="F736" s="49"/>
    </row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</sheetData>
  <mergeCells count="1">
    <mergeCell ref="A3:J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3"/>
  <dimension ref="A1:K774"/>
  <sheetViews>
    <sheetView showGridLines="0" workbookViewId="0">
      <selection activeCell="A28" sqref="A28"/>
    </sheetView>
  </sheetViews>
  <sheetFormatPr defaultColWidth="9.140625"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41" customFormat="1" ht="15.75" customHeight="1" x14ac:dyDescent="0.25">
      <c r="A4" s="33"/>
    </row>
    <row r="5" spans="1:11" ht="15.75" customHeight="1" x14ac:dyDescent="0.2"/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107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107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K8" s="47"/>
    </row>
    <row r="9" spans="1:11" ht="15.75" customHeight="1" x14ac:dyDescent="0.2">
      <c r="A9" s="50" t="s">
        <v>225</v>
      </c>
      <c r="B9" s="104">
        <f>IF(OR('Tabel A F'!B9&lt;5,'Tabel A Be'!B9&lt;0.5),"-",IFERROR('Tabel A Be'!B9/'Tabel A F'!B9*100,"-"))</f>
        <v>4.7275641025641022</v>
      </c>
      <c r="C9" s="104">
        <f>IF(OR('Tabel A F'!C9&lt;5,'Tabel A Be'!C9&lt;0.5),"-",IFERROR('Tabel A Be'!C9/'Tabel A F'!C9*100,"-"))</f>
        <v>2.8135990621336462</v>
      </c>
      <c r="D9" s="104">
        <f>IF(OR('Tabel A F'!D9&lt;5,'Tabel A Be'!D9&lt;0.5),"-",IFERROR('Tabel A Be'!D9/'Tabel A F'!D9*100,"-"))</f>
        <v>3.2735775526110675</v>
      </c>
      <c r="E9" s="104">
        <f>IF(OR('Tabel A F'!E9&lt;5,'Tabel A Be'!E9&lt;0.5),"-",IFERROR('Tabel A Be'!E9/'Tabel A F'!E9*100,"-"))</f>
        <v>4.0901940220241215</v>
      </c>
      <c r="F9" s="104">
        <f>IF(OR('Tabel A F'!F9&lt;5,'Tabel A Be'!F9&lt;0.5),"-",IFERROR('Tabel A Be'!F9/'Tabel A F'!F9*100,"-"))</f>
        <v>7.0588235294117645</v>
      </c>
      <c r="G9" s="104">
        <f>IF(OR('Tabel A F'!G9&lt;5,'Tabel A Be'!G9&lt;0.5),"-",IFERROR('Tabel A Be'!G9/'Tabel A F'!G9*100,"-"))</f>
        <v>1.9944341372912802</v>
      </c>
      <c r="H9" s="104">
        <f>IF(OR('Tabel A F'!H9&lt;5,'Tabel A Be'!H9&lt;0.5),"-",IFERROR('Tabel A Be'!H9/'Tabel A F'!H9*100,"-"))</f>
        <v>3.4051546997005815</v>
      </c>
      <c r="I9" s="104">
        <f>IF(OR('Tabel A F'!I9&lt;5,'Tabel A Be'!I9&lt;0.5),"-",IFERROR('Tabel A Be'!I9/'Tabel A F'!I9*100,"-"))</f>
        <v>3.225806451612903</v>
      </c>
      <c r="J9" s="104"/>
      <c r="K9" s="104">
        <f>IF(OR('Tabel A F'!K9&lt;5,'Tabel A Be'!K9&lt;0.5),"-",IFERROR('Tabel A Be'!K9/'Tabel A F'!K9*100,"-"))</f>
        <v>3.586193635227382</v>
      </c>
    </row>
    <row r="10" spans="1:11" ht="15.75" customHeight="1" x14ac:dyDescent="0.2">
      <c r="A10" s="52" t="s">
        <v>226</v>
      </c>
      <c r="B10" s="105">
        <f>IF(OR('Tabel A F'!B10&lt;5,'Tabel A Be'!B10&lt;0.5),"-",IFERROR('Tabel A Be'!B10/'Tabel A F'!B10*100,"-"))</f>
        <v>3.6659877800407332</v>
      </c>
      <c r="C10" s="105">
        <f>IF(OR('Tabel A F'!C10&lt;5,'Tabel A Be'!C10&lt;0.5),"-",IFERROR('Tabel A Be'!C10/'Tabel A F'!C10*100,"-"))</f>
        <v>1.930953774136922</v>
      </c>
      <c r="D10" s="105">
        <f>IF(OR('Tabel A F'!D10&lt;5,'Tabel A Be'!D10&lt;0.5),"-",IFERROR('Tabel A Be'!D10/'Tabel A F'!D10*100,"-"))</f>
        <v>2.876530461720018</v>
      </c>
      <c r="E10" s="105">
        <f>IF(OR('Tabel A F'!E10&lt;5,'Tabel A Be'!E10&lt;0.5),"-",IFERROR('Tabel A Be'!E10/'Tabel A F'!E10*100,"-"))</f>
        <v>1.9771319676036208</v>
      </c>
      <c r="F10" s="105">
        <f>IF(OR('Tabel A F'!F10&lt;5,'Tabel A Be'!F10&lt;0.5),"-",IFERROR('Tabel A Be'!F10/'Tabel A F'!F10*100,"-"))</f>
        <v>2.3104458184184837</v>
      </c>
      <c r="G10" s="105">
        <f>IF(OR('Tabel A F'!G10&lt;5,'Tabel A Be'!G10&lt;0.5),"-",IFERROR('Tabel A Be'!G10/'Tabel A F'!G10*100,"-"))</f>
        <v>1.9602649006622519</v>
      </c>
      <c r="H10" s="105">
        <f>IF(OR('Tabel A F'!H10&lt;5,'Tabel A Be'!H10&lt;0.5),"-",IFERROR('Tabel A Be'!H10/'Tabel A F'!H10*100,"-"))</f>
        <v>3.0224873055533168</v>
      </c>
      <c r="I10" s="105" t="str">
        <f>IF(OR('Tabel A F'!I10&lt;5,'Tabel A Be'!I10&lt;0.5),"-",IFERROR('Tabel A Be'!I10/'Tabel A F'!I10*100,"-"))</f>
        <v>-</v>
      </c>
      <c r="J10" s="105"/>
      <c r="K10" s="105">
        <f>IF(OR('Tabel A F'!K10&lt;5,'Tabel A Be'!K10&lt;0.5),"-",IFERROR('Tabel A Be'!K10/'Tabel A F'!K10*100,"-"))</f>
        <v>2.6309544996144036</v>
      </c>
    </row>
    <row r="11" spans="1:11" ht="15.75" customHeight="1" x14ac:dyDescent="0.2">
      <c r="A11" s="50" t="s">
        <v>227</v>
      </c>
      <c r="B11" s="62">
        <f>IF(OR('Tabel A F'!B11&lt;5,'Tabel A Be'!B11&lt;0.5),"-",IFERROR('Tabel A Be'!B11/'Tabel A F'!B11*100,"-"))</f>
        <v>16.159420289855074</v>
      </c>
      <c r="C11" s="62">
        <f>IF(OR('Tabel A F'!C11&lt;5,'Tabel A Be'!C11&lt;0.5),"-",IFERROR('Tabel A Be'!C11/'Tabel A F'!C11*100,"-"))</f>
        <v>6.7251461988304087</v>
      </c>
      <c r="D11" s="62">
        <f>IF(OR('Tabel A F'!D11&lt;5,'Tabel A Be'!D11&lt;0.5),"-",IFERROR('Tabel A Be'!D11/'Tabel A F'!D11*100,"-"))</f>
        <v>11.073446327683616</v>
      </c>
      <c r="E11" s="62">
        <f>IF(OR('Tabel A F'!E11&lt;5,'Tabel A Be'!E11&lt;0.5),"-",IFERROR('Tabel A Be'!E11/'Tabel A F'!E11*100,"-"))</f>
        <v>7.7905491698595144</v>
      </c>
      <c r="F11" s="62">
        <f>IF(OR('Tabel A F'!F11&lt;5,'Tabel A Be'!F11&lt;0.5),"-",IFERROR('Tabel A Be'!F11/'Tabel A F'!F11*100,"-"))</f>
        <v>15.494211932324131</v>
      </c>
      <c r="G11" s="62">
        <f>IF(OR('Tabel A F'!G11&lt;5,'Tabel A Be'!G11&lt;0.5),"-",IFERROR('Tabel A Be'!G11/'Tabel A F'!G11*100,"-"))</f>
        <v>7.5400565504241275</v>
      </c>
      <c r="H11" s="62">
        <f>IF(OR('Tabel A F'!H11&lt;5,'Tabel A Be'!H11&lt;0.5),"-",IFERROR('Tabel A Be'!H11/'Tabel A F'!H11*100,"-"))</f>
        <v>11.019685449432352</v>
      </c>
      <c r="I11" s="62">
        <f>IF(OR('Tabel A F'!I11&lt;5,'Tabel A Be'!I11&lt;0.5),"-",IFERROR('Tabel A Be'!I11/'Tabel A F'!I11*100,"-"))</f>
        <v>3.5714285714285712</v>
      </c>
      <c r="J11" s="105"/>
      <c r="K11" s="62">
        <f>IF(OR('Tabel A F'!K11&lt;5,'Tabel A Be'!K11&lt;0.5),"-",IFERROR('Tabel A Be'!K11/'Tabel A F'!K11*100,"-"))</f>
        <v>11.087938825165104</v>
      </c>
    </row>
    <row r="12" spans="1:11" ht="15.75" customHeight="1" x14ac:dyDescent="0.2">
      <c r="A12" s="52" t="s">
        <v>26</v>
      </c>
      <c r="B12" s="105">
        <f>IF(OR('Tabel A F'!B12&lt;5,'Tabel A Be'!B12&lt;0.5),"-",IFERROR('Tabel A Be'!B12/'Tabel A F'!B12*100,"-"))</f>
        <v>13.221153846153847</v>
      </c>
      <c r="C12" s="105">
        <f>IF(OR('Tabel A F'!C12&lt;5,'Tabel A Be'!C12&lt;0.5),"-",IFERROR('Tabel A Be'!C12/'Tabel A F'!C12*100,"-"))</f>
        <v>9.2640692640692635</v>
      </c>
      <c r="D12" s="105">
        <f>IF(OR('Tabel A F'!D12&lt;5,'Tabel A Be'!D12&lt;0.5),"-",IFERROR('Tabel A Be'!D12/'Tabel A F'!D12*100,"-"))</f>
        <v>13.342486270594108</v>
      </c>
      <c r="E12" s="105">
        <f>IF(OR('Tabel A F'!E12&lt;5,'Tabel A Be'!E12&lt;0.5),"-",IFERROR('Tabel A Be'!E12/'Tabel A F'!E12*100,"-"))</f>
        <v>7.8877005347593583</v>
      </c>
      <c r="F12" s="105">
        <f>IF(OR('Tabel A F'!F12&lt;5,'Tabel A Be'!F12&lt;0.5),"-",IFERROR('Tabel A Be'!F12/'Tabel A F'!F12*100,"-"))</f>
        <v>12.496055538024613</v>
      </c>
      <c r="G12" s="105">
        <f>IF(OR('Tabel A F'!G12&lt;5,'Tabel A Be'!G12&lt;0.5),"-",IFERROR('Tabel A Be'!G12/'Tabel A F'!G12*100,"-"))</f>
        <v>7.3524213503004603</v>
      </c>
      <c r="H12" s="105">
        <f>IF(OR('Tabel A F'!H12&lt;5,'Tabel A Be'!H12&lt;0.5),"-",IFERROR('Tabel A Be'!H12/'Tabel A F'!H12*100,"-"))</f>
        <v>9.8511115643483578</v>
      </c>
      <c r="I12" s="105">
        <f>IF(OR('Tabel A F'!I12&lt;5,'Tabel A Be'!I12&lt;0.5),"-",IFERROR('Tabel A Be'!I12/'Tabel A F'!I12*100,"-"))</f>
        <v>14.285714285714285</v>
      </c>
      <c r="J12" s="105"/>
      <c r="K12" s="105">
        <f>IF(OR('Tabel A F'!K12&lt;5,'Tabel A Be'!K12&lt;0.5),"-",IFERROR('Tabel A Be'!K12/'Tabel A F'!K12*100,"-"))</f>
        <v>10.606697145681453</v>
      </c>
    </row>
    <row r="13" spans="1:11" ht="15.75" customHeight="1" x14ac:dyDescent="0.2">
      <c r="A13" s="50" t="s">
        <v>27</v>
      </c>
      <c r="B13" s="104">
        <f>IF(OR('Tabel A F'!B13&lt;5,'Tabel A Be'!B13&lt;0.5),"-",IFERROR('Tabel A Be'!B13/'Tabel A F'!B13*100,"-"))</f>
        <v>6.0781476121562958</v>
      </c>
      <c r="C13" s="104">
        <f>IF(OR('Tabel A F'!C13&lt;5,'Tabel A Be'!C13&lt;0.5),"-",IFERROR('Tabel A Be'!C13/'Tabel A F'!C13*100,"-"))</f>
        <v>2.6845637583892619</v>
      </c>
      <c r="D13" s="104">
        <f>IF(OR('Tabel A F'!D13&lt;5,'Tabel A Be'!D13&lt;0.5),"-",IFERROR('Tabel A Be'!D13/'Tabel A F'!D13*100,"-"))</f>
        <v>4.6639231824417013</v>
      </c>
      <c r="E13" s="104">
        <f>IF(OR('Tabel A F'!E13&lt;5,'Tabel A Be'!E13&lt;0.5),"-",IFERROR('Tabel A Be'!E13/'Tabel A F'!E13*100,"-"))</f>
        <v>2.1476510067114094</v>
      </c>
      <c r="F13" s="104">
        <f>IF(OR('Tabel A F'!F13&lt;5,'Tabel A Be'!F13&lt;0.5),"-",IFERROR('Tabel A Be'!F13/'Tabel A F'!F13*100,"-"))</f>
        <v>6.510416666666667</v>
      </c>
      <c r="G13" s="104">
        <f>IF(OR('Tabel A F'!G13&lt;5,'Tabel A Be'!G13&lt;0.5),"-",IFERROR('Tabel A Be'!G13/'Tabel A F'!G13*100,"-"))</f>
        <v>2.8771929824561404</v>
      </c>
      <c r="H13" s="104">
        <f>IF(OR('Tabel A F'!H13&lt;5,'Tabel A Be'!H13&lt;0.5),"-",IFERROR('Tabel A Be'!H13/'Tabel A F'!H13*100,"-"))</f>
        <v>3.978999723680575</v>
      </c>
      <c r="I13" s="104">
        <f>IF(OR('Tabel A F'!I13&lt;5,'Tabel A Be'!I13&lt;0.5),"-",IFERROR('Tabel A Be'!I13/'Tabel A F'!I13*100,"-"))</f>
        <v>8.1632653061224492</v>
      </c>
      <c r="J13" s="105"/>
      <c r="K13" s="104">
        <f>IF(OR('Tabel A F'!K13&lt;5,'Tabel A Be'!K13&lt;0.5),"-",IFERROR('Tabel A Be'!K13/'Tabel A F'!K13*100,"-"))</f>
        <v>4.1364003228410011</v>
      </c>
    </row>
    <row r="14" spans="1:11" ht="15.75" customHeight="1" x14ac:dyDescent="0.2">
      <c r="A14" s="52" t="s">
        <v>28</v>
      </c>
      <c r="B14" s="105">
        <f>IF(OR('Tabel A F'!B14&lt;5,'Tabel A Be'!B14&lt;0.5),"-",IFERROR('Tabel A Be'!B14/'Tabel A F'!B14*100,"-"))</f>
        <v>3.4090909090909087</v>
      </c>
      <c r="C14" s="105">
        <f>IF(OR('Tabel A F'!C14&lt;5,'Tabel A Be'!C14&lt;0.5),"-",IFERROR('Tabel A Be'!C14/'Tabel A F'!C14*100,"-"))</f>
        <v>2.4390243902439024</v>
      </c>
      <c r="D14" s="105">
        <f>IF(OR('Tabel A F'!D14&lt;5,'Tabel A Be'!D14&lt;0.5),"-",IFERROR('Tabel A Be'!D14/'Tabel A F'!D14*100,"-"))</f>
        <v>5.5658627087198518</v>
      </c>
      <c r="E14" s="105">
        <f>IF(OR('Tabel A F'!E14&lt;5,'Tabel A Be'!E14&lt;0.5),"-",IFERROR('Tabel A Be'!E14/'Tabel A F'!E14*100,"-"))</f>
        <v>1.4084507042253522</v>
      </c>
      <c r="F14" s="105">
        <f>IF(OR('Tabel A F'!F14&lt;5,'Tabel A Be'!F14&lt;0.5),"-",IFERROR('Tabel A Be'!F14/'Tabel A F'!F14*100,"-"))</f>
        <v>3.79746835443038</v>
      </c>
      <c r="G14" s="105">
        <f>IF(OR('Tabel A F'!G14&lt;5,'Tabel A Be'!G14&lt;0.5),"-",IFERROR('Tabel A Be'!G14/'Tabel A F'!G14*100,"-"))</f>
        <v>2.877697841726619</v>
      </c>
      <c r="H14" s="105">
        <f>IF(OR('Tabel A F'!H14&lt;5,'Tabel A Be'!H14&lt;0.5),"-",IFERROR('Tabel A Be'!H14/'Tabel A F'!H14*100,"-"))</f>
        <v>5.5060728744939276</v>
      </c>
      <c r="I14" s="105" t="str">
        <f>IF(OR('Tabel A F'!I14&lt;5,'Tabel A Be'!I14&lt;0.5),"-",IFERROR('Tabel A Be'!I14/'Tabel A F'!I14*100,"-"))</f>
        <v>-</v>
      </c>
      <c r="J14" s="105"/>
      <c r="K14" s="105">
        <f>IF(OR('Tabel A F'!K14&lt;5,'Tabel A Be'!K14&lt;0.5),"-",IFERROR('Tabel A Be'!K14/'Tabel A F'!K14*100,"-"))</f>
        <v>4.7263681592039797</v>
      </c>
    </row>
    <row r="15" spans="1:11" ht="15.75" customHeight="1" x14ac:dyDescent="0.2">
      <c r="A15" s="50" t="s">
        <v>29</v>
      </c>
      <c r="B15" s="104">
        <f>IF(OR('Tabel A F'!B15&lt;5,'Tabel A Be'!B15&lt;0.5),"-",IFERROR('Tabel A Be'!B15/'Tabel A F'!B15*100,"-"))</f>
        <v>21.725239616613418</v>
      </c>
      <c r="C15" s="104">
        <f>IF(OR('Tabel A F'!C15&lt;5,'Tabel A Be'!C15&lt;0.5),"-",IFERROR('Tabel A Be'!C15/'Tabel A F'!C15*100,"-"))</f>
        <v>16.666666666666664</v>
      </c>
      <c r="D15" s="104">
        <f>IF(OR('Tabel A F'!D15&lt;5,'Tabel A Be'!D15&lt;0.5),"-",IFERROR('Tabel A Be'!D15/'Tabel A F'!D15*100,"-"))</f>
        <v>19.812792511700469</v>
      </c>
      <c r="E15" s="104">
        <f>IF(OR('Tabel A F'!E15&lt;5,'Tabel A Be'!E15&lt;0.5),"-",IFERROR('Tabel A Be'!E15/'Tabel A F'!E15*100,"-"))</f>
        <v>20.491803278688526</v>
      </c>
      <c r="F15" s="104">
        <f>IF(OR('Tabel A F'!F15&lt;5,'Tabel A Be'!F15&lt;0.5),"-",IFERROR('Tabel A Be'!F15/'Tabel A F'!F15*100,"-"))</f>
        <v>20.987654320987652</v>
      </c>
      <c r="G15" s="104">
        <f>IF(OR('Tabel A F'!G15&lt;5,'Tabel A Be'!G15&lt;0.5),"-",IFERROR('Tabel A Be'!G15/'Tabel A F'!G15*100,"-"))</f>
        <v>10.714285714285714</v>
      </c>
      <c r="H15" s="104">
        <f>IF(OR('Tabel A F'!H15&lt;5,'Tabel A Be'!H15&lt;0.5),"-",IFERROR('Tabel A Be'!H15/'Tabel A F'!H15*100,"-"))</f>
        <v>13.359148112294289</v>
      </c>
      <c r="I15" s="104">
        <f>IF(OR('Tabel A F'!I15&lt;5,'Tabel A Be'!I15&lt;0.5),"-",IFERROR('Tabel A Be'!I15/'Tabel A F'!I15*100,"-"))</f>
        <v>25</v>
      </c>
      <c r="J15" s="105"/>
      <c r="K15" s="104">
        <f>IF(OR('Tabel A F'!K15&lt;5,'Tabel A Be'!K15&lt;0.5),"-",IFERROR('Tabel A Be'!K15/'Tabel A F'!K15*100,"-"))</f>
        <v>14.987510407993341</v>
      </c>
    </row>
    <row r="16" spans="1:11" ht="15.75" customHeight="1" x14ac:dyDescent="0.2">
      <c r="A16" s="52" t="s">
        <v>30</v>
      </c>
      <c r="B16" s="105">
        <f>IF(OR('Tabel A F'!B16&lt;5,'Tabel A Be'!B16&lt;0.5),"-",IFERROR('Tabel A Be'!B16/'Tabel A F'!B16*100,"-"))</f>
        <v>9.433962264150944</v>
      </c>
      <c r="C16" s="105">
        <f>IF(OR('Tabel A F'!C16&lt;5,'Tabel A Be'!C16&lt;0.5),"-",IFERROR('Tabel A Be'!C16/'Tabel A F'!C16*100,"-"))</f>
        <v>5.3191489361702127</v>
      </c>
      <c r="D16" s="105">
        <f>IF(OR('Tabel A F'!D16&lt;5,'Tabel A Be'!D16&lt;0.5),"-",IFERROR('Tabel A Be'!D16/'Tabel A F'!D16*100,"-"))</f>
        <v>10.053859964093357</v>
      </c>
      <c r="E16" s="105">
        <f>IF(OR('Tabel A F'!E16&lt;5,'Tabel A Be'!E16&lt;0.5),"-",IFERROR('Tabel A Be'!E16/'Tabel A F'!E16*100,"-"))</f>
        <v>3.070175438596491</v>
      </c>
      <c r="F16" s="105">
        <f>IF(OR('Tabel A F'!F16&lt;5,'Tabel A Be'!F16&lt;0.5),"-",IFERROR('Tabel A Be'!F16/'Tabel A F'!F16*100,"-"))</f>
        <v>8.8888888888888893</v>
      </c>
      <c r="G16" s="105">
        <f>IF(OR('Tabel A F'!G16&lt;5,'Tabel A Be'!G16&lt;0.5),"-",IFERROR('Tabel A Be'!G16/'Tabel A F'!G16*100,"-"))</f>
        <v>4.8192771084337354</v>
      </c>
      <c r="H16" s="105">
        <f>IF(OR('Tabel A F'!H16&lt;5,'Tabel A Be'!H16&lt;0.5),"-",IFERROR('Tabel A Be'!H16/'Tabel A F'!H16*100,"-"))</f>
        <v>9.3649775497113534</v>
      </c>
      <c r="I16" s="105" t="str">
        <f>IF(OR('Tabel A F'!I16&lt;5,'Tabel A Be'!I16&lt;0.5),"-",IFERROR('Tabel A Be'!I16/'Tabel A F'!I16*100,"-"))</f>
        <v>-</v>
      </c>
      <c r="J16" s="105"/>
      <c r="K16" s="105">
        <f>IF(OR('Tabel A F'!K16&lt;5,'Tabel A Be'!K16&lt;0.5),"-",IFERROR('Tabel A Be'!K16/'Tabel A F'!K16*100,"-"))</f>
        <v>8.2765034097954118</v>
      </c>
    </row>
    <row r="17" spans="1:11" ht="15.75" hidden="1" customHeight="1" x14ac:dyDescent="0.2">
      <c r="A17" s="50" t="s">
        <v>31</v>
      </c>
      <c r="B17" s="104">
        <f>IF(OR('Tabel A F'!B17&lt;5,'Tabel A Be'!B17&lt;0.5),"-",IFERROR('Tabel A Be'!B17/'Tabel A F'!B17*100,"-"))</f>
        <v>3.6231884057971016</v>
      </c>
      <c r="C17" s="104">
        <f>IF(OR('Tabel A F'!C17&lt;5,'Tabel A Be'!C17&lt;0.5),"-",IFERROR('Tabel A Be'!C17/'Tabel A F'!C17*100,"-"))</f>
        <v>2.5862068965517242</v>
      </c>
      <c r="D17" s="104">
        <f>IF(OR('Tabel A F'!D17&lt;5,'Tabel A Be'!D17&lt;0.5),"-",IFERROR('Tabel A Be'!D17/'Tabel A F'!D17*100,"-"))</f>
        <v>3.7463976945244957</v>
      </c>
      <c r="E17" s="104">
        <f>IF(OR('Tabel A F'!E17&lt;5,'Tabel A Be'!E17&lt;0.5),"-",IFERROR('Tabel A Be'!E17/'Tabel A F'!E17*100,"-"))</f>
        <v>2.6200873362445414</v>
      </c>
      <c r="F17" s="104">
        <f>IF(OR('Tabel A F'!F17&lt;5,'Tabel A Be'!F17&lt;0.5),"-",IFERROR('Tabel A Be'!F17/'Tabel A F'!F17*100,"-"))</f>
        <v>3.9215686274509802</v>
      </c>
      <c r="G17" s="104">
        <f>IF(OR('Tabel A F'!G17&lt;5,'Tabel A Be'!G17&lt;0.5),"-",IFERROR('Tabel A Be'!G17/'Tabel A F'!G17*100,"-"))</f>
        <v>3.7117903930131009</v>
      </c>
      <c r="H17" s="104">
        <f>IF(OR('Tabel A F'!H17&lt;5,'Tabel A Be'!H17&lt;0.5),"-",IFERROR('Tabel A Be'!H17/'Tabel A F'!H17*100,"-"))</f>
        <v>5.9113300492610836</v>
      </c>
      <c r="I17" s="104" t="str">
        <f>IF(OR('Tabel A F'!I17&lt;5,'Tabel A Be'!I17&lt;0.5),"-",IFERROR('Tabel A Be'!I17/'Tabel A F'!I17*100,"-"))</f>
        <v>-</v>
      </c>
      <c r="J17" s="105"/>
      <c r="K17" s="104">
        <f>IF(OR('Tabel A F'!K17&lt;5,'Tabel A Be'!K17&lt;0.5),"-",IFERROR('Tabel A Be'!K17/'Tabel A F'!K17*100,"-"))</f>
        <v>4.2171189979123174</v>
      </c>
    </row>
    <row r="18" spans="1:11" ht="15.75" hidden="1" customHeight="1" x14ac:dyDescent="0.2">
      <c r="A18" s="52" t="s">
        <v>32</v>
      </c>
      <c r="B18" s="105" t="str">
        <f>IF(OR('Tabel A F'!B18&lt;5,'Tabel A Be'!B18&lt;0.5),"-",IFERROR('Tabel A Be'!B18/'Tabel A F'!B18*100,"-"))</f>
        <v>-</v>
      </c>
      <c r="C18" s="105" t="str">
        <f>IF(OR('Tabel A F'!C18&lt;5,'Tabel A Be'!C18&lt;0.5),"-",IFERROR('Tabel A Be'!C18/'Tabel A F'!C18*100,"-"))</f>
        <v>-</v>
      </c>
      <c r="D18" s="105">
        <f>IF(OR('Tabel A F'!D18&lt;5,'Tabel A Be'!D18&lt;0.5),"-",IFERROR('Tabel A Be'!D18/'Tabel A F'!D18*100,"-"))</f>
        <v>2.5641025641025639</v>
      </c>
      <c r="E18" s="105" t="str">
        <f>IF(OR('Tabel A F'!E18&lt;5,'Tabel A Be'!E18&lt;0.5),"-",IFERROR('Tabel A Be'!E18/'Tabel A F'!E18*100,"-"))</f>
        <v>-</v>
      </c>
      <c r="F18" s="105">
        <f>IF(OR('Tabel A F'!F18&lt;5,'Tabel A Be'!F18&lt;0.5),"-",IFERROR('Tabel A Be'!F18/'Tabel A F'!F18*100,"-"))</f>
        <v>7.1428571428571423</v>
      </c>
      <c r="G18" s="105">
        <f>IF(OR('Tabel A F'!G18&lt;5,'Tabel A Be'!G18&lt;0.5),"-",IFERROR('Tabel A Be'!G18/'Tabel A F'!G18*100,"-"))</f>
        <v>8.1632653061224492</v>
      </c>
      <c r="H18" s="105">
        <f>IF(OR('Tabel A F'!H18&lt;5,'Tabel A Be'!H18&lt;0.5),"-",IFERROR('Tabel A Be'!H18/'Tabel A F'!H18*100,"-"))</f>
        <v>10.06423982869379</v>
      </c>
      <c r="I18" s="105" t="str">
        <f>IF(OR('Tabel A F'!I18&lt;5,'Tabel A Be'!I18&lt;0.5),"-",IFERROR('Tabel A Be'!I18/'Tabel A F'!I18*100,"-"))</f>
        <v>-</v>
      </c>
      <c r="J18" s="105"/>
      <c r="K18" s="105">
        <f>IF(OR('Tabel A F'!K18&lt;5,'Tabel A Be'!K18&lt;0.5),"-",IFERROR('Tabel A Be'!K18/'Tabel A F'!K18*100,"-"))</f>
        <v>8.4302325581395348</v>
      </c>
    </row>
    <row r="19" spans="1:11" ht="15.75" hidden="1" customHeight="1" x14ac:dyDescent="0.2">
      <c r="A19" s="50" t="s">
        <v>33</v>
      </c>
      <c r="B19" s="104" t="str">
        <f>IF(OR('Tabel A F'!B19&lt;5,'Tabel A Be'!B19&lt;0.5),"-",IFERROR('Tabel A Be'!B19/'Tabel A F'!B19*100,"-"))</f>
        <v>-</v>
      </c>
      <c r="C19" s="104" t="str">
        <f>IF(OR('Tabel A F'!C19&lt;5,'Tabel A Be'!C19&lt;0.5),"-",IFERROR('Tabel A Be'!C19/'Tabel A F'!C19*100,"-"))</f>
        <v>-</v>
      </c>
      <c r="D19" s="104" t="str">
        <f>IF(OR('Tabel A F'!D19&lt;5,'Tabel A Be'!D19&lt;0.5),"-",IFERROR('Tabel A Be'!D19/'Tabel A F'!D19*100,"-"))</f>
        <v>-</v>
      </c>
      <c r="E19" s="104" t="str">
        <f>IF(OR('Tabel A F'!E19&lt;5,'Tabel A Be'!E19&lt;0.5),"-",IFERROR('Tabel A Be'!E19/'Tabel A F'!E19*100,"-"))</f>
        <v>-</v>
      </c>
      <c r="F19" s="104">
        <f>IF(OR('Tabel A F'!F19&lt;5,'Tabel A Be'!F19&lt;0.5),"-",IFERROR('Tabel A Be'!F19/'Tabel A F'!F19*100,"-"))</f>
        <v>11.627906976744185</v>
      </c>
      <c r="G19" s="104" t="str">
        <f>IF(OR('Tabel A F'!G19&lt;5,'Tabel A Be'!G19&lt;0.5),"-",IFERROR('Tabel A Be'!G19/'Tabel A F'!G19*100,"-"))</f>
        <v>-</v>
      </c>
      <c r="H19" s="104">
        <f>IF(OR('Tabel A F'!H19&lt;5,'Tabel A Be'!H19&lt;0.5),"-",IFERROR('Tabel A Be'!H19/'Tabel A F'!H19*100,"-"))</f>
        <v>1.8633540372670807</v>
      </c>
      <c r="I19" s="104" t="str">
        <f>IF(OR('Tabel A F'!I19&lt;5,'Tabel A Be'!I19&lt;0.5),"-",IFERROR('Tabel A Be'!I19/'Tabel A F'!I19*100,"-"))</f>
        <v>-</v>
      </c>
      <c r="J19" s="105"/>
      <c r="K19" s="104">
        <f>IF(OR('Tabel A F'!K19&lt;5,'Tabel A Be'!K19&lt;0.5),"-",IFERROR('Tabel A Be'!K19/'Tabel A F'!K19*100,"-"))</f>
        <v>2.43161094224924</v>
      </c>
    </row>
    <row r="20" spans="1:11" ht="15.75" hidden="1" customHeight="1" x14ac:dyDescent="0.2">
      <c r="A20" s="52" t="s">
        <v>34</v>
      </c>
      <c r="B20" s="105" t="str">
        <f>IF(OR('Tabel A F'!B20&lt;5,'Tabel A Be'!B20&lt;0.5),"-",IFERROR('Tabel A Be'!B20/'Tabel A F'!B20*100,"-"))</f>
        <v>-</v>
      </c>
      <c r="C20" s="105">
        <f>IF(OR('Tabel A F'!C20&lt;5,'Tabel A Be'!C20&lt;0.5),"-",IFERROR('Tabel A Be'!C20/'Tabel A F'!C20*100,"-"))</f>
        <v>4.7619047619047619</v>
      </c>
      <c r="D20" s="105">
        <f>IF(OR('Tabel A F'!D20&lt;5,'Tabel A Be'!D20&lt;0.5),"-",IFERROR('Tabel A Be'!D20/'Tabel A F'!D20*100,"-"))</f>
        <v>1.8867924528301887</v>
      </c>
      <c r="E20" s="105">
        <f>IF(OR('Tabel A F'!E20&lt;5,'Tabel A Be'!E20&lt;0.5),"-",IFERROR('Tabel A Be'!E20/'Tabel A F'!E20*100,"-"))</f>
        <v>2.2222222222222223</v>
      </c>
      <c r="F20" s="105">
        <f>IF(OR('Tabel A F'!F20&lt;5,'Tabel A Be'!F20&lt;0.5),"-",IFERROR('Tabel A Be'!F20/'Tabel A F'!F20*100,"-"))</f>
        <v>3.8461538461538463</v>
      </c>
      <c r="G20" s="105" t="str">
        <f>IF(OR('Tabel A F'!G20&lt;5,'Tabel A Be'!G20&lt;0.5),"-",IFERROR('Tabel A Be'!G20/'Tabel A F'!G20*100,"-"))</f>
        <v>-</v>
      </c>
      <c r="H20" s="105">
        <f>IF(OR('Tabel A F'!H20&lt;5,'Tabel A Be'!H20&lt;0.5),"-",IFERROR('Tabel A Be'!H20/'Tabel A F'!H20*100,"-"))</f>
        <v>5.7471264367816088</v>
      </c>
      <c r="I20" s="105" t="str">
        <f>IF(OR('Tabel A F'!I20&lt;5,'Tabel A Be'!I20&lt;0.5),"-",IFERROR('Tabel A Be'!I20/'Tabel A F'!I20*100,"-"))</f>
        <v>-</v>
      </c>
      <c r="J20" s="105"/>
      <c r="K20" s="105">
        <f>IF(OR('Tabel A F'!K20&lt;5,'Tabel A Be'!K20&lt;0.5),"-",IFERROR('Tabel A Be'!K20/'Tabel A F'!K20*100,"-"))</f>
        <v>3.6964980544747084</v>
      </c>
    </row>
    <row r="21" spans="1:11" ht="15.75" customHeight="1" x14ac:dyDescent="0.2">
      <c r="A21" s="50" t="s">
        <v>35</v>
      </c>
      <c r="B21" s="104">
        <f>IF(OR('Tabel A F'!B21&lt;5,'Tabel A Be'!B21&lt;0.5),"-",IFERROR('Tabel A Be'!B21/'Tabel A F'!B21*100,"-"))</f>
        <v>2.8248587570621471</v>
      </c>
      <c r="C21" s="104">
        <f>IF(OR('Tabel A F'!C21&lt;5,'Tabel A Be'!C21&lt;0.5),"-",IFERROR('Tabel A Be'!C21/'Tabel A F'!C21*100,"-"))</f>
        <v>2.5925925925925926</v>
      </c>
      <c r="D21" s="104">
        <f>IF(OR('Tabel A F'!D21&lt;5,'Tabel A Be'!D21&lt;0.5),"-",IFERROR('Tabel A Be'!D21/'Tabel A F'!D21*100,"-"))</f>
        <v>3.2119914346895073</v>
      </c>
      <c r="E21" s="104">
        <f>IF(OR('Tabel A F'!E21&lt;5,'Tabel A Be'!E21&lt;0.5),"-",IFERROR('Tabel A Be'!E21/'Tabel A F'!E21*100,"-"))</f>
        <v>2.1806853582554515</v>
      </c>
      <c r="F21" s="104">
        <f>IF(OR('Tabel A F'!F21&lt;5,'Tabel A Be'!F21&lt;0.5),"-",IFERROR('Tabel A Be'!F21/'Tabel A F'!F21*100,"-"))</f>
        <v>5.6000000000000005</v>
      </c>
      <c r="G21" s="104">
        <f>IF(OR('Tabel A F'!G21&lt;5,'Tabel A Be'!G21&lt;0.5),"-",IFERROR('Tabel A Be'!G21/'Tabel A F'!G21*100,"-"))</f>
        <v>3.6337209302325584</v>
      </c>
      <c r="H21" s="104">
        <f>IF(OR('Tabel A F'!H21&lt;5,'Tabel A Be'!H21&lt;0.5),"-",IFERROR('Tabel A Be'!H21/'Tabel A F'!H21*100,"-"))</f>
        <v>6.6431510875955322</v>
      </c>
      <c r="I21" s="104" t="str">
        <f>IF(OR('Tabel A F'!I21&lt;5,'Tabel A Be'!I21&lt;0.5),"-",IFERROR('Tabel A Be'!I21/'Tabel A F'!I21*100,"-"))</f>
        <v>-</v>
      </c>
      <c r="J21" s="105"/>
      <c r="K21" s="104">
        <f>IF(OR('Tabel A F'!K21&lt;5,'Tabel A Be'!K21&lt;0.5),"-",IFERROR('Tabel A Be'!K21/'Tabel A F'!K21*100,"-"))</f>
        <v>4.7376464595007644</v>
      </c>
    </row>
    <row r="22" spans="1:11" ht="15.75" customHeight="1" x14ac:dyDescent="0.2">
      <c r="A22" s="52" t="s">
        <v>36</v>
      </c>
      <c r="B22" s="105">
        <f>IF(OR('Tabel A F'!B22&lt;5,'Tabel A Be'!B22&lt;0.5),"-",IFERROR('Tabel A Be'!B22/'Tabel A F'!B22*100,"-"))</f>
        <v>9.0909090909090917</v>
      </c>
      <c r="C22" s="105">
        <f>IF(OR('Tabel A F'!C22&lt;5,'Tabel A Be'!C22&lt;0.5),"-",IFERROR('Tabel A Be'!C22/'Tabel A F'!C22*100,"-"))</f>
        <v>4.1666666666666661</v>
      </c>
      <c r="D22" s="105">
        <f>IF(OR('Tabel A F'!D22&lt;5,'Tabel A Be'!D22&lt;0.5),"-",IFERROR('Tabel A Be'!D22/'Tabel A F'!D22*100,"-"))</f>
        <v>2.2727272727272729</v>
      </c>
      <c r="E22" s="105">
        <f>IF(OR('Tabel A F'!E22&lt;5,'Tabel A Be'!E22&lt;0.5),"-",IFERROR('Tabel A Be'!E22/'Tabel A F'!E22*100,"-"))</f>
        <v>2.7777777777777777</v>
      </c>
      <c r="F22" s="105" t="str">
        <f>IF(OR('Tabel A F'!F22&lt;5,'Tabel A Be'!F22&lt;0.5),"-",IFERROR('Tabel A Be'!F22/'Tabel A F'!F22*100,"-"))</f>
        <v>-</v>
      </c>
      <c r="G22" s="105" t="str">
        <f>IF(OR('Tabel A F'!G22&lt;5,'Tabel A Be'!G22&lt;0.5),"-",IFERROR('Tabel A Be'!G22/'Tabel A F'!G22*100,"-"))</f>
        <v>-</v>
      </c>
      <c r="H22" s="105">
        <f>IF(OR('Tabel A F'!H22&lt;5,'Tabel A Be'!H22&lt;0.5),"-",IFERROR('Tabel A Be'!H22/'Tabel A F'!H22*100,"-"))</f>
        <v>6.0606060606060606</v>
      </c>
      <c r="I22" s="105" t="str">
        <f>IF(OR('Tabel A F'!I22&lt;5,'Tabel A Be'!I22&lt;0.5),"-",IFERROR('Tabel A Be'!I22/'Tabel A F'!I22*100,"-"))</f>
        <v>-</v>
      </c>
      <c r="J22" s="105"/>
      <c r="K22" s="105">
        <f>IF(OR('Tabel A F'!K22&lt;5,'Tabel A Be'!K22&lt;0.5),"-",IFERROR('Tabel A Be'!K22/'Tabel A F'!K22*100,"-"))</f>
        <v>3.9548022598870061</v>
      </c>
    </row>
    <row r="23" spans="1:11" ht="15.75" customHeight="1" x14ac:dyDescent="0.2">
      <c r="A23" s="50" t="s">
        <v>37</v>
      </c>
      <c r="B23" s="104" t="str">
        <f>IF(OR('Tabel A F'!B23&lt;5,'Tabel A Be'!B23&lt;0.5),"-",IFERROR('Tabel A Be'!B23/'Tabel A F'!B23*100,"-"))</f>
        <v>-</v>
      </c>
      <c r="C23" s="104" t="str">
        <f>IF(OR('Tabel A F'!C23&lt;5,'Tabel A Be'!C23&lt;0.5),"-",IFERROR('Tabel A Be'!C23/'Tabel A F'!C23*100,"-"))</f>
        <v>-</v>
      </c>
      <c r="D23" s="104">
        <f>IF(OR('Tabel A F'!D23&lt;5,'Tabel A Be'!D23&lt;0.5),"-",IFERROR('Tabel A Be'!D23/'Tabel A F'!D23*100,"-"))</f>
        <v>7.4074074074074066</v>
      </c>
      <c r="E23" s="104">
        <f>IF(OR('Tabel A F'!E23&lt;5,'Tabel A Be'!E23&lt;0.5),"-",IFERROR('Tabel A Be'!E23/'Tabel A F'!E23*100,"-"))</f>
        <v>10</v>
      </c>
      <c r="F23" s="104">
        <f>IF(OR('Tabel A F'!F23&lt;5,'Tabel A Be'!F23&lt;0.5),"-",IFERROR('Tabel A Be'!F23/'Tabel A F'!F23*100,"-"))</f>
        <v>15.384615384615385</v>
      </c>
      <c r="G23" s="104">
        <f>IF(OR('Tabel A F'!G23&lt;5,'Tabel A Be'!G23&lt;0.5),"-",IFERROR('Tabel A Be'!G23/'Tabel A F'!G23*100,"-"))</f>
        <v>6.8181818181818175</v>
      </c>
      <c r="H23" s="104">
        <f>IF(OR('Tabel A F'!H23&lt;5,'Tabel A Be'!H23&lt;0.5),"-",IFERROR('Tabel A Be'!H23/'Tabel A F'!H23*100,"-"))</f>
        <v>14.23841059602649</v>
      </c>
      <c r="I23" s="104" t="str">
        <f>IF(OR('Tabel A F'!I23&lt;5,'Tabel A Be'!I23&lt;0.5),"-",IFERROR('Tabel A Be'!I23/'Tabel A F'!I23*100,"-"))</f>
        <v>-</v>
      </c>
      <c r="J23" s="105"/>
      <c r="K23" s="104">
        <f>IF(OR('Tabel A F'!K23&lt;5,'Tabel A Be'!K23&lt;0.5),"-",IFERROR('Tabel A Be'!K23/'Tabel A F'!K23*100,"-"))</f>
        <v>12.871287128712872</v>
      </c>
    </row>
    <row r="24" spans="1:11" ht="15.75" customHeight="1" x14ac:dyDescent="0.2">
      <c r="A24" s="52" t="s">
        <v>38</v>
      </c>
      <c r="B24" s="105">
        <f>IF(OR('Tabel A F'!B24&lt;5,'Tabel A Be'!B24&lt;0.5),"-",IFERROR('Tabel A Be'!B24/'Tabel A F'!B24*100,"-"))</f>
        <v>2.7472527472527473</v>
      </c>
      <c r="C24" s="105" t="str">
        <f>IF(OR('Tabel A F'!C24&lt;5,'Tabel A Be'!C24&lt;0.5),"-",IFERROR('Tabel A Be'!C24/'Tabel A F'!C24*100,"-"))</f>
        <v>-</v>
      </c>
      <c r="D24" s="105">
        <f>IF(OR('Tabel A F'!D24&lt;5,'Tabel A Be'!D24&lt;0.5),"-",IFERROR('Tabel A Be'!D24/'Tabel A F'!D24*100,"-"))</f>
        <v>0.88495575221238942</v>
      </c>
      <c r="E24" s="105">
        <f>IF(OR('Tabel A F'!E24&lt;5,'Tabel A Be'!E24&lt;0.5),"-",IFERROR('Tabel A Be'!E24/'Tabel A F'!E24*100,"-"))</f>
        <v>2.0979020979020979</v>
      </c>
      <c r="F24" s="105">
        <f>IF(OR('Tabel A F'!F24&lt;5,'Tabel A Be'!F24&lt;0.5),"-",IFERROR('Tabel A Be'!F24/'Tabel A F'!F24*100,"-"))</f>
        <v>3.2</v>
      </c>
      <c r="G24" s="105">
        <f>IF(OR('Tabel A F'!G24&lt;5,'Tabel A Be'!G24&lt;0.5),"-",IFERROR('Tabel A Be'!G24/'Tabel A F'!G24*100,"-"))</f>
        <v>3.0534351145038165</v>
      </c>
      <c r="H24" s="105">
        <f>IF(OR('Tabel A F'!H24&lt;5,'Tabel A Be'!H24&lt;0.5),"-",IFERROR('Tabel A Be'!H24/'Tabel A F'!H24*100,"-"))</f>
        <v>5.5555555555555554</v>
      </c>
      <c r="I24" s="105" t="str">
        <f>IF(OR('Tabel A F'!I24&lt;5,'Tabel A Be'!I24&lt;0.5),"-",IFERROR('Tabel A Be'!I24/'Tabel A F'!I24*100,"-"))</f>
        <v>-</v>
      </c>
      <c r="J24" s="105"/>
      <c r="K24" s="105">
        <f>IF(OR('Tabel A F'!K24&lt;5,'Tabel A Be'!K24&lt;0.5),"-",IFERROR('Tabel A Be'!K24/'Tabel A F'!K24*100,"-"))</f>
        <v>3.4707158351409979</v>
      </c>
    </row>
    <row r="25" spans="1:11" ht="15.75" customHeight="1" x14ac:dyDescent="0.2">
      <c r="A25" s="50" t="s">
        <v>39</v>
      </c>
      <c r="B25" s="104">
        <f>IF(OR('Tabel A F'!B25&lt;5,'Tabel A Be'!B25&lt;0.5),"-",IFERROR('Tabel A Be'!B25/'Tabel A F'!B25*100,"-"))</f>
        <v>1.7391304347826086</v>
      </c>
      <c r="C25" s="104">
        <f>IF(OR('Tabel A F'!C25&lt;5,'Tabel A Be'!C25&lt;0.5),"-",IFERROR('Tabel A Be'!C25/'Tabel A F'!C25*100,"-"))</f>
        <v>2.6315789473684208</v>
      </c>
      <c r="D25" s="104">
        <f>IF(OR('Tabel A F'!D25&lt;5,'Tabel A Be'!D25&lt;0.5),"-",IFERROR('Tabel A Be'!D25/'Tabel A F'!D25*100,"-"))</f>
        <v>9.3103448275862082</v>
      </c>
      <c r="E25" s="104">
        <f>IF(OR('Tabel A F'!E25&lt;5,'Tabel A Be'!E25&lt;0.5),"-",IFERROR('Tabel A Be'!E25/'Tabel A F'!E25*100,"-"))</f>
        <v>5.913978494623656</v>
      </c>
      <c r="F25" s="104">
        <f>IF(OR('Tabel A F'!F25&lt;5,'Tabel A Be'!F25&lt;0.5),"-",IFERROR('Tabel A Be'!F25/'Tabel A F'!F25*100,"-"))</f>
        <v>12.195121951219512</v>
      </c>
      <c r="G25" s="104">
        <f>IF(OR('Tabel A F'!G25&lt;5,'Tabel A Be'!G25&lt;0.5),"-",IFERROR('Tabel A Be'!G25/'Tabel A F'!G25*100,"-"))</f>
        <v>2.5878003696857674</v>
      </c>
      <c r="H25" s="104">
        <f>IF(OR('Tabel A F'!H25&lt;5,'Tabel A Be'!H25&lt;0.5),"-",IFERROR('Tabel A Be'!H25/'Tabel A F'!H25*100,"-"))</f>
        <v>4.768318965517242</v>
      </c>
      <c r="I25" s="104" t="str">
        <f>IF(OR('Tabel A F'!I25&lt;5,'Tabel A Be'!I25&lt;0.5),"-",IFERROR('Tabel A Be'!I25/'Tabel A F'!I25*100,"-"))</f>
        <v>-</v>
      </c>
      <c r="J25" s="105"/>
      <c r="K25" s="104">
        <f>IF(OR('Tabel A F'!K25&lt;5,'Tabel A Be'!K25&lt;0.5),"-",IFERROR('Tabel A Be'!K25/'Tabel A F'!K25*100,"-"))</f>
        <v>4.9943030763387766</v>
      </c>
    </row>
    <row r="26" spans="1:11" ht="15.75" customHeight="1" x14ac:dyDescent="0.2">
      <c r="A26" s="52" t="s">
        <v>40</v>
      </c>
      <c r="B26" s="105">
        <f>IF(OR('Tabel A F'!B26&lt;5,'Tabel A Be'!B26&lt;0.5),"-",IFERROR('Tabel A Be'!B26/'Tabel A F'!B26*100,"-"))</f>
        <v>2.0632737276478679</v>
      </c>
      <c r="C26" s="105">
        <f>IF(OR('Tabel A F'!C26&lt;5,'Tabel A Be'!C26&lt;0.5),"-",IFERROR('Tabel A Be'!C26/'Tabel A F'!C26*100,"-"))</f>
        <v>0.59171597633136097</v>
      </c>
      <c r="D26" s="105">
        <f>IF(OR('Tabel A F'!D26&lt;5,'Tabel A Be'!D26&lt;0.5),"-",IFERROR('Tabel A Be'!D26/'Tabel A F'!D26*100,"-"))</f>
        <v>2.6424442609413705</v>
      </c>
      <c r="E26" s="105">
        <f>IF(OR('Tabel A F'!E26&lt;5,'Tabel A Be'!E26&lt;0.5),"-",IFERROR('Tabel A Be'!E26/'Tabel A F'!E26*100,"-"))</f>
        <v>1.3192612137203166</v>
      </c>
      <c r="F26" s="105">
        <f>IF(OR('Tabel A F'!F26&lt;5,'Tabel A Be'!F26&lt;0.5),"-",IFERROR('Tabel A Be'!F26/'Tabel A F'!F26*100,"-"))</f>
        <v>0.64464141821112009</v>
      </c>
      <c r="G26" s="105">
        <f>IF(OR('Tabel A F'!G26&lt;5,'Tabel A Be'!G26&lt;0.5),"-",IFERROR('Tabel A Be'!G26/'Tabel A F'!G26*100,"-"))</f>
        <v>1.741654571843251</v>
      </c>
      <c r="H26" s="105">
        <f>IF(OR('Tabel A F'!H26&lt;5,'Tabel A Be'!H26&lt;0.5),"-",IFERROR('Tabel A Be'!H26/'Tabel A F'!H26*100,"-"))</f>
        <v>1.763322884012539</v>
      </c>
      <c r="I26" s="105" t="str">
        <f>IF(OR('Tabel A F'!I26&lt;5,'Tabel A Be'!I26&lt;0.5),"-",IFERROR('Tabel A Be'!I26/'Tabel A F'!I26*100,"-"))</f>
        <v>-</v>
      </c>
      <c r="J26" s="105"/>
      <c r="K26" s="105">
        <f>IF(OR('Tabel A F'!K26&lt;5,'Tabel A Be'!K26&lt;0.5),"-",IFERROR('Tabel A Be'!K26/'Tabel A F'!K26*100,"-"))</f>
        <v>1.7742643829600353</v>
      </c>
    </row>
    <row r="27" spans="1:11" ht="15.75" customHeight="1" x14ac:dyDescent="0.2">
      <c r="A27" s="50" t="s">
        <v>41</v>
      </c>
      <c r="B27" s="104">
        <f>IF(OR('Tabel A F'!B27&lt;5,'Tabel A Be'!B27&lt;0.5),"-",IFERROR('Tabel A Be'!B27/'Tabel A F'!B27*100,"-"))</f>
        <v>0.76923076923076927</v>
      </c>
      <c r="C27" s="104">
        <f>IF(OR('Tabel A F'!C27&lt;5,'Tabel A Be'!C27&lt;0.5),"-",IFERROR('Tabel A Be'!C27/'Tabel A F'!C27*100,"-"))</f>
        <v>1.1363636363636365</v>
      </c>
      <c r="D27" s="104">
        <f>IF(OR('Tabel A F'!D27&lt;5,'Tabel A Be'!D27&lt;0.5),"-",IFERROR('Tabel A Be'!D27/'Tabel A F'!D27*100,"-"))</f>
        <v>1.279317697228145</v>
      </c>
      <c r="E27" s="104">
        <f>IF(OR('Tabel A F'!E27&lt;5,'Tabel A Be'!E27&lt;0.5),"-",IFERROR('Tabel A Be'!E27/'Tabel A F'!E27*100,"-"))</f>
        <v>0.54347826086956519</v>
      </c>
      <c r="F27" s="104">
        <f>IF(OR('Tabel A F'!F27&lt;5,'Tabel A Be'!F27&lt;0.5),"-",IFERROR('Tabel A Be'!F27/'Tabel A F'!F27*100,"-"))</f>
        <v>0.93457943925233633</v>
      </c>
      <c r="G27" s="104">
        <f>IF(OR('Tabel A F'!G27&lt;5,'Tabel A Be'!G27&lt;0.5),"-",IFERROR('Tabel A Be'!G27/'Tabel A F'!G27*100,"-"))</f>
        <v>0.56818181818181823</v>
      </c>
      <c r="H27" s="104">
        <f>IF(OR('Tabel A F'!H27&lt;5,'Tabel A Be'!H27&lt;0.5),"-",IFERROR('Tabel A Be'!H27/'Tabel A F'!H27*100,"-"))</f>
        <v>2.4852071005917158</v>
      </c>
      <c r="I27" s="104" t="str">
        <f>IF(OR('Tabel A F'!I27&lt;5,'Tabel A Be'!I27&lt;0.5),"-",IFERROR('Tabel A Be'!I27/'Tabel A F'!I27*100,"-"))</f>
        <v>-</v>
      </c>
      <c r="J27" s="105"/>
      <c r="K27" s="104">
        <f>IF(OR('Tabel A F'!K27&lt;5,'Tabel A Be'!K27&lt;0.5),"-",IFERROR('Tabel A Be'!K27/'Tabel A F'!K27*100,"-"))</f>
        <v>1.6240157480314958</v>
      </c>
    </row>
    <row r="28" spans="1:11" ht="15.75" customHeight="1" x14ac:dyDescent="0.2">
      <c r="A28" s="52" t="s">
        <v>42</v>
      </c>
      <c r="B28" s="105">
        <f>IF(OR('Tabel A F'!B28&lt;5,'Tabel A Be'!B28&lt;0.5),"-",IFERROR('Tabel A Be'!B28/'Tabel A F'!B28*100,"-"))</f>
        <v>7.8125</v>
      </c>
      <c r="C28" s="105">
        <f>IF(OR('Tabel A F'!C28&lt;5,'Tabel A Be'!C28&lt;0.5),"-",IFERROR('Tabel A Be'!C28/'Tabel A F'!C28*100,"-"))</f>
        <v>5.7692307692307692</v>
      </c>
      <c r="D28" s="105">
        <f>IF(OR('Tabel A F'!D28&lt;5,'Tabel A Be'!D28&lt;0.5),"-",IFERROR('Tabel A Be'!D28/'Tabel A F'!D28*100,"-"))</f>
        <v>7.8380143696930107</v>
      </c>
      <c r="E28" s="105">
        <f>IF(OR('Tabel A F'!E28&lt;5,'Tabel A Be'!E28&lt;0.5),"-",IFERROR('Tabel A Be'!E28/'Tabel A F'!E28*100,"-"))</f>
        <v>3.6529680365296802</v>
      </c>
      <c r="F28" s="105">
        <f>IF(OR('Tabel A F'!F28&lt;5,'Tabel A Be'!F28&lt;0.5),"-",IFERROR('Tabel A Be'!F28/'Tabel A F'!F28*100,"-"))</f>
        <v>2.9629629629629632</v>
      </c>
      <c r="G28" s="105">
        <f>IF(OR('Tabel A F'!G28&lt;5,'Tabel A Be'!G28&lt;0.5),"-",IFERROR('Tabel A Be'!G28/'Tabel A F'!G28*100,"-"))</f>
        <v>3.8793103448275863</v>
      </c>
      <c r="H28" s="105">
        <f>IF(OR('Tabel A F'!H28&lt;5,'Tabel A Be'!H28&lt;0.5),"-",IFERROR('Tabel A Be'!H28/'Tabel A F'!H28*100,"-"))</f>
        <v>7.819383259911894</v>
      </c>
      <c r="I28" s="105" t="str">
        <f>IF(OR('Tabel A F'!I28&lt;5,'Tabel A Be'!I28&lt;0.5),"-",IFERROR('Tabel A Be'!I28/'Tabel A F'!I28*100,"-"))</f>
        <v>-</v>
      </c>
      <c r="J28" s="105"/>
      <c r="K28" s="105">
        <f>IF(OR('Tabel A F'!K28&lt;5,'Tabel A Be'!K28&lt;0.5),"-",IFERROR('Tabel A Be'!K28/'Tabel A F'!K28*100,"-"))</f>
        <v>7.3110079575596814</v>
      </c>
    </row>
    <row r="29" spans="1:11" ht="15.75" customHeight="1" x14ac:dyDescent="0.2">
      <c r="A29" s="50" t="s">
        <v>43</v>
      </c>
      <c r="B29" s="104">
        <f>IF(OR('Tabel A F'!B29&lt;5,'Tabel A Be'!B29&lt;0.5),"-",IFERROR('Tabel A Be'!B29/'Tabel A F'!B29*100,"-"))</f>
        <v>0.88495575221238942</v>
      </c>
      <c r="C29" s="104">
        <f>IF(OR('Tabel A F'!C29&lt;5,'Tabel A Be'!C29&lt;0.5),"-",IFERROR('Tabel A Be'!C29/'Tabel A F'!C29*100,"-"))</f>
        <v>1.8518518518518516</v>
      </c>
      <c r="D29" s="104">
        <f>IF(OR('Tabel A F'!D29&lt;5,'Tabel A Be'!D29&lt;0.5),"-",IFERROR('Tabel A Be'!D29/'Tabel A F'!D29*100,"-"))</f>
        <v>0.71942446043165476</v>
      </c>
      <c r="E29" s="104">
        <f>IF(OR('Tabel A F'!E29&lt;5,'Tabel A Be'!E29&lt;0.5),"-",IFERROR('Tabel A Be'!E29/'Tabel A F'!E29*100,"-"))</f>
        <v>3.0927835051546393</v>
      </c>
      <c r="F29" s="104" t="str">
        <f>IF(OR('Tabel A F'!F29&lt;5,'Tabel A Be'!F29&lt;0.5),"-",IFERROR('Tabel A Be'!F29/'Tabel A F'!F29*100,"-"))</f>
        <v>-</v>
      </c>
      <c r="G29" s="104">
        <f>IF(OR('Tabel A F'!G29&lt;5,'Tabel A Be'!G29&lt;0.5),"-",IFERROR('Tabel A Be'!G29/'Tabel A F'!G29*100,"-"))</f>
        <v>1.3513513513513513</v>
      </c>
      <c r="H29" s="104">
        <f>IF(OR('Tabel A F'!H29&lt;5,'Tabel A Be'!H29&lt;0.5),"-",IFERROR('Tabel A Be'!H29/'Tabel A F'!H29*100,"-"))</f>
        <v>1.0101010101010102</v>
      </c>
      <c r="I29" s="104" t="str">
        <f>IF(OR('Tabel A F'!I29&lt;5,'Tabel A Be'!I29&lt;0.5),"-",IFERROR('Tabel A Be'!I29/'Tabel A F'!I29*100,"-"))</f>
        <v>-</v>
      </c>
      <c r="J29" s="105"/>
      <c r="K29" s="104">
        <f>IF(OR('Tabel A F'!K29&lt;5,'Tabel A Be'!K29&lt;0.5),"-",IFERROR('Tabel A Be'!K29/'Tabel A F'!K29*100,"-"))</f>
        <v>1.1695906432748537</v>
      </c>
    </row>
    <row r="30" spans="1:11" ht="15.75" customHeight="1" x14ac:dyDescent="0.2">
      <c r="A30" s="52" t="s">
        <v>44</v>
      </c>
      <c r="B30" s="105">
        <f>IF(OR('Tabel A F'!B30&lt;5,'Tabel A Be'!B30&lt;0.5),"-",IFERROR('Tabel A Be'!B30/'Tabel A F'!B30*100,"-"))</f>
        <v>4.5045045045045047</v>
      </c>
      <c r="C30" s="105">
        <f>IF(OR('Tabel A F'!C30&lt;5,'Tabel A Be'!C30&lt;0.5),"-",IFERROR('Tabel A Be'!C30/'Tabel A F'!C30*100,"-"))</f>
        <v>4.5454545454545459</v>
      </c>
      <c r="D30" s="105">
        <f>IF(OR('Tabel A F'!D30&lt;5,'Tabel A Be'!D30&lt;0.5),"-",IFERROR('Tabel A Be'!D30/'Tabel A F'!D30*100,"-"))</f>
        <v>5.913978494623656</v>
      </c>
      <c r="E30" s="105">
        <f>IF(OR('Tabel A F'!E30&lt;5,'Tabel A Be'!E30&lt;0.5),"-",IFERROR('Tabel A Be'!E30/'Tabel A F'!E30*100,"-"))</f>
        <v>2.6217228464419478</v>
      </c>
      <c r="F30" s="105">
        <f>IF(OR('Tabel A F'!F30&lt;5,'Tabel A Be'!F30&lt;0.5),"-",IFERROR('Tabel A Be'!F30/'Tabel A F'!F30*100,"-"))</f>
        <v>5.1162790697674421</v>
      </c>
      <c r="G30" s="105">
        <f>IF(OR('Tabel A F'!G30&lt;5,'Tabel A Be'!G30&lt;0.5),"-",IFERROR('Tabel A Be'!G30/'Tabel A F'!G30*100,"-"))</f>
        <v>4.4665012406947886</v>
      </c>
      <c r="H30" s="105">
        <f>IF(OR('Tabel A F'!H30&lt;5,'Tabel A Be'!H30&lt;0.5),"-",IFERROR('Tabel A Be'!H30/'Tabel A F'!H30*100,"-"))</f>
        <v>5.05166475315729</v>
      </c>
      <c r="I30" s="105" t="str">
        <f>IF(OR('Tabel A F'!I30&lt;5,'Tabel A Be'!I30&lt;0.5),"-",IFERROR('Tabel A Be'!I30/'Tabel A F'!I30*100,"-"))</f>
        <v>-</v>
      </c>
      <c r="J30" s="105"/>
      <c r="K30" s="105">
        <f>IF(OR('Tabel A F'!K30&lt;5,'Tabel A Be'!K30&lt;0.5),"-",IFERROR('Tabel A Be'!K30/'Tabel A F'!K30*100,"-"))</f>
        <v>4.756511891279728</v>
      </c>
    </row>
    <row r="31" spans="1:11" ht="15.75" customHeight="1" x14ac:dyDescent="0.2">
      <c r="A31" s="50" t="s">
        <v>45</v>
      </c>
      <c r="B31" s="104">
        <f>IF(OR('Tabel A F'!B31&lt;5,'Tabel A Be'!B31&lt;0.5),"-",IFERROR('Tabel A Be'!B31/'Tabel A F'!B31*100,"-"))</f>
        <v>4.5871559633027523</v>
      </c>
      <c r="C31" s="104">
        <f>IF(OR('Tabel A F'!C31&lt;5,'Tabel A Be'!C31&lt;0.5),"-",IFERROR('Tabel A Be'!C31/'Tabel A F'!C31*100,"-"))</f>
        <v>1.9607843137254901</v>
      </c>
      <c r="D31" s="104">
        <f>IF(OR('Tabel A F'!D31&lt;5,'Tabel A Be'!D31&lt;0.5),"-",IFERROR('Tabel A Be'!D31/'Tabel A F'!D31*100,"-"))</f>
        <v>0.63694267515923575</v>
      </c>
      <c r="E31" s="104" t="str">
        <f>IF(OR('Tabel A F'!E31&lt;5,'Tabel A Be'!E31&lt;0.5),"-",IFERROR('Tabel A Be'!E31/'Tabel A F'!E31*100,"-"))</f>
        <v>-</v>
      </c>
      <c r="F31" s="104">
        <f>IF(OR('Tabel A F'!F31&lt;5,'Tabel A Be'!F31&lt;0.5),"-",IFERROR('Tabel A Be'!F31/'Tabel A F'!F31*100,"-"))</f>
        <v>2.1052631578947367</v>
      </c>
      <c r="G31" s="104">
        <f>IF(OR('Tabel A F'!G31&lt;5,'Tabel A Be'!G31&lt;0.5),"-",IFERROR('Tabel A Be'!G31/'Tabel A F'!G31*100,"-"))</f>
        <v>0.92592592592592582</v>
      </c>
      <c r="H31" s="104">
        <f>IF(OR('Tabel A F'!H31&lt;5,'Tabel A Be'!H31&lt;0.5),"-",IFERROR('Tabel A Be'!H31/'Tabel A F'!H31*100,"-"))</f>
        <v>4.2296072507552873</v>
      </c>
      <c r="I31" s="104" t="str">
        <f>IF(OR('Tabel A F'!I31&lt;5,'Tabel A Be'!I31&lt;0.5),"-",IFERROR('Tabel A Be'!I31/'Tabel A F'!I31*100,"-"))</f>
        <v>-</v>
      </c>
      <c r="J31" s="105"/>
      <c r="K31" s="104">
        <f>IF(OR('Tabel A F'!K31&lt;5,'Tabel A Be'!K31&lt;0.5),"-",IFERROR('Tabel A Be'!K31/'Tabel A F'!K31*100,"-"))</f>
        <v>2.6123301985370948</v>
      </c>
    </row>
    <row r="32" spans="1:11" ht="15.75" customHeight="1" x14ac:dyDescent="0.2">
      <c r="A32" s="52" t="s">
        <v>46</v>
      </c>
      <c r="B32" s="105">
        <f>IF(OR('Tabel A F'!B32&lt;5,'Tabel A Be'!B32&lt;0.5),"-",IFERROR('Tabel A Be'!B32/'Tabel A F'!B32*100,"-"))</f>
        <v>0.67114093959731547</v>
      </c>
      <c r="C32" s="105">
        <f>IF(OR('Tabel A F'!C32&lt;5,'Tabel A Be'!C32&lt;0.5),"-",IFERROR('Tabel A Be'!C32/'Tabel A F'!C32*100,"-"))</f>
        <v>0.79365079365079361</v>
      </c>
      <c r="D32" s="105">
        <f>IF(OR('Tabel A F'!D32&lt;5,'Tabel A Be'!D32&lt;0.5),"-",IFERROR('Tabel A Be'!D32/'Tabel A F'!D32*100,"-"))</f>
        <v>6.2686567164179099</v>
      </c>
      <c r="E32" s="105">
        <f>IF(OR('Tabel A F'!E32&lt;5,'Tabel A Be'!E32&lt;0.5),"-",IFERROR('Tabel A Be'!E32/'Tabel A F'!E32*100,"-"))</f>
        <v>1.4925373134328357</v>
      </c>
      <c r="F32" s="105">
        <f>IF(OR('Tabel A F'!F32&lt;5,'Tabel A Be'!F32&lt;0.5),"-",IFERROR('Tabel A Be'!F32/'Tabel A F'!F32*100,"-"))</f>
        <v>0.76923076923076927</v>
      </c>
      <c r="G32" s="105">
        <f>IF(OR('Tabel A F'!G32&lt;5,'Tabel A Be'!G32&lt;0.5),"-",IFERROR('Tabel A Be'!G32/'Tabel A F'!G32*100,"-"))</f>
        <v>2.1739130434782608</v>
      </c>
      <c r="H32" s="105">
        <f>IF(OR('Tabel A F'!H32&lt;5,'Tabel A Be'!H32&lt;0.5),"-",IFERROR('Tabel A Be'!H32/'Tabel A F'!H32*100,"-"))</f>
        <v>4.900181488203267</v>
      </c>
      <c r="I32" s="105" t="str">
        <f>IF(OR('Tabel A F'!I32&lt;5,'Tabel A Be'!I32&lt;0.5),"-",IFERROR('Tabel A Be'!I32/'Tabel A F'!I32*100,"-"))</f>
        <v>-</v>
      </c>
      <c r="J32" s="105"/>
      <c r="K32" s="105">
        <f>IF(OR('Tabel A F'!K32&lt;5,'Tabel A Be'!K32&lt;0.5),"-",IFERROR('Tabel A Be'!K32/'Tabel A F'!K32*100,"-"))</f>
        <v>3.4266133637921183</v>
      </c>
    </row>
    <row r="33" spans="1:11" ht="15.75" customHeight="1" x14ac:dyDescent="0.2">
      <c r="A33" s="50" t="s">
        <v>47</v>
      </c>
      <c r="B33" s="104">
        <f>IF(OR('Tabel A F'!B33&lt;5,'Tabel A Be'!B33&lt;0.5),"-",IFERROR('Tabel A Be'!B33/'Tabel A F'!B33*100,"-"))</f>
        <v>9.1472868217054266</v>
      </c>
      <c r="C33" s="104">
        <f>IF(OR('Tabel A F'!C33&lt;5,'Tabel A Be'!C33&lt;0.5),"-",IFERROR('Tabel A Be'!C33/'Tabel A F'!C33*100,"-"))</f>
        <v>4.435483870967742</v>
      </c>
      <c r="D33" s="104">
        <f>IF(OR('Tabel A F'!D33&lt;5,'Tabel A Be'!D33&lt;0.5),"-",IFERROR('Tabel A Be'!D33/'Tabel A F'!D33*100,"-"))</f>
        <v>9.2711682743837081</v>
      </c>
      <c r="E33" s="104">
        <f>IF(OR('Tabel A F'!E33&lt;5,'Tabel A Be'!E33&lt;0.5),"-",IFERROR('Tabel A Be'!E33/'Tabel A F'!E33*100,"-"))</f>
        <v>3.2188841201716736</v>
      </c>
      <c r="F33" s="104">
        <f>IF(OR('Tabel A F'!F33&lt;5,'Tabel A Be'!F33&lt;0.5),"-",IFERROR('Tabel A Be'!F33/'Tabel A F'!F33*100,"-"))</f>
        <v>11.619047619047619</v>
      </c>
      <c r="G33" s="104">
        <f>IF(OR('Tabel A F'!G33&lt;5,'Tabel A Be'!G33&lt;0.5),"-",IFERROR('Tabel A Be'!G33/'Tabel A F'!G33*100,"-"))</f>
        <v>4.6816479400749067</v>
      </c>
      <c r="H33" s="104">
        <f>IF(OR('Tabel A F'!H33&lt;5,'Tabel A Be'!H33&lt;0.5),"-",IFERROR('Tabel A Be'!H33/'Tabel A F'!H33*100,"-"))</f>
        <v>5.8524173027989823</v>
      </c>
      <c r="I33" s="104">
        <f>IF(OR('Tabel A F'!I33&lt;5,'Tabel A Be'!I33&lt;0.5),"-",IFERROR('Tabel A Be'!I33/'Tabel A F'!I33*100,"-"))</f>
        <v>7.4074074074074066</v>
      </c>
      <c r="J33" s="105"/>
      <c r="K33" s="104">
        <f>IF(OR('Tabel A F'!K33&lt;5,'Tabel A Be'!K33&lt;0.5),"-",IFERROR('Tabel A Be'!K33/'Tabel A F'!K33*100,"-"))</f>
        <v>7.0053204965796816</v>
      </c>
    </row>
    <row r="34" spans="1:11" ht="15.75" customHeight="1" x14ac:dyDescent="0.2">
      <c r="A34" s="52" t="s">
        <v>48</v>
      </c>
      <c r="B34" s="105">
        <f>IF(OR('Tabel A F'!B34&lt;5,'Tabel A Be'!B34&lt;0.5),"-",IFERROR('Tabel A Be'!B34/'Tabel A F'!B34*100,"-"))</f>
        <v>3.7037037037037033</v>
      </c>
      <c r="C34" s="105">
        <f>IF(OR('Tabel A F'!C34&lt;5,'Tabel A Be'!C34&lt;0.5),"-",IFERROR('Tabel A Be'!C34/'Tabel A F'!C34*100,"-"))</f>
        <v>1.5151515151515151</v>
      </c>
      <c r="D34" s="105">
        <f>IF(OR('Tabel A F'!D34&lt;5,'Tabel A Be'!D34&lt;0.5),"-",IFERROR('Tabel A Be'!D34/'Tabel A F'!D34*100,"-"))</f>
        <v>3.1963470319634704</v>
      </c>
      <c r="E34" s="105">
        <f>IF(OR('Tabel A F'!E34&lt;5,'Tabel A Be'!E34&lt;0.5),"-",IFERROR('Tabel A Be'!E34/'Tabel A F'!E34*100,"-"))</f>
        <v>1.2244897959183674</v>
      </c>
      <c r="F34" s="105">
        <f>IF(OR('Tabel A F'!F34&lt;5,'Tabel A Be'!F34&lt;0.5),"-",IFERROR('Tabel A Be'!F34/'Tabel A F'!F34*100,"-"))</f>
        <v>3.7606837606837606</v>
      </c>
      <c r="G34" s="105">
        <f>IF(OR('Tabel A F'!G34&lt;5,'Tabel A Be'!G34&lt;0.5),"-",IFERROR('Tabel A Be'!G34/'Tabel A F'!G34*100,"-"))</f>
        <v>1.6252390057361379</v>
      </c>
      <c r="H34" s="105">
        <f>IF(OR('Tabel A F'!H34&lt;5,'Tabel A Be'!H34&lt;0.5),"-",IFERROR('Tabel A Be'!H34/'Tabel A F'!H34*100,"-"))</f>
        <v>2.5055268975681653</v>
      </c>
      <c r="I34" s="105">
        <f>IF(OR('Tabel A F'!I34&lt;5,'Tabel A Be'!I34&lt;0.5),"-",IFERROR('Tabel A Be'!I34/'Tabel A F'!I34*100,"-"))</f>
        <v>3.0303030303030303</v>
      </c>
      <c r="J34" s="105"/>
      <c r="K34" s="105">
        <f>IF(OR('Tabel A F'!K34&lt;5,'Tabel A Be'!K34&lt;0.5),"-",IFERROR('Tabel A Be'!K34/'Tabel A F'!K34*100,"-"))</f>
        <v>2.5355637513171758</v>
      </c>
    </row>
    <row r="35" spans="1:11" ht="15.75" customHeight="1" x14ac:dyDescent="0.2">
      <c r="A35" s="50" t="s">
        <v>49</v>
      </c>
      <c r="B35" s="104">
        <f>IF(OR('Tabel A F'!B35&lt;5,'Tabel A Be'!B35&lt;0.5),"-",IFERROR('Tabel A Be'!B35/'Tabel A F'!B35*100,"-"))</f>
        <v>4.918032786885246</v>
      </c>
      <c r="C35" s="104">
        <f>IF(OR('Tabel A F'!C35&lt;5,'Tabel A Be'!C35&lt;0.5),"-",IFERROR('Tabel A Be'!C35/'Tabel A F'!C35*100,"-"))</f>
        <v>3.4482758620689653</v>
      </c>
      <c r="D35" s="104">
        <f>IF(OR('Tabel A F'!D35&lt;5,'Tabel A Be'!D35&lt;0.5),"-",IFERROR('Tabel A Be'!D35/'Tabel A F'!D35*100,"-"))</f>
        <v>3.8876889848812093</v>
      </c>
      <c r="E35" s="104">
        <f>IF(OR('Tabel A F'!E35&lt;5,'Tabel A Be'!E35&lt;0.5),"-",IFERROR('Tabel A Be'!E35/'Tabel A F'!E35*100,"-"))</f>
        <v>0.76142131979695438</v>
      </c>
      <c r="F35" s="104">
        <f>IF(OR('Tabel A F'!F35&lt;5,'Tabel A Be'!F35&lt;0.5),"-",IFERROR('Tabel A Be'!F35/'Tabel A F'!F35*100,"-"))</f>
        <v>4.8128342245989302</v>
      </c>
      <c r="G35" s="104">
        <f>IF(OR('Tabel A F'!G35&lt;5,'Tabel A Be'!G35&lt;0.5),"-",IFERROR('Tabel A Be'!G35/'Tabel A F'!G35*100,"-"))</f>
        <v>2.2687609075043627</v>
      </c>
      <c r="H35" s="104">
        <f>IF(OR('Tabel A F'!H35&lt;5,'Tabel A Be'!H35&lt;0.5),"-",IFERROR('Tabel A Be'!H35/'Tabel A F'!H35*100,"-"))</f>
        <v>2.5293255131964809</v>
      </c>
      <c r="I35" s="104" t="str">
        <f>IF(OR('Tabel A F'!I35&lt;5,'Tabel A Be'!I35&lt;0.5),"-",IFERROR('Tabel A Be'!I35/'Tabel A F'!I35*100,"-"))</f>
        <v>-</v>
      </c>
      <c r="J35" s="105"/>
      <c r="K35" s="104">
        <f>IF(OR('Tabel A F'!K35&lt;5,'Tabel A Be'!K35&lt;0.5),"-",IFERROR('Tabel A Be'!K35/'Tabel A F'!K35*100,"-"))</f>
        <v>2.8971139017404712</v>
      </c>
    </row>
    <row r="36" spans="1:11" ht="15.75" customHeight="1" x14ac:dyDescent="0.2">
      <c r="A36" s="52" t="s">
        <v>50</v>
      </c>
      <c r="B36" s="105">
        <f>IF(OR('Tabel A F'!B36&lt;5,'Tabel A Be'!B36&lt;0.5),"-",IFERROR('Tabel A Be'!B36/'Tabel A F'!B36*100,"-"))</f>
        <v>11.567419575633128</v>
      </c>
      <c r="C36" s="105">
        <f>IF(OR('Tabel A F'!C36&lt;5,'Tabel A Be'!C36&lt;0.5),"-",IFERROR('Tabel A Be'!C36/'Tabel A F'!C36*100,"-"))</f>
        <v>5.1724137931034484</v>
      </c>
      <c r="D36" s="105">
        <f>IF(OR('Tabel A F'!D36&lt;5,'Tabel A Be'!D36&lt;0.5),"-",IFERROR('Tabel A Be'!D36/'Tabel A F'!D36*100,"-"))</f>
        <v>8.2321187584345488</v>
      </c>
      <c r="E36" s="105">
        <f>IF(OR('Tabel A F'!E36&lt;5,'Tabel A Be'!E36&lt;0.5),"-",IFERROR('Tabel A Be'!E36/'Tabel A F'!E36*100,"-"))</f>
        <v>6.1185468451242828</v>
      </c>
      <c r="F36" s="105">
        <f>IF(OR('Tabel A F'!F36&lt;5,'Tabel A Be'!F36&lt;0.5),"-",IFERROR('Tabel A Be'!F36/'Tabel A F'!F36*100,"-"))</f>
        <v>9.4312455003599709</v>
      </c>
      <c r="G36" s="105">
        <f>IF(OR('Tabel A F'!G36&lt;5,'Tabel A Be'!G36&lt;0.5),"-",IFERROR('Tabel A Be'!G36/'Tabel A F'!G36*100,"-"))</f>
        <v>5.9368191721132897</v>
      </c>
      <c r="H36" s="105">
        <f>IF(OR('Tabel A F'!H36&lt;5,'Tabel A Be'!H36&lt;0.5),"-",IFERROR('Tabel A Be'!H36/'Tabel A F'!H36*100,"-"))</f>
        <v>6.0914010823812381</v>
      </c>
      <c r="I36" s="105">
        <f>IF(OR('Tabel A F'!I36&lt;5,'Tabel A Be'!I36&lt;0.5),"-",IFERROR('Tabel A Be'!I36/'Tabel A F'!I36*100,"-"))</f>
        <v>2.0408163265306123</v>
      </c>
      <c r="J36" s="105"/>
      <c r="K36" s="105">
        <f>IF(OR('Tabel A F'!K36&lt;5,'Tabel A Be'!K36&lt;0.5),"-",IFERROR('Tabel A Be'!K36/'Tabel A F'!K36*100,"-"))</f>
        <v>6.6887467641236489</v>
      </c>
    </row>
    <row r="37" spans="1:11" ht="15.75" customHeight="1" x14ac:dyDescent="0.2">
      <c r="A37" s="50" t="s">
        <v>51</v>
      </c>
      <c r="B37" s="104">
        <f>IF(OR('Tabel A F'!B37&lt;5,'Tabel A Be'!B37&lt;0.5),"-",IFERROR('Tabel A Be'!B37/'Tabel A F'!B37*100,"-"))</f>
        <v>8.0802882141019037</v>
      </c>
      <c r="C37" s="104">
        <f>IF(OR('Tabel A F'!C37&lt;5,'Tabel A Be'!C37&lt;0.5),"-",IFERROR('Tabel A Be'!C37/'Tabel A F'!C37*100,"-"))</f>
        <v>5.3635280095351607</v>
      </c>
      <c r="D37" s="104">
        <f>IF(OR('Tabel A F'!D37&lt;5,'Tabel A Be'!D37&lt;0.5),"-",IFERROR('Tabel A Be'!D37/'Tabel A F'!D37*100,"-"))</f>
        <v>5.9314179796107505</v>
      </c>
      <c r="E37" s="104">
        <f>IF(OR('Tabel A F'!E37&lt;5,'Tabel A Be'!E37&lt;0.5),"-",IFERROR('Tabel A Be'!E37/'Tabel A F'!E37*100,"-"))</f>
        <v>5.2348336594911933</v>
      </c>
      <c r="F37" s="104">
        <f>IF(OR('Tabel A F'!F37&lt;5,'Tabel A Be'!F37&lt;0.5),"-",IFERROR('Tabel A Be'!F37/'Tabel A F'!F37*100,"-"))</f>
        <v>7.7283372365339584</v>
      </c>
      <c r="G37" s="104">
        <f>IF(OR('Tabel A F'!G37&lt;5,'Tabel A Be'!G37&lt;0.5),"-",IFERROR('Tabel A Be'!G37/'Tabel A F'!G37*100,"-"))</f>
        <v>5.1948051948051948</v>
      </c>
      <c r="H37" s="104">
        <f>IF(OR('Tabel A F'!H37&lt;5,'Tabel A Be'!H37&lt;0.5),"-",IFERROR('Tabel A Be'!H37/'Tabel A F'!H37*100,"-"))</f>
        <v>5.4490106544901069</v>
      </c>
      <c r="I37" s="104">
        <f>IF(OR('Tabel A F'!I37&lt;5,'Tabel A Be'!I37&lt;0.5),"-",IFERROR('Tabel A Be'!I37/'Tabel A F'!I37*100,"-"))</f>
        <v>3.3333333333333335</v>
      </c>
      <c r="J37" s="105"/>
      <c r="K37" s="104">
        <f>IF(OR('Tabel A F'!K37&lt;5,'Tabel A Be'!K37&lt;0.5),"-",IFERROR('Tabel A Be'!K37/'Tabel A F'!K37*100,"-"))</f>
        <v>5.7153402799466226</v>
      </c>
    </row>
    <row r="38" spans="1:11" ht="15.75" customHeight="1" x14ac:dyDescent="0.2">
      <c r="A38" s="52" t="s">
        <v>52</v>
      </c>
      <c r="B38" s="105">
        <f>IF(OR('Tabel A F'!B38&lt;5,'Tabel A Be'!B38&lt;0.5),"-",IFERROR('Tabel A Be'!B38/'Tabel A F'!B38*100,"-"))</f>
        <v>9.1133004926108381</v>
      </c>
      <c r="C38" s="105">
        <f>IF(OR('Tabel A F'!C38&lt;5,'Tabel A Be'!C38&lt;0.5),"-",IFERROR('Tabel A Be'!C38/'Tabel A F'!C38*100,"-"))</f>
        <v>5.7692307692307692</v>
      </c>
      <c r="D38" s="105">
        <f>IF(OR('Tabel A F'!D38&lt;5,'Tabel A Be'!D38&lt;0.5),"-",IFERROR('Tabel A Be'!D38/'Tabel A F'!D38*100,"-"))</f>
        <v>8.167141500474834</v>
      </c>
      <c r="E38" s="105">
        <f>IF(OR('Tabel A F'!E38&lt;5,'Tabel A Be'!E38&lt;0.5),"-",IFERROR('Tabel A Be'!E38/'Tabel A F'!E38*100,"-"))</f>
        <v>6.0509554140127388</v>
      </c>
      <c r="F38" s="105">
        <f>IF(OR('Tabel A F'!F38&lt;5,'Tabel A Be'!F38&lt;0.5),"-",IFERROR('Tabel A Be'!F38/'Tabel A F'!F38*100,"-"))</f>
        <v>12.894736842105264</v>
      </c>
      <c r="G38" s="105">
        <f>IF(OR('Tabel A F'!G38&lt;5,'Tabel A Be'!G38&lt;0.5),"-",IFERROR('Tabel A Be'!G38/'Tabel A F'!G38*100,"-"))</f>
        <v>3.4172661870503598</v>
      </c>
      <c r="H38" s="105">
        <f>IF(OR('Tabel A F'!H38&lt;5,'Tabel A Be'!H38&lt;0.5),"-",IFERROR('Tabel A Be'!H38/'Tabel A F'!H38*100,"-"))</f>
        <v>7.3791348600508897</v>
      </c>
      <c r="I38" s="105" t="str">
        <f>IF(OR('Tabel A F'!I38&lt;5,'Tabel A Be'!I38&lt;0.5),"-",IFERROR('Tabel A Be'!I38/'Tabel A F'!I38*100,"-"))</f>
        <v>-</v>
      </c>
      <c r="J38" s="105"/>
      <c r="K38" s="105">
        <f>IF(OR('Tabel A F'!K38&lt;5,'Tabel A Be'!K38&lt;0.5),"-",IFERROR('Tabel A Be'!K38/'Tabel A F'!K38*100,"-"))</f>
        <v>7.34375</v>
      </c>
    </row>
    <row r="39" spans="1:11" ht="15.75" customHeight="1" x14ac:dyDescent="0.2">
      <c r="A39" s="50" t="s">
        <v>53</v>
      </c>
      <c r="B39" s="104">
        <f>IF(OR('Tabel A F'!B39&lt;5,'Tabel A Be'!B39&lt;0.5),"-",IFERROR('Tabel A Be'!B39/'Tabel A F'!B39*100,"-"))</f>
        <v>9.8550724637681171</v>
      </c>
      <c r="C39" s="104">
        <f>IF(OR('Tabel A F'!C39&lt;5,'Tabel A Be'!C39&lt;0.5),"-",IFERROR('Tabel A Be'!C39/'Tabel A F'!C39*100,"-"))</f>
        <v>2.5252525252525251</v>
      </c>
      <c r="D39" s="104">
        <f>IF(OR('Tabel A F'!D39&lt;5,'Tabel A Be'!D39&lt;0.5),"-",IFERROR('Tabel A Be'!D39/'Tabel A F'!D39*100,"-"))</f>
        <v>7.931034482758621</v>
      </c>
      <c r="E39" s="104">
        <f>IF(OR('Tabel A F'!E39&lt;5,'Tabel A Be'!E39&lt;0.5),"-",IFERROR('Tabel A Be'!E39/'Tabel A F'!E39*100,"-"))</f>
        <v>3.75</v>
      </c>
      <c r="F39" s="104">
        <f>IF(OR('Tabel A F'!F39&lt;5,'Tabel A Be'!F39&lt;0.5),"-",IFERROR('Tabel A Be'!F39/'Tabel A F'!F39*100,"-"))</f>
        <v>13.043478260869565</v>
      </c>
      <c r="G39" s="104">
        <f>IF(OR('Tabel A F'!G39&lt;5,'Tabel A Be'!G39&lt;0.5),"-",IFERROR('Tabel A Be'!G39/'Tabel A F'!G39*100,"-"))</f>
        <v>5.1233396584440225</v>
      </c>
      <c r="H39" s="104">
        <f>IF(OR('Tabel A F'!H39&lt;5,'Tabel A Be'!H39&lt;0.5),"-",IFERROR('Tabel A Be'!H39/'Tabel A F'!H39*100,"-"))</f>
        <v>10.472440944881891</v>
      </c>
      <c r="I39" s="104" t="str">
        <f>IF(OR('Tabel A F'!I39&lt;5,'Tabel A Be'!I39&lt;0.5),"-",IFERROR('Tabel A Be'!I39/'Tabel A F'!I39*100,"-"))</f>
        <v>-</v>
      </c>
      <c r="J39" s="105"/>
      <c r="K39" s="104">
        <f>IF(OR('Tabel A F'!K39&lt;5,'Tabel A Be'!K39&lt;0.5),"-",IFERROR('Tabel A Be'!K39/'Tabel A F'!K39*100,"-"))</f>
        <v>8.6711711711711708</v>
      </c>
    </row>
    <row r="40" spans="1:11" ht="15.75" customHeight="1" x14ac:dyDescent="0.2">
      <c r="A40" s="52" t="s">
        <v>54</v>
      </c>
      <c r="B40" s="105">
        <f>IF(OR('Tabel A F'!B40&lt;5,'Tabel A Be'!B40&lt;0.5),"-",IFERROR('Tabel A Be'!B40/'Tabel A F'!B40*100,"-"))</f>
        <v>13.020833333333334</v>
      </c>
      <c r="C40" s="105">
        <f>IF(OR('Tabel A F'!C40&lt;5,'Tabel A Be'!C40&lt;0.5),"-",IFERROR('Tabel A Be'!C40/'Tabel A F'!C40*100,"-"))</f>
        <v>4.7430830039525684</v>
      </c>
      <c r="D40" s="105">
        <f>IF(OR('Tabel A F'!D40&lt;5,'Tabel A Be'!D40&lt;0.5),"-",IFERROR('Tabel A Be'!D40/'Tabel A F'!D40*100,"-"))</f>
        <v>7.4787972243639169</v>
      </c>
      <c r="E40" s="105">
        <f>IF(OR('Tabel A F'!E40&lt;5,'Tabel A Be'!E40&lt;0.5),"-",IFERROR('Tabel A Be'!E40/'Tabel A F'!E40*100,"-"))</f>
        <v>4.9040511727078888</v>
      </c>
      <c r="F40" s="105">
        <f>IF(OR('Tabel A F'!F40&lt;5,'Tabel A Be'!F40&lt;0.5),"-",IFERROR('Tabel A Be'!F40/'Tabel A F'!F40*100,"-"))</f>
        <v>8.0952380952380949</v>
      </c>
      <c r="G40" s="105">
        <f>IF(OR('Tabel A F'!G40&lt;5,'Tabel A Be'!G40&lt;0.5),"-",IFERROR('Tabel A Be'!G40/'Tabel A F'!G40*100,"-"))</f>
        <v>6.721311475409836</v>
      </c>
      <c r="H40" s="105">
        <f>IF(OR('Tabel A F'!H40&lt;5,'Tabel A Be'!H40&lt;0.5),"-",IFERROR('Tabel A Be'!H40/'Tabel A F'!H40*100,"-"))</f>
        <v>7.5834175935288171</v>
      </c>
      <c r="I40" s="105">
        <f>IF(OR('Tabel A F'!I40&lt;5,'Tabel A Be'!I40&lt;0.5),"-",IFERROR('Tabel A Be'!I40/'Tabel A F'!I40*100,"-"))</f>
        <v>7.1428571428571423</v>
      </c>
      <c r="J40" s="105"/>
      <c r="K40" s="105">
        <f>IF(OR('Tabel A F'!K40&lt;5,'Tabel A Be'!K40&lt;0.5),"-",IFERROR('Tabel A Be'!K40/'Tabel A F'!K40*100,"-"))</f>
        <v>7.4638844301765648</v>
      </c>
    </row>
    <row r="41" spans="1:11" ht="15.75" customHeight="1" x14ac:dyDescent="0.2">
      <c r="A41" s="50" t="s">
        <v>55</v>
      </c>
      <c r="B41" s="104">
        <f>IF(OR('Tabel A F'!B41&lt;5,'Tabel A Be'!B41&lt;0.5),"-",IFERROR('Tabel A Be'!B41/'Tabel A F'!B41*100,"-"))</f>
        <v>20.502092050209207</v>
      </c>
      <c r="C41" s="104">
        <f>IF(OR('Tabel A F'!C41&lt;5,'Tabel A Be'!C41&lt;0.5),"-",IFERROR('Tabel A Be'!C41/'Tabel A F'!C41*100,"-"))</f>
        <v>16.949152542372879</v>
      </c>
      <c r="D41" s="104">
        <f>IF(OR('Tabel A F'!D41&lt;5,'Tabel A Be'!D41&lt;0.5),"-",IFERROR('Tabel A Be'!D41/'Tabel A F'!D41*100,"-"))</f>
        <v>9.44055944055944</v>
      </c>
      <c r="E41" s="104">
        <f>IF(OR('Tabel A F'!E41&lt;5,'Tabel A Be'!E41&lt;0.5),"-",IFERROR('Tabel A Be'!E41/'Tabel A F'!E41*100,"-"))</f>
        <v>8.9947089947089935</v>
      </c>
      <c r="F41" s="104">
        <f>IF(OR('Tabel A F'!F41&lt;5,'Tabel A Be'!F41&lt;0.5),"-",IFERROR('Tabel A Be'!F41/'Tabel A F'!F41*100,"-"))</f>
        <v>11.538461538461538</v>
      </c>
      <c r="G41" s="104">
        <f>IF(OR('Tabel A F'!G41&lt;5,'Tabel A Be'!G41&lt;0.5),"-",IFERROR('Tabel A Be'!G41/'Tabel A F'!G41*100,"-"))</f>
        <v>5.8139534883720927</v>
      </c>
      <c r="H41" s="104">
        <f>IF(OR('Tabel A F'!H41&lt;5,'Tabel A Be'!H41&lt;0.5),"-",IFERROR('Tabel A Be'!H41/'Tabel A F'!H41*100,"-"))</f>
        <v>7.1983640081799596</v>
      </c>
      <c r="I41" s="104" t="str">
        <f>IF(OR('Tabel A F'!I41&lt;5,'Tabel A Be'!I41&lt;0.5),"-",IFERROR('Tabel A Be'!I41/'Tabel A F'!I41*100,"-"))</f>
        <v>-</v>
      </c>
      <c r="J41" s="105"/>
      <c r="K41" s="104">
        <f>IF(OR('Tabel A F'!K41&lt;5,'Tabel A Be'!K41&lt;0.5),"-",IFERROR('Tabel A Be'!K41/'Tabel A F'!K41*100,"-"))</f>
        <v>9.3330298201684503</v>
      </c>
    </row>
    <row r="42" spans="1:11" ht="15.75" customHeight="1" x14ac:dyDescent="0.2">
      <c r="A42" s="52" t="s">
        <v>56</v>
      </c>
      <c r="B42" s="105">
        <f>IF(OR('Tabel A F'!B42&lt;5,'Tabel A Be'!B42&lt;0.5),"-",IFERROR('Tabel A Be'!B42/'Tabel A F'!B42*100,"-"))</f>
        <v>18.571428571428573</v>
      </c>
      <c r="C42" s="105">
        <f>IF(OR('Tabel A F'!C42&lt;5,'Tabel A Be'!C42&lt;0.5),"-",IFERROR('Tabel A Be'!C42/'Tabel A F'!C42*100,"-"))</f>
        <v>3.125</v>
      </c>
      <c r="D42" s="105">
        <f>IF(OR('Tabel A F'!D42&lt;5,'Tabel A Be'!D42&lt;0.5),"-",IFERROR('Tabel A Be'!D42/'Tabel A F'!D42*100,"-"))</f>
        <v>8.3333333333333321</v>
      </c>
      <c r="E42" s="105">
        <f>IF(OR('Tabel A F'!E42&lt;5,'Tabel A Be'!E42&lt;0.5),"-",IFERROR('Tabel A Be'!E42/'Tabel A F'!E42*100,"-"))</f>
        <v>11.904761904761903</v>
      </c>
      <c r="F42" s="105">
        <f>IF(OR('Tabel A F'!F42&lt;5,'Tabel A Be'!F42&lt;0.5),"-",IFERROR('Tabel A Be'!F42/'Tabel A F'!F42*100,"-"))</f>
        <v>8.9285714285714288</v>
      </c>
      <c r="G42" s="105">
        <f>IF(OR('Tabel A F'!G42&lt;5,'Tabel A Be'!G42&lt;0.5),"-",IFERROR('Tabel A Be'!G42/'Tabel A F'!G42*100,"-"))</f>
        <v>5.5555555555555554</v>
      </c>
      <c r="H42" s="105">
        <f>IF(OR('Tabel A F'!H42&lt;5,'Tabel A Be'!H42&lt;0.5),"-",IFERROR('Tabel A Be'!H42/'Tabel A F'!H42*100,"-"))</f>
        <v>5.9914407988587728</v>
      </c>
      <c r="I42" s="105" t="str">
        <f>IF(OR('Tabel A F'!I42&lt;5,'Tabel A Be'!I42&lt;0.5),"-",IFERROR('Tabel A Be'!I42/'Tabel A F'!I42*100,"-"))</f>
        <v>-</v>
      </c>
      <c r="J42" s="105"/>
      <c r="K42" s="105">
        <f>IF(OR('Tabel A F'!K42&lt;5,'Tabel A Be'!K42&lt;0.5),"-",IFERROR('Tabel A Be'!K42/'Tabel A F'!K42*100,"-"))</f>
        <v>7.3015873015873023</v>
      </c>
    </row>
    <row r="43" spans="1:11" ht="15.75" customHeight="1" x14ac:dyDescent="0.2">
      <c r="A43" s="50" t="s">
        <v>57</v>
      </c>
      <c r="B43" s="104">
        <f>IF(OR('Tabel A F'!B43&lt;5,'Tabel A Be'!B43&lt;0.5),"-",IFERROR('Tabel A Be'!B43/'Tabel A F'!B43*100,"-"))</f>
        <v>20.238095238095237</v>
      </c>
      <c r="C43" s="104">
        <f>IF(OR('Tabel A F'!C43&lt;5,'Tabel A Be'!C43&lt;0.5),"-",IFERROR('Tabel A Be'!C43/'Tabel A F'!C43*100,"-"))</f>
        <v>9.7560975609756095</v>
      </c>
      <c r="D43" s="104">
        <f>IF(OR('Tabel A F'!D43&lt;5,'Tabel A Be'!D43&lt;0.5),"-",IFERROR('Tabel A Be'!D43/'Tabel A F'!D43*100,"-"))</f>
        <v>12.93233082706767</v>
      </c>
      <c r="E43" s="104">
        <f>IF(OR('Tabel A F'!E43&lt;5,'Tabel A Be'!E43&lt;0.5),"-",IFERROR('Tabel A Be'!E43/'Tabel A F'!E43*100,"-"))</f>
        <v>10.429447852760736</v>
      </c>
      <c r="F43" s="104">
        <f>IF(OR('Tabel A F'!F43&lt;5,'Tabel A Be'!F43&lt;0.5),"-",IFERROR('Tabel A Be'!F43/'Tabel A F'!F43*100,"-"))</f>
        <v>18.272425249169437</v>
      </c>
      <c r="G43" s="104">
        <f>IF(OR('Tabel A F'!G43&lt;5,'Tabel A Be'!G43&lt;0.5),"-",IFERROR('Tabel A Be'!G43/'Tabel A F'!G43*100,"-"))</f>
        <v>10.526315789473683</v>
      </c>
      <c r="H43" s="104">
        <f>IF(OR('Tabel A F'!H43&lt;5,'Tabel A Be'!H43&lt;0.5),"-",IFERROR('Tabel A Be'!H43/'Tabel A F'!H43*100,"-"))</f>
        <v>11.54962275101567</v>
      </c>
      <c r="I43" s="104">
        <f>IF(OR('Tabel A F'!I43&lt;5,'Tabel A Be'!I43&lt;0.5),"-",IFERROR('Tabel A Be'!I43/'Tabel A F'!I43*100,"-"))</f>
        <v>11.111111111111111</v>
      </c>
      <c r="J43" s="105"/>
      <c r="K43" s="104">
        <f>IF(OR('Tabel A F'!K43&lt;5,'Tabel A Be'!K43&lt;0.5),"-",IFERROR('Tabel A Be'!K43/'Tabel A F'!K43*100,"-"))</f>
        <v>12.642045454545455</v>
      </c>
    </row>
    <row r="44" spans="1:11" ht="15.75" customHeight="1" x14ac:dyDescent="0.2">
      <c r="A44" s="52" t="s">
        <v>58</v>
      </c>
      <c r="B44" s="105">
        <f>IF(OR('Tabel A F'!B44&lt;5,'Tabel A Be'!B44&lt;0.5),"-",IFERROR('Tabel A Be'!B44/'Tabel A F'!B44*100,"-"))</f>
        <v>15.048543689320388</v>
      </c>
      <c r="C44" s="105">
        <f>IF(OR('Tabel A F'!C44&lt;5,'Tabel A Be'!C44&lt;0.5),"-",IFERROR('Tabel A Be'!C44/'Tabel A F'!C44*100,"-"))</f>
        <v>2.1052631578947367</v>
      </c>
      <c r="D44" s="105">
        <f>IF(OR('Tabel A F'!D44&lt;5,'Tabel A Be'!D44&lt;0.5),"-",IFERROR('Tabel A Be'!D44/'Tabel A F'!D44*100,"-"))</f>
        <v>9.4907407407407405</v>
      </c>
      <c r="E44" s="105">
        <f>IF(OR('Tabel A F'!E44&lt;5,'Tabel A Be'!E44&lt;0.5),"-",IFERROR('Tabel A Be'!E44/'Tabel A F'!E44*100,"-"))</f>
        <v>6.1349693251533743</v>
      </c>
      <c r="F44" s="105">
        <f>IF(OR('Tabel A F'!F44&lt;5,'Tabel A Be'!F44&lt;0.5),"-",IFERROR('Tabel A Be'!F44/'Tabel A F'!F44*100,"-"))</f>
        <v>8.6330935251798557</v>
      </c>
      <c r="G44" s="105">
        <f>IF(OR('Tabel A F'!G44&lt;5,'Tabel A Be'!G44&lt;0.5),"-",IFERROR('Tabel A Be'!G44/'Tabel A F'!G44*100,"-"))</f>
        <v>5.4545454545454541</v>
      </c>
      <c r="H44" s="105">
        <f>IF(OR('Tabel A F'!H44&lt;5,'Tabel A Be'!H44&lt;0.5),"-",IFERROR('Tabel A Be'!H44/'Tabel A F'!H44*100,"-"))</f>
        <v>10.228233305156383</v>
      </c>
      <c r="I44" s="105" t="str">
        <f>IF(OR('Tabel A F'!I44&lt;5,'Tabel A Be'!I44&lt;0.5),"-",IFERROR('Tabel A Be'!I44/'Tabel A F'!I44*100,"-"))</f>
        <v>-</v>
      </c>
      <c r="J44" s="105"/>
      <c r="K44" s="105">
        <f>IF(OR('Tabel A F'!K44&lt;5,'Tabel A Be'!K44&lt;0.5),"-",IFERROR('Tabel A Be'!K44/'Tabel A F'!K44*100,"-"))</f>
        <v>9.2577487765089721</v>
      </c>
    </row>
    <row r="45" spans="1:11" ht="15.75" customHeight="1" x14ac:dyDescent="0.2">
      <c r="A45" s="50" t="s">
        <v>59</v>
      </c>
      <c r="B45" s="104">
        <f>IF(OR('Tabel A F'!B45&lt;5,'Tabel A Be'!B45&lt;0.5),"-",IFERROR('Tabel A Be'!B45/'Tabel A F'!B45*100,"-"))</f>
        <v>6.4171122994652414</v>
      </c>
      <c r="C45" s="104">
        <f>IF(OR('Tabel A F'!C45&lt;5,'Tabel A Be'!C45&lt;0.5),"-",IFERROR('Tabel A Be'!C45/'Tabel A F'!C45*100,"-"))</f>
        <v>3.8016528925619832</v>
      </c>
      <c r="D45" s="104">
        <f>IF(OR('Tabel A F'!D45&lt;5,'Tabel A Be'!D45&lt;0.5),"-",IFERROR('Tabel A Be'!D45/'Tabel A F'!D45*100,"-"))</f>
        <v>7.8521126760563389</v>
      </c>
      <c r="E45" s="104">
        <f>IF(OR('Tabel A F'!E45&lt;5,'Tabel A Be'!E45&lt;0.5),"-",IFERROR('Tabel A Be'!E45/'Tabel A F'!E45*100,"-"))</f>
        <v>5.0465838509316772</v>
      </c>
      <c r="F45" s="104">
        <f>IF(OR('Tabel A F'!F45&lt;5,'Tabel A Be'!F45&lt;0.5),"-",IFERROR('Tabel A Be'!F45/'Tabel A F'!F45*100,"-"))</f>
        <v>8.2440230832646328</v>
      </c>
      <c r="G45" s="104">
        <f>IF(OR('Tabel A F'!G45&lt;5,'Tabel A Be'!G45&lt;0.5),"-",IFERROR('Tabel A Be'!G45/'Tabel A F'!G45*100,"-"))</f>
        <v>6.2690200852099824</v>
      </c>
      <c r="H45" s="104">
        <f>IF(OR('Tabel A F'!H45&lt;5,'Tabel A Be'!H45&lt;0.5),"-",IFERROR('Tabel A Be'!H45/'Tabel A F'!H45*100,"-"))</f>
        <v>7.8490686196465527</v>
      </c>
      <c r="I45" s="104">
        <f>IF(OR('Tabel A F'!I45&lt;5,'Tabel A Be'!I45&lt;0.5),"-",IFERROR('Tabel A Be'!I45/'Tabel A F'!I45*100,"-"))</f>
        <v>5.5555555555555554</v>
      </c>
      <c r="J45" s="105"/>
      <c r="K45" s="104">
        <f>IF(OR('Tabel A F'!K45&lt;5,'Tabel A Be'!K45&lt;0.5),"-",IFERROR('Tabel A Be'!K45/'Tabel A F'!K45*100,"-"))</f>
        <v>7.2064666392656536</v>
      </c>
    </row>
    <row r="46" spans="1:11" ht="15.75" customHeight="1" x14ac:dyDescent="0.2">
      <c r="A46" s="59"/>
      <c r="B46" s="105"/>
      <c r="C46" s="105"/>
      <c r="D46" s="105"/>
      <c r="E46" s="105"/>
      <c r="F46" s="105"/>
      <c r="G46" s="105"/>
      <c r="H46" s="105"/>
      <c r="I46" s="105"/>
      <c r="J46" s="84"/>
      <c r="K46" s="105"/>
    </row>
    <row r="47" spans="1:11" ht="15.75" customHeight="1" x14ac:dyDescent="0.2">
      <c r="A47" s="53" t="s">
        <v>20</v>
      </c>
      <c r="B47" s="70">
        <f>IF(OR('Tabel A F'!B47&lt;5,'Tabel A Be'!B47&lt;0.5),"-",IFERROR('Tabel A Be'!B47/'Tabel A F'!B47*100,"-"))</f>
        <v>8.6255128683327111</v>
      </c>
      <c r="C47" s="70">
        <f>IF(OR('Tabel A F'!C47&lt;5,'Tabel A Be'!C47&lt;0.5),"-",IFERROR('Tabel A Be'!C47/'Tabel A F'!C47*100,"-"))</f>
        <v>4.1944612896705067</v>
      </c>
      <c r="D47" s="70">
        <f>IF(OR('Tabel A F'!D47&lt;5,'Tabel A Be'!D47&lt;0.5),"-",IFERROR('Tabel A Be'!D47/'Tabel A F'!D47*100,"-"))</f>
        <v>7.0910367423355947</v>
      </c>
      <c r="E47" s="70">
        <f>IF(OR('Tabel A F'!E47&lt;5,'Tabel A Be'!E47&lt;0.5),"-",IFERROR('Tabel A Be'!E47/'Tabel A F'!E47*100,"-"))</f>
        <v>4.2718446601941746</v>
      </c>
      <c r="F47" s="70">
        <f>IF(OR('Tabel A F'!F47&lt;5,'Tabel A Be'!F47&lt;0.5),"-",IFERROR('Tabel A Be'!F47/'Tabel A F'!F47*100,"-"))</f>
        <v>7.8632148377125191</v>
      </c>
      <c r="G47" s="70">
        <f>IF(OR('Tabel A F'!G47&lt;5,'Tabel A Be'!G47&lt;0.5),"-",IFERROR('Tabel A Be'!G47/'Tabel A F'!G47*100,"-"))</f>
        <v>4.3315236495723157</v>
      </c>
      <c r="H47" s="70">
        <f>IF(OR('Tabel A F'!H47&lt;5,'Tabel A Be'!H47&lt;0.5),"-",IFERROR('Tabel A Be'!H47/'Tabel A F'!H47*100,"-"))</f>
        <v>6.1834784014037361</v>
      </c>
      <c r="I47" s="70">
        <f>IF(OR('Tabel A F'!I47&lt;5,'Tabel A Be'!I47&lt;0.5),"-",IFERROR('Tabel A Be'!I47/'Tabel A F'!I47*100,"-"))</f>
        <v>5.639614855570839</v>
      </c>
      <c r="J47" s="85"/>
      <c r="K47" s="70">
        <f>IF(OR('Tabel A F'!K47&lt;5,'Tabel A Be'!K47&lt;0.5),"-",IFERROR('Tabel A Be'!K47/'Tabel A F'!K47*100,"-"))</f>
        <v>6.2042083228065117</v>
      </c>
    </row>
    <row r="48" spans="1:11" ht="15.75" customHeight="1" x14ac:dyDescent="0.2">
      <c r="B48" s="85"/>
      <c r="C48" s="85"/>
      <c r="D48" s="85"/>
      <c r="E48" s="85"/>
      <c r="F48" s="85"/>
      <c r="G48" s="85"/>
      <c r="H48" s="85"/>
      <c r="I48" s="85"/>
      <c r="J48" s="84"/>
      <c r="K48" s="85"/>
    </row>
    <row r="49" spans="1:11" ht="15.75" customHeight="1" x14ac:dyDescent="0.2">
      <c r="A49" s="35" t="s">
        <v>60</v>
      </c>
      <c r="B49" s="68">
        <f>IF(OR('Tabel A F'!B49&lt;5,'Tabel A Be'!B49&lt;0.5),"-",IFERROR('Tabel A Be'!B49/'Tabel A F'!B49*100,"-"))</f>
        <v>4.4278320874065553</v>
      </c>
      <c r="C49" s="68">
        <f>IF(OR('Tabel A F'!C49&lt;5,'Tabel A Be'!C49&lt;0.5),"-",IFERROR('Tabel A Be'!C49/'Tabel A F'!C49*100,"-"))</f>
        <v>2.2248243559718972</v>
      </c>
      <c r="D49" s="68">
        <f>IF(OR('Tabel A F'!D49&lt;5,'Tabel A Be'!D49&lt;0.5),"-",IFERROR('Tabel A Be'!D49/'Tabel A F'!D49*100,"-"))</f>
        <v>3.0203236733157697</v>
      </c>
      <c r="E49" s="68">
        <f>IF(OR('Tabel A F'!E49&lt;5,'Tabel A Be'!E49&lt;0.5),"-",IFERROR('Tabel A Be'!E49/'Tabel A F'!E49*100,"-"))</f>
        <v>2.6371826371826375</v>
      </c>
      <c r="F49" s="68">
        <f>IF(OR('Tabel A F'!F49&lt;5,'Tabel A Be'!F49&lt;0.5),"-",IFERROR('Tabel A Be'!F49/'Tabel A F'!F49*100,"-"))</f>
        <v>3.7028518859245629</v>
      </c>
      <c r="G49" s="68">
        <f>IF(OR('Tabel A F'!G49&lt;5,'Tabel A Be'!G49&lt;0.5),"-",IFERROR('Tabel A Be'!G49/'Tabel A F'!G49*100,"-"))</f>
        <v>1.9726858877086493</v>
      </c>
      <c r="H49" s="68">
        <f>IF(OR('Tabel A F'!H49&lt;5,'Tabel A Be'!H49&lt;0.5),"-",IFERROR('Tabel A Be'!H49/'Tabel A F'!H49*100,"-"))</f>
        <v>3.2438858695652177</v>
      </c>
      <c r="I49" s="68">
        <f>IF(OR('Tabel A F'!I49&lt;5,'Tabel A Be'!I49&lt;0.5),"-",IFERROR('Tabel A Be'!I49/'Tabel A F'!I49*100,"-"))</f>
        <v>1.0869565217391304</v>
      </c>
      <c r="J49" s="84"/>
      <c r="K49" s="68">
        <f>IF(OR('Tabel A F'!K49&lt;5,'Tabel A Be'!K49&lt;0.5),"-",IFERROR('Tabel A Be'!K49/'Tabel A F'!K49*100,"-"))</f>
        <v>3.090099665727005</v>
      </c>
    </row>
    <row r="50" spans="1:11" ht="15.75" customHeight="1" x14ac:dyDescent="0.2">
      <c r="A50" s="38" t="s">
        <v>61</v>
      </c>
      <c r="B50" s="69">
        <f>IF(OR('Tabel A F'!B50&lt;5,'Tabel A Be'!B50&lt;0.5),"-",IFERROR('Tabel A Be'!B50/'Tabel A F'!B50*100,"-"))</f>
        <v>12.2865275142315</v>
      </c>
      <c r="C50" s="69">
        <f>IF(OR('Tabel A F'!C50&lt;5,'Tabel A Be'!C50&lt;0.5),"-",IFERROR('Tabel A Be'!C50/'Tabel A F'!C50*100,"-"))</f>
        <v>7.5125208681135227</v>
      </c>
      <c r="D50" s="69">
        <f>IF(OR('Tabel A F'!D50&lt;5,'Tabel A Be'!D50&lt;0.5),"-",IFERROR('Tabel A Be'!D50/'Tabel A F'!D50*100,"-"))</f>
        <v>11.196210027635216</v>
      </c>
      <c r="E50" s="69">
        <f>IF(OR('Tabel A F'!E50&lt;5,'Tabel A Be'!E50&lt;0.5),"-",IFERROR('Tabel A Be'!E50/'Tabel A F'!E50*100,"-"))</f>
        <v>6.6275659824046915</v>
      </c>
      <c r="F50" s="69">
        <f>IF(OR('Tabel A F'!F50&lt;5,'Tabel A Be'!F50&lt;0.5),"-",IFERROR('Tabel A Be'!F50/'Tabel A F'!F50*100,"-"))</f>
        <v>10.91245376078915</v>
      </c>
      <c r="G50" s="69">
        <f>IF(OR('Tabel A F'!G50&lt;5,'Tabel A Be'!G50&lt;0.5),"-",IFERROR('Tabel A Be'!G50/'Tabel A F'!G50*100,"-"))</f>
        <v>6.0466050622740051</v>
      </c>
      <c r="H50" s="69">
        <f>IF(OR('Tabel A F'!H50&lt;5,'Tabel A Be'!H50&lt;0.5),"-",IFERROR('Tabel A Be'!H50/'Tabel A F'!H50*100,"-"))</f>
        <v>8.6980423296582483</v>
      </c>
      <c r="I50" s="69">
        <f>IF(OR('Tabel A F'!I50&lt;5,'Tabel A Be'!I50&lt;0.5),"-",IFERROR('Tabel A Be'!I50/'Tabel A F'!I50*100,"-"))</f>
        <v>12.437810945273633</v>
      </c>
      <c r="J50" s="84"/>
      <c r="K50" s="69">
        <f>IF(OR('Tabel A F'!K50&lt;5,'Tabel A Be'!K50&lt;0.5),"-",IFERROR('Tabel A Be'!K50/'Tabel A F'!K50*100,"-"))</f>
        <v>9.134169517293806</v>
      </c>
    </row>
    <row r="51" spans="1:11" ht="15.75" customHeight="1" x14ac:dyDescent="0.2">
      <c r="A51" s="35" t="s">
        <v>62</v>
      </c>
      <c r="B51" s="68">
        <f>IF(OR('Tabel A F'!B51&lt;5,'Tabel A Be'!B51&lt;0.5),"-",IFERROR('Tabel A Be'!B51/'Tabel A F'!B51*100,"-"))</f>
        <v>8.4040571310287717</v>
      </c>
      <c r="C51" s="68">
        <f>IF(OR('Tabel A F'!C51&lt;5,'Tabel A Be'!C51&lt;0.5),"-",IFERROR('Tabel A Be'!C51/'Tabel A F'!C51*100,"-"))</f>
        <v>4.5308924485125859</v>
      </c>
      <c r="D51" s="68">
        <f>IF(OR('Tabel A F'!D51&lt;5,'Tabel A Be'!D51&lt;0.5),"-",IFERROR('Tabel A Be'!D51/'Tabel A F'!D51*100,"-"))</f>
        <v>5.9559346126510304</v>
      </c>
      <c r="E51" s="68">
        <f>IF(OR('Tabel A F'!E51&lt;5,'Tabel A Be'!E51&lt;0.5),"-",IFERROR('Tabel A Be'!E51/'Tabel A F'!E51*100,"-"))</f>
        <v>4.5595213534144836</v>
      </c>
      <c r="F51" s="68">
        <f>IF(OR('Tabel A F'!F51&lt;5,'Tabel A Be'!F51&lt;0.5),"-",IFERROR('Tabel A Be'!F51/'Tabel A F'!F51*100,"-"))</f>
        <v>7.8087821760761411</v>
      </c>
      <c r="G51" s="68">
        <f>IF(OR('Tabel A F'!G51&lt;5,'Tabel A Be'!G51&lt;0.5),"-",IFERROR('Tabel A Be'!G51/'Tabel A F'!G51*100,"-"))</f>
        <v>4.3572260103109928</v>
      </c>
      <c r="H51" s="68">
        <f>IF(OR('Tabel A F'!H51&lt;5,'Tabel A Be'!H51&lt;0.5),"-",IFERROR('Tabel A Be'!H51/'Tabel A F'!H51*100,"-"))</f>
        <v>4.9149162209009747</v>
      </c>
      <c r="I51" s="68">
        <f>IF(OR('Tabel A F'!I51&lt;5,'Tabel A Be'!I51&lt;0.5),"-",IFERROR('Tabel A Be'!I51/'Tabel A F'!I51*100,"-"))</f>
        <v>2.34375</v>
      </c>
      <c r="J51" s="84"/>
      <c r="K51" s="68">
        <f>IF(OR('Tabel A F'!K51&lt;5,'Tabel A Be'!K51&lt;0.5),"-",IFERROR('Tabel A Be'!K51/'Tabel A F'!K51*100,"-"))</f>
        <v>5.2900744172831677</v>
      </c>
    </row>
    <row r="52" spans="1:11" ht="15.75" customHeight="1" x14ac:dyDescent="0.2">
      <c r="A52" s="44" t="s">
        <v>63</v>
      </c>
    </row>
    <row r="53" spans="1:11" s="41" customFormat="1" ht="15" x14ac:dyDescent="0.2">
      <c r="A53" s="38"/>
      <c r="B53" s="86"/>
      <c r="C53" s="86"/>
      <c r="D53" s="86"/>
      <c r="E53" s="86"/>
      <c r="F53" s="86"/>
      <c r="G53" s="86"/>
      <c r="H53" s="86"/>
      <c r="I53" s="86"/>
      <c r="J53" s="38"/>
      <c r="K53" s="38"/>
    </row>
    <row r="54" spans="1:11" s="41" customFormat="1" ht="15" x14ac:dyDescent="0.2"/>
    <row r="55" spans="1:11" s="41" customFormat="1" ht="15" x14ac:dyDescent="0.2"/>
    <row r="58" spans="1:11" s="44" customFormat="1" ht="11.25" x14ac:dyDescent="0.2"/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98" spans="2:7" x14ac:dyDescent="0.2">
      <c r="B98" s="49"/>
      <c r="C98" s="49"/>
      <c r="D98" s="49"/>
      <c r="E98" s="49"/>
      <c r="F98" s="49"/>
      <c r="G98" s="49"/>
    </row>
    <row r="105" spans="2:7" s="41" customFormat="1" ht="15" x14ac:dyDescent="0.2"/>
    <row r="106" spans="2:7" s="41" customFormat="1" ht="15" x14ac:dyDescent="0.2"/>
    <row r="107" spans="2:7" s="41" customFormat="1" ht="15" x14ac:dyDescent="0.2"/>
    <row r="110" spans="2:7" s="44" customFormat="1" ht="11.25" x14ac:dyDescent="0.2"/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0" spans="2:6" x14ac:dyDescent="0.2">
      <c r="B150" s="49"/>
      <c r="C150" s="49"/>
      <c r="D150" s="49"/>
      <c r="E150" s="49"/>
      <c r="F150" s="49"/>
    </row>
    <row r="157" spans="2:6" s="41" customFormat="1" ht="15" x14ac:dyDescent="0.2"/>
    <row r="158" spans="2:6" s="41" customFormat="1" ht="15" x14ac:dyDescent="0.2"/>
    <row r="159" spans="2:6" s="41" customFormat="1" ht="15" x14ac:dyDescent="0.2"/>
    <row r="162" spans="2:6" s="44" customFormat="1" ht="11.25" x14ac:dyDescent="0.2"/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2" spans="2:6" x14ac:dyDescent="0.2">
      <c r="B202" s="49"/>
      <c r="C202" s="49"/>
      <c r="D202" s="49"/>
      <c r="E202" s="49"/>
      <c r="F202" s="49"/>
    </row>
    <row r="209" spans="2:6" s="41" customFormat="1" ht="15" x14ac:dyDescent="0.2"/>
    <row r="210" spans="2:6" s="41" customFormat="1" ht="15" x14ac:dyDescent="0.2"/>
    <row r="211" spans="2:6" s="41" customFormat="1" ht="15" x14ac:dyDescent="0.2"/>
    <row r="214" spans="2:6" s="44" customFormat="1" ht="11.25" x14ac:dyDescent="0.2"/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54" spans="2:6" x14ac:dyDescent="0.2">
      <c r="B254" s="49"/>
      <c r="C254" s="49"/>
      <c r="D254" s="49"/>
      <c r="E254" s="49"/>
      <c r="F254" s="49"/>
    </row>
    <row r="261" spans="2:6" s="41" customFormat="1" ht="15" x14ac:dyDescent="0.2"/>
    <row r="262" spans="2:6" s="41" customFormat="1" ht="15" x14ac:dyDescent="0.2"/>
    <row r="263" spans="2:6" s="41" customFormat="1" ht="15" x14ac:dyDescent="0.2"/>
    <row r="266" spans="2:6" s="44" customFormat="1" ht="11.25" x14ac:dyDescent="0.2"/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06" spans="2:6" x14ac:dyDescent="0.2">
      <c r="B306" s="49"/>
      <c r="C306" s="49"/>
      <c r="D306" s="49"/>
      <c r="E306" s="49"/>
      <c r="F306" s="49"/>
    </row>
    <row r="313" spans="2:6" s="41" customFormat="1" ht="15" x14ac:dyDescent="0.2"/>
    <row r="314" spans="2:6" s="41" customFormat="1" ht="15" x14ac:dyDescent="0.2"/>
    <row r="315" spans="2:6" s="41" customFormat="1" ht="15" x14ac:dyDescent="0.2"/>
    <row r="318" spans="2:6" s="44" customFormat="1" ht="11.25" x14ac:dyDescent="0.2"/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58" spans="2:6" x14ac:dyDescent="0.2">
      <c r="B358" s="49"/>
      <c r="C358" s="49"/>
      <c r="D358" s="49"/>
      <c r="E358" s="49"/>
      <c r="F358" s="49"/>
    </row>
    <row r="365" spans="2:6" s="41" customFormat="1" ht="15" x14ac:dyDescent="0.2"/>
    <row r="366" spans="2:6" s="41" customFormat="1" ht="15" x14ac:dyDescent="0.2"/>
    <row r="367" spans="2:6" s="41" customFormat="1" ht="15" x14ac:dyDescent="0.2"/>
    <row r="370" spans="2:6" s="44" customFormat="1" ht="11.25" x14ac:dyDescent="0.2"/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0" spans="2:6" x14ac:dyDescent="0.2">
      <c r="B410" s="49"/>
      <c r="C410" s="49"/>
      <c r="D410" s="49"/>
      <c r="E410" s="49"/>
      <c r="F410" s="49"/>
    </row>
    <row r="417" spans="2:6" s="41" customFormat="1" ht="15" x14ac:dyDescent="0.2"/>
    <row r="418" spans="2:6" s="41" customFormat="1" ht="15" x14ac:dyDescent="0.2"/>
    <row r="419" spans="2:6" s="41" customFormat="1" ht="15" x14ac:dyDescent="0.2"/>
    <row r="422" spans="2:6" s="44" customFormat="1" ht="11.25" x14ac:dyDescent="0.2"/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s="41" customFormat="1" ht="15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x14ac:dyDescent="0.2">
      <c r="B473" s="49"/>
      <c r="C473" s="49"/>
      <c r="D473" s="49"/>
      <c r="E473" s="49"/>
      <c r="F473" s="49"/>
    </row>
    <row r="474" spans="2:6" s="44" customFormat="1" ht="11.25" x14ac:dyDescent="0.2"/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14" spans="2:6" x14ac:dyDescent="0.2">
      <c r="B514" s="49"/>
      <c r="C514" s="49"/>
      <c r="D514" s="49"/>
      <c r="E514" s="49"/>
      <c r="F514" s="49"/>
    </row>
    <row r="521" spans="2:6" s="41" customFormat="1" ht="15" x14ac:dyDescent="0.2"/>
    <row r="522" spans="2:6" s="41" customFormat="1" ht="15" x14ac:dyDescent="0.2"/>
    <row r="523" spans="2:6" s="41" customFormat="1" ht="15" x14ac:dyDescent="0.2"/>
    <row r="526" spans="2:6" s="44" customFormat="1" ht="11.25" x14ac:dyDescent="0.2"/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s="41" customFormat="1" ht="15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x14ac:dyDescent="0.2">
      <c r="B577" s="49"/>
      <c r="C577" s="49"/>
      <c r="D577" s="49"/>
      <c r="E577" s="49"/>
      <c r="F577" s="49"/>
    </row>
    <row r="578" spans="2:6" s="44" customFormat="1" ht="11.25" x14ac:dyDescent="0.2"/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18" spans="2:6" x14ac:dyDescent="0.2">
      <c r="B618" s="49"/>
      <c r="C618" s="49"/>
      <c r="D618" s="49"/>
      <c r="E618" s="49"/>
      <c r="F618" s="49"/>
    </row>
    <row r="625" spans="2:6" s="41" customFormat="1" ht="15" x14ac:dyDescent="0.2"/>
    <row r="626" spans="2:6" s="41" customFormat="1" ht="15" x14ac:dyDescent="0.2"/>
    <row r="627" spans="2:6" s="41" customFormat="1" ht="15" x14ac:dyDescent="0.2"/>
    <row r="630" spans="2:6" s="44" customFormat="1" ht="11.25" x14ac:dyDescent="0.2"/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0" spans="2:6" x14ac:dyDescent="0.2">
      <c r="B670" s="49"/>
      <c r="C670" s="49"/>
      <c r="D670" s="49"/>
      <c r="E670" s="49"/>
      <c r="F670" s="49"/>
    </row>
    <row r="677" spans="2:6" s="41" customFormat="1" ht="15" x14ac:dyDescent="0.2"/>
    <row r="678" spans="2:6" s="41" customFormat="1" ht="15" x14ac:dyDescent="0.2"/>
    <row r="679" spans="2:6" s="41" customFormat="1" ht="15" x14ac:dyDescent="0.2"/>
    <row r="682" spans="2:6" s="44" customFormat="1" ht="11.25" x14ac:dyDescent="0.2"/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2" spans="2:6" x14ac:dyDescent="0.2">
      <c r="B722" s="49"/>
      <c r="C722" s="49"/>
      <c r="D722" s="49"/>
      <c r="E722" s="49"/>
      <c r="F722" s="49"/>
    </row>
    <row r="729" spans="2:6" s="41" customFormat="1" ht="15" x14ac:dyDescent="0.2"/>
    <row r="730" spans="2:6" s="41" customFormat="1" ht="15" x14ac:dyDescent="0.2"/>
    <row r="731" spans="2:6" s="41" customFormat="1" ht="15" x14ac:dyDescent="0.2"/>
    <row r="734" spans="2:6" s="44" customFormat="1" ht="11.25" x14ac:dyDescent="0.2"/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  <row r="774" spans="2:6" x14ac:dyDescent="0.2">
      <c r="B774" s="49"/>
      <c r="C774" s="49"/>
      <c r="D774" s="49"/>
      <c r="E774" s="49"/>
      <c r="F774" s="49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24"/>
  <dimension ref="A1:K773"/>
  <sheetViews>
    <sheetView showGridLines="0" topLeftCell="A13" workbookViewId="0">
      <selection activeCell="A28" sqref="A28"/>
    </sheetView>
  </sheetViews>
  <sheetFormatPr defaultColWidth="9.140625" defaultRowHeight="12.75" x14ac:dyDescent="0.2"/>
  <cols>
    <col min="1" max="1" width="17.140625" style="44" customWidth="1"/>
    <col min="2" max="9" width="9.7109375" customWidth="1"/>
    <col min="10" max="10" width="1.140625" customWidth="1"/>
    <col min="11" max="11" width="9.7109375" customWidth="1"/>
  </cols>
  <sheetData>
    <row r="1" spans="1:11" s="41" customFormat="1" ht="15.75" customHeight="1" x14ac:dyDescent="0.2"/>
    <row r="2" spans="1:11" s="41" customFormat="1" ht="15.75" customHeight="1" x14ac:dyDescent="0.25">
      <c r="A2" s="33"/>
    </row>
    <row r="3" spans="1:11" s="41" customFormat="1" ht="15.75" customHeight="1" x14ac:dyDescent="0.25">
      <c r="A3" s="135" t="s">
        <v>217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41" customFormat="1" ht="15.75" customHeight="1" x14ac:dyDescent="0.25">
      <c r="A4" s="33"/>
    </row>
    <row r="5" spans="1:11" ht="15.75" customHeight="1" x14ac:dyDescent="0.2"/>
    <row r="6" spans="1:11" s="44" customFormat="1" ht="15.75" customHeight="1" x14ac:dyDescent="0.2">
      <c r="B6" s="67" t="s">
        <v>95</v>
      </c>
      <c r="C6" s="67" t="s">
        <v>160</v>
      </c>
      <c r="D6" s="67" t="s">
        <v>161</v>
      </c>
      <c r="E6" s="67" t="s">
        <v>94</v>
      </c>
      <c r="F6" s="102" t="s">
        <v>162</v>
      </c>
      <c r="G6" s="67" t="s">
        <v>93</v>
      </c>
      <c r="H6" s="67" t="s">
        <v>163</v>
      </c>
      <c r="I6" s="67" t="s">
        <v>157</v>
      </c>
      <c r="J6" s="60"/>
      <c r="K6" s="67" t="s">
        <v>100</v>
      </c>
    </row>
    <row r="7" spans="1:11" s="44" customFormat="1" ht="15.75" customHeight="1" x14ac:dyDescent="0.2">
      <c r="B7" s="67" t="s">
        <v>159</v>
      </c>
      <c r="C7" s="67" t="s">
        <v>159</v>
      </c>
      <c r="D7" s="67" t="s">
        <v>159</v>
      </c>
      <c r="E7" s="67" t="s">
        <v>159</v>
      </c>
      <c r="F7" s="102"/>
      <c r="G7" s="67"/>
      <c r="H7" s="67" t="s">
        <v>102</v>
      </c>
      <c r="I7" s="67"/>
      <c r="J7" s="60"/>
      <c r="K7" s="67" t="s">
        <v>101</v>
      </c>
    </row>
    <row r="8" spans="1:11" s="44" customFormat="1" ht="15.75" hidden="1" customHeight="1" x14ac:dyDescent="0.2">
      <c r="B8" s="66"/>
      <c r="C8" s="47"/>
      <c r="D8" s="47"/>
      <c r="E8" s="47"/>
      <c r="F8" s="79"/>
      <c r="G8" s="47"/>
      <c r="H8" s="47"/>
      <c r="I8" s="47"/>
      <c r="J8"/>
      <c r="K8" s="47"/>
    </row>
    <row r="9" spans="1:11" ht="15.75" customHeight="1" x14ac:dyDescent="0.2">
      <c r="A9" s="50" t="s">
        <v>225</v>
      </c>
      <c r="B9" s="62">
        <f>IF(OR('Tabel A F'!B9&lt;5,'Tabel A Br'!B9&lt;0.5),"-",IFERROR('Tabel A Br'!B9/'Tabel A F'!B9*100,"-"))</f>
        <v>4.1987719017094021</v>
      </c>
      <c r="C9" s="62">
        <f>IF(OR('Tabel A F'!C9&lt;5,'Tabel A Br'!C9&lt;0.5),"-",IFERROR('Tabel A Br'!C9/'Tabel A F'!C9*100,"-"))</f>
        <v>2.3277749120750295</v>
      </c>
      <c r="D9" s="62">
        <f>IF(OR('Tabel A F'!D9&lt;5,'Tabel A Br'!D9&lt;0.5),"-",IFERROR('Tabel A Br'!D9/'Tabel A F'!D9*100,"-"))</f>
        <v>2.8980885944401145</v>
      </c>
      <c r="E9" s="62">
        <f>IF(OR('Tabel A F'!E9&lt;5,'Tabel A Br'!E9&lt;0.5),"-",IFERROR('Tabel A Br'!E9/'Tabel A F'!E9*100,"-"))</f>
        <v>3.6714063974829578</v>
      </c>
      <c r="F9" s="62">
        <f>IF(OR('Tabel A F'!F9&lt;5,'Tabel A Br'!F9&lt;0.5),"-",IFERROR('Tabel A Br'!F9/'Tabel A F'!F9*100,"-"))</f>
        <v>6.4436219607843137</v>
      </c>
      <c r="G9" s="62">
        <f>IF(OR('Tabel A F'!G9&lt;5,'Tabel A Br'!G9&lt;0.5),"-",IFERROR('Tabel A Br'!G9/'Tabel A F'!G9*100,"-"))</f>
        <v>1.7262922077922078</v>
      </c>
      <c r="H9" s="62">
        <f>IF(OR('Tabel A F'!H9&lt;5,'Tabel A Br'!H9&lt;0.5),"-",IFERROR('Tabel A Br'!H9/'Tabel A F'!H9*100,"-"))</f>
        <v>2.9380707450243646</v>
      </c>
      <c r="I9" s="62">
        <f>IF(OR('Tabel A F'!I9&lt;5,'Tabel A Br'!I9&lt;0.5),"-",IFERROR('Tabel A Br'!I9/'Tabel A F'!I9*100,"-"))</f>
        <v>2.3157741935483873</v>
      </c>
      <c r="K9" s="62">
        <f>IF(OR('Tabel A F'!K9&lt;5,'Tabel A Br'!K9&lt;0.5),"-",IFERROR('Tabel A Br'!K9/'Tabel A F'!K9*100,"-"))</f>
        <v>3.1380111527737715</v>
      </c>
    </row>
    <row r="10" spans="1:11" ht="15.75" customHeight="1" x14ac:dyDescent="0.2">
      <c r="A10" s="52" t="s">
        <v>226</v>
      </c>
      <c r="B10" s="105">
        <f>IF(OR('Tabel A F'!B10&lt;5,'Tabel A Br'!B10&lt;0.5),"-",IFERROR('Tabel A Br'!B10/'Tabel A F'!B10*100,"-"))</f>
        <v>3.2691398506449421</v>
      </c>
      <c r="C10" s="105">
        <f>IF(OR('Tabel A F'!C10&lt;5,'Tabel A Br'!C10&lt;0.5),"-",IFERROR('Tabel A Br'!C10/'Tabel A F'!C10*100,"-"))</f>
        <v>1.7315078993563489</v>
      </c>
      <c r="D10" s="105">
        <f>IF(OR('Tabel A F'!D10&lt;5,'Tabel A Br'!D10&lt;0.5),"-",IFERROR('Tabel A Br'!D10/'Tabel A F'!D10*100,"-"))</f>
        <v>2.5517881693465112</v>
      </c>
      <c r="E10" s="105">
        <f>IF(OR('Tabel A F'!E10&lt;5,'Tabel A Br'!E10&lt;0.5),"-",IFERROR('Tabel A Br'!E10/'Tabel A F'!E10*100,"-"))</f>
        <v>1.7167872796569794</v>
      </c>
      <c r="F10" s="105">
        <f>IF(OR('Tabel A F'!F10&lt;5,'Tabel A Br'!F10&lt;0.5),"-",IFERROR('Tabel A Br'!F10/'Tabel A F'!F10*100,"-"))</f>
        <v>2.1471539212495934</v>
      </c>
      <c r="G10" s="105">
        <f>IF(OR('Tabel A F'!G10&lt;5,'Tabel A Br'!G10&lt;0.5),"-",IFERROR('Tabel A Br'!G10/'Tabel A F'!G10*100,"-"))</f>
        <v>1.7388474172185431</v>
      </c>
      <c r="H10" s="105">
        <f>IF(OR('Tabel A F'!H10&lt;5,'Tabel A Br'!H10&lt;0.5),"-",IFERROR('Tabel A Br'!H10/'Tabel A F'!H10*100,"-"))</f>
        <v>2.6531731280728619</v>
      </c>
      <c r="I10" s="105" t="str">
        <f>IF(OR('Tabel A F'!I10&lt;5,'Tabel A Br'!I10&lt;0.5),"-",IFERROR('Tabel A Br'!I10/'Tabel A F'!I10*100,"-"))</f>
        <v>-</v>
      </c>
      <c r="K10" s="105">
        <f>IF(OR('Tabel A F'!K10&lt;5,'Tabel A Br'!K10&lt;0.5),"-",IFERROR('Tabel A Br'!K10/'Tabel A F'!K10*100,"-"))</f>
        <v>2.3287231417215399</v>
      </c>
    </row>
    <row r="11" spans="1:11" ht="15.75" customHeight="1" x14ac:dyDescent="0.2">
      <c r="A11" s="50" t="s">
        <v>227</v>
      </c>
      <c r="B11" s="62">
        <f>IF(OR('Tabel A F'!B11&lt;5,'Tabel A Br'!B11&lt;0.5),"-",IFERROR('Tabel A Br'!B11/'Tabel A F'!B11*100,"-"))</f>
        <v>14.328328260869567</v>
      </c>
      <c r="C11" s="62">
        <f>IF(OR('Tabel A F'!C11&lt;5,'Tabel A Br'!C11&lt;0.5),"-",IFERROR('Tabel A Br'!C11/'Tabel A F'!C11*100,"-"))</f>
        <v>5.3515350877192986</v>
      </c>
      <c r="D11" s="62">
        <f>IF(OR('Tabel A F'!D11&lt;5,'Tabel A Br'!D11&lt;0.5),"-",IFERROR('Tabel A Br'!D11/'Tabel A F'!D11*100,"-"))</f>
        <v>9.7520146892655379</v>
      </c>
      <c r="E11" s="62">
        <f>IF(OR('Tabel A F'!E11&lt;5,'Tabel A Br'!E11&lt;0.5),"-",IFERROR('Tabel A Br'!E11/'Tabel A F'!E11*100,"-"))</f>
        <v>6.8808429118773953</v>
      </c>
      <c r="F11" s="62">
        <f>IF(OR('Tabel A F'!F11&lt;5,'Tabel A Br'!F11&lt;0.5),"-",IFERROR('Tabel A Br'!F11/'Tabel A F'!F11*100,"-"))</f>
        <v>13.676767586821015</v>
      </c>
      <c r="G11" s="62">
        <f>IF(OR('Tabel A F'!G11&lt;5,'Tabel A Br'!G11&lt;0.5),"-",IFERROR('Tabel A Br'!G11/'Tabel A F'!G11*100,"-"))</f>
        <v>6.4635777568331765</v>
      </c>
      <c r="H11" s="62">
        <f>IF(OR('Tabel A F'!H11&lt;5,'Tabel A Br'!H11&lt;0.5),"-",IFERROR('Tabel A Br'!H11/'Tabel A F'!H11*100,"-"))</f>
        <v>9.3353638162691386</v>
      </c>
      <c r="I11" s="62" t="str">
        <f>IF(OR('Tabel A F'!I11&lt;5,'Tabel A Br'!I11&lt;0.5),"-",IFERROR('Tabel A Br'!I11/'Tabel A F'!I11*100,"-"))</f>
        <v>-</v>
      </c>
      <c r="K11" s="62">
        <f>IF(OR('Tabel A F'!K11&lt;5,'Tabel A Br'!K11&lt;0.5),"-",IFERROR('Tabel A Br'!K11/'Tabel A F'!K11*100,"-"))</f>
        <v>9.543540609431119</v>
      </c>
    </row>
    <row r="12" spans="1:11" ht="15.75" customHeight="1" x14ac:dyDescent="0.2">
      <c r="A12" s="52" t="s">
        <v>26</v>
      </c>
      <c r="B12" s="105">
        <f>IF(OR('Tabel A F'!B12&lt;5,'Tabel A Br'!B12&lt;0.5),"-",IFERROR('Tabel A Br'!B12/'Tabel A F'!B12*100,"-"))</f>
        <v>11.251690247252748</v>
      </c>
      <c r="C12" s="105">
        <f>IF(OR('Tabel A F'!C12&lt;5,'Tabel A Br'!C12&lt;0.5),"-",IFERROR('Tabel A Br'!C12/'Tabel A F'!C12*100,"-"))</f>
        <v>7.7909653679653692</v>
      </c>
      <c r="D12" s="105">
        <f>IF(OR('Tabel A F'!D12&lt;5,'Tabel A Br'!D12&lt;0.5),"-",IFERROR('Tabel A Br'!D12/'Tabel A F'!D12*100,"-"))</f>
        <v>11.347282326510236</v>
      </c>
      <c r="E12" s="105">
        <f>IF(OR('Tabel A F'!E12&lt;5,'Tabel A Br'!E12&lt;0.5),"-",IFERROR('Tabel A Br'!E12/'Tabel A F'!E12*100,"-"))</f>
        <v>6.8530392156862741</v>
      </c>
      <c r="F12" s="105">
        <f>IF(OR('Tabel A F'!F12&lt;5,'Tabel A Br'!F12&lt;0.5),"-",IFERROR('Tabel A Br'!F12/'Tabel A F'!F12*100,"-"))</f>
        <v>10.698055853581572</v>
      </c>
      <c r="G12" s="105">
        <f>IF(OR('Tabel A F'!G12&lt;5,'Tabel A Br'!G12&lt;0.5),"-",IFERROR('Tabel A Br'!G12/'Tabel A F'!G12*100,"-"))</f>
        <v>6.2771735595616827</v>
      </c>
      <c r="H12" s="105">
        <f>IF(OR('Tabel A F'!H12&lt;5,'Tabel A Br'!H12&lt;0.5),"-",IFERROR('Tabel A Br'!H12/'Tabel A F'!H12*100,"-"))</f>
        <v>8.1847270548643678</v>
      </c>
      <c r="I12" s="105">
        <f>IF(OR('Tabel A F'!I12&lt;5,'Tabel A Br'!I12&lt;0.5),"-",IFERROR('Tabel A Br'!I12/'Tabel A F'!I12*100,"-"))</f>
        <v>12.241554621848739</v>
      </c>
      <c r="K12" s="105">
        <f>IF(OR('Tabel A F'!K12&lt;5,'Tabel A Br'!K12&lt;0.5),"-",IFERROR('Tabel A Br'!K12/'Tabel A F'!K12*100,"-"))</f>
        <v>8.9388091684171496</v>
      </c>
    </row>
    <row r="13" spans="1:11" ht="15.75" customHeight="1" x14ac:dyDescent="0.2">
      <c r="A13" s="50" t="s">
        <v>27</v>
      </c>
      <c r="B13" s="104">
        <f>IF(OR('Tabel A F'!B13&lt;5,'Tabel A Br'!B13&lt;0.5),"-",IFERROR('Tabel A Br'!B13/'Tabel A F'!B13*100,"-"))</f>
        <v>5.2863111432706225</v>
      </c>
      <c r="C13" s="104">
        <f>IF(OR('Tabel A F'!C13&lt;5,'Tabel A Br'!C13&lt;0.5),"-",IFERROR('Tabel A Br'!C13/'Tabel A F'!C13*100,"-"))</f>
        <v>2.1795100671140939</v>
      </c>
      <c r="D13" s="104">
        <f>IF(OR('Tabel A F'!D13&lt;5,'Tabel A Br'!D13&lt;0.5),"-",IFERROR('Tabel A Br'!D13/'Tabel A F'!D13*100,"-"))</f>
        <v>4.04836316872428</v>
      </c>
      <c r="E13" s="104">
        <f>IF(OR('Tabel A F'!E13&lt;5,'Tabel A Br'!E13&lt;0.5),"-",IFERROR('Tabel A Br'!E13/'Tabel A F'!E13*100,"-"))</f>
        <v>1.9758738255033559</v>
      </c>
      <c r="F13" s="104">
        <f>IF(OR('Tabel A F'!F13&lt;5,'Tabel A Br'!F13&lt;0.5),"-",IFERROR('Tabel A Br'!F13/'Tabel A F'!F13*100,"-"))</f>
        <v>5.4160755208333331</v>
      </c>
      <c r="G13" s="104">
        <f>IF(OR('Tabel A F'!G13&lt;5,'Tabel A Br'!G13&lt;0.5),"-",IFERROR('Tabel A Br'!G13/'Tabel A F'!G13*100,"-"))</f>
        <v>2.316494035087719</v>
      </c>
      <c r="H13" s="104">
        <f>IF(OR('Tabel A F'!H13&lt;5,'Tabel A Br'!H13&lt;0.5),"-",IFERROR('Tabel A Br'!H13/'Tabel A F'!H13*100,"-"))</f>
        <v>3.3215031776733905</v>
      </c>
      <c r="I13" s="104">
        <f>IF(OR('Tabel A F'!I13&lt;5,'Tabel A Br'!I13&lt;0.5),"-",IFERROR('Tabel A Br'!I13/'Tabel A F'!I13*100,"-"))</f>
        <v>7.207081632653062</v>
      </c>
      <c r="K13" s="104">
        <f>IF(OR('Tabel A F'!K13&lt;5,'Tabel A Br'!K13&lt;0.5),"-",IFERROR('Tabel A Br'!K13/'Tabel A F'!K13*100,"-"))</f>
        <v>3.4874180790960456</v>
      </c>
    </row>
    <row r="14" spans="1:11" ht="15.75" customHeight="1" x14ac:dyDescent="0.2">
      <c r="A14" s="52" t="s">
        <v>28</v>
      </c>
      <c r="B14" s="105">
        <f>IF(OR('Tabel A F'!B14&lt;5,'Tabel A Br'!B14&lt;0.5),"-",IFERROR('Tabel A Br'!B14/'Tabel A F'!B14*100,"-"))</f>
        <v>2.671340909090909</v>
      </c>
      <c r="C14" s="105">
        <f>IF(OR('Tabel A F'!C14&lt;5,'Tabel A Br'!C14&lt;0.5),"-",IFERROR('Tabel A Br'!C14/'Tabel A F'!C14*100,"-"))</f>
        <v>1.2793658536585366</v>
      </c>
      <c r="D14" s="105">
        <f>IF(OR('Tabel A F'!D14&lt;5,'Tabel A Br'!D14&lt;0.5),"-",IFERROR('Tabel A Br'!D14/'Tabel A F'!D14*100,"-"))</f>
        <v>4.6775046382189238</v>
      </c>
      <c r="E14" s="105">
        <f>IF(OR('Tabel A F'!E14&lt;5,'Tabel A Br'!E14&lt;0.5),"-",IFERROR('Tabel A Br'!E14/'Tabel A F'!E14*100,"-"))</f>
        <v>1.4081830985915493</v>
      </c>
      <c r="F14" s="105">
        <f>IF(OR('Tabel A F'!F14&lt;5,'Tabel A Br'!F14&lt;0.5),"-",IFERROR('Tabel A Br'!F14/'Tabel A F'!F14*100,"-"))</f>
        <v>3.6250379746835448</v>
      </c>
      <c r="G14" s="105">
        <f>IF(OR('Tabel A F'!G14&lt;5,'Tabel A Br'!G14&lt;0.5),"-",IFERROR('Tabel A Br'!G14/'Tabel A F'!G14*100,"-"))</f>
        <v>2.4822877697841728</v>
      </c>
      <c r="H14" s="105">
        <f>IF(OR('Tabel A F'!H14&lt;5,'Tabel A Br'!H14&lt;0.5),"-",IFERROR('Tabel A Br'!H14/'Tabel A F'!H14*100,"-"))</f>
        <v>4.341702834008097</v>
      </c>
      <c r="I14" s="105" t="str">
        <f>IF(OR('Tabel A F'!I14&lt;5,'Tabel A Br'!I14&lt;0.5),"-",IFERROR('Tabel A Br'!I14/'Tabel A F'!I14*100,"-"))</f>
        <v>-</v>
      </c>
      <c r="K14" s="105">
        <f>IF(OR('Tabel A F'!K14&lt;5,'Tabel A Br'!K14&lt;0.5),"-",IFERROR('Tabel A Br'!K14/'Tabel A F'!K14*100,"-"))</f>
        <v>3.8164962686567163</v>
      </c>
    </row>
    <row r="15" spans="1:11" ht="15.75" customHeight="1" x14ac:dyDescent="0.2">
      <c r="A15" s="50" t="s">
        <v>29</v>
      </c>
      <c r="B15" s="104">
        <f>IF(OR('Tabel A F'!B15&lt;5,'Tabel A Br'!B15&lt;0.5),"-",IFERROR('Tabel A Br'!B15/'Tabel A F'!B15*100,"-"))</f>
        <v>19.02226837060703</v>
      </c>
      <c r="C15" s="104">
        <f>IF(OR('Tabel A F'!C15&lt;5,'Tabel A Br'!C15&lt;0.5),"-",IFERROR('Tabel A Br'!C15/'Tabel A F'!C15*100,"-"))</f>
        <v>14.874533333333334</v>
      </c>
      <c r="D15" s="104">
        <f>IF(OR('Tabel A F'!D15&lt;5,'Tabel A Br'!D15&lt;0.5),"-",IFERROR('Tabel A Br'!D15/'Tabel A F'!D15*100,"-"))</f>
        <v>16.454265210608423</v>
      </c>
      <c r="E15" s="104">
        <f>IF(OR('Tabel A F'!E15&lt;5,'Tabel A Br'!E15&lt;0.5),"-",IFERROR('Tabel A Br'!E15/'Tabel A F'!E15*100,"-"))</f>
        <v>17.485450819672131</v>
      </c>
      <c r="F15" s="104">
        <f>IF(OR('Tabel A F'!F15&lt;5,'Tabel A Br'!F15&lt;0.5),"-",IFERROR('Tabel A Br'!F15/'Tabel A F'!F15*100,"-"))</f>
        <v>18.825370370370369</v>
      </c>
      <c r="G15" s="104">
        <f>IF(OR('Tabel A F'!G15&lt;5,'Tabel A Br'!G15&lt;0.5),"-",IFERROR('Tabel A Br'!G15/'Tabel A F'!G15*100,"-"))</f>
        <v>9.5515416666666653</v>
      </c>
      <c r="H15" s="104">
        <f>IF(OR('Tabel A F'!H15&lt;5,'Tabel A Br'!H15&lt;0.5),"-",IFERROR('Tabel A Br'!H15/'Tabel A F'!H15*100,"-"))</f>
        <v>11.272752823491448</v>
      </c>
      <c r="I15" s="104">
        <f>IF(OR('Tabel A F'!I15&lt;5,'Tabel A Br'!I15&lt;0.5),"-",IFERROR('Tabel A Br'!I15/'Tabel A F'!I15*100,"-"))</f>
        <v>23.841437500000001</v>
      </c>
      <c r="K15" s="104">
        <f>IF(OR('Tabel A F'!K15&lt;5,'Tabel A Br'!K15&lt;0.5),"-",IFERROR('Tabel A Br'!K15/'Tabel A F'!K15*100,"-"))</f>
        <v>12.747075145711909</v>
      </c>
    </row>
    <row r="16" spans="1:11" ht="15.75" customHeight="1" x14ac:dyDescent="0.2">
      <c r="A16" s="52" t="s">
        <v>30</v>
      </c>
      <c r="B16" s="105">
        <f>IF(OR('Tabel A F'!B16&lt;5,'Tabel A Br'!B16&lt;0.5),"-",IFERROR('Tabel A Br'!B16/'Tabel A F'!B16*100,"-"))</f>
        <v>8.2839150943396245</v>
      </c>
      <c r="C16" s="105">
        <f>IF(OR('Tabel A F'!C16&lt;5,'Tabel A Br'!C16&lt;0.5),"-",IFERROR('Tabel A Br'!C16/'Tabel A F'!C16*100,"-"))</f>
        <v>4.0853191489361702</v>
      </c>
      <c r="D16" s="105">
        <f>IF(OR('Tabel A F'!D16&lt;5,'Tabel A Br'!D16&lt;0.5),"-",IFERROR('Tabel A Br'!D16/'Tabel A F'!D16*100,"-"))</f>
        <v>8.9183213644524244</v>
      </c>
      <c r="E16" s="105">
        <f>IF(OR('Tabel A F'!E16&lt;5,'Tabel A Br'!E16&lt;0.5),"-",IFERROR('Tabel A Br'!E16/'Tabel A F'!E16*100,"-"))</f>
        <v>2.7664999999999997</v>
      </c>
      <c r="F16" s="105">
        <f>IF(OR('Tabel A F'!F16&lt;5,'Tabel A Br'!F16&lt;0.5),"-",IFERROR('Tabel A Br'!F16/'Tabel A F'!F16*100,"-"))</f>
        <v>6.9420711111111117</v>
      </c>
      <c r="G16" s="105">
        <f>IF(OR('Tabel A F'!G16&lt;5,'Tabel A Br'!G16&lt;0.5),"-",IFERROR('Tabel A Br'!G16/'Tabel A F'!G16*100,"-"))</f>
        <v>3.7402771084337352</v>
      </c>
      <c r="H16" s="105">
        <f>IF(OR('Tabel A F'!H16&lt;5,'Tabel A Br'!H16&lt;0.5),"-",IFERROR('Tabel A Br'!H16/'Tabel A F'!H16*100,"-"))</f>
        <v>8.0017774214239896</v>
      </c>
      <c r="I16" s="105" t="str">
        <f>IF(OR('Tabel A F'!I16&lt;5,'Tabel A Br'!I16&lt;0.5),"-",IFERROR('Tabel A Br'!I16/'Tabel A F'!I16*100,"-"))</f>
        <v>-</v>
      </c>
      <c r="K16" s="105">
        <f>IF(OR('Tabel A F'!K16&lt;5,'Tabel A Br'!K16&lt;0.5),"-",IFERROR('Tabel A Br'!K16/'Tabel A F'!K16*100,"-"))</f>
        <v>7.056721946683199</v>
      </c>
    </row>
    <row r="17" spans="1:11" ht="15.75" hidden="1" customHeight="1" x14ac:dyDescent="0.2">
      <c r="A17" s="50" t="s">
        <v>31</v>
      </c>
      <c r="B17" s="104">
        <f>IF(OR('Tabel A F'!B17&lt;5,'Tabel A Br'!B17&lt;0.5),"-",IFERROR('Tabel A Br'!B17/'Tabel A F'!B17*100,"-"))</f>
        <v>3.2184492753623188</v>
      </c>
      <c r="C17" s="104">
        <f>IF(OR('Tabel A F'!C17&lt;5,'Tabel A Br'!C17&lt;0.5),"-",IFERROR('Tabel A Br'!C17/'Tabel A F'!C17*100,"-"))</f>
        <v>2.4066724137931033</v>
      </c>
      <c r="D17" s="104">
        <f>IF(OR('Tabel A F'!D17&lt;5,'Tabel A Br'!D17&lt;0.5),"-",IFERROR('Tabel A Br'!D17/'Tabel A F'!D17*100,"-"))</f>
        <v>3.084057636887608</v>
      </c>
      <c r="E17" s="104">
        <f>IF(OR('Tabel A F'!E17&lt;5,'Tabel A Br'!E17&lt;0.5),"-",IFERROR('Tabel A Br'!E17/'Tabel A F'!E17*100,"-"))</f>
        <v>2.5792882096069869</v>
      </c>
      <c r="F17" s="104">
        <f>IF(OR('Tabel A F'!F17&lt;5,'Tabel A Br'!F17&lt;0.5),"-",IFERROR('Tabel A Br'!F17/'Tabel A F'!F17*100,"-"))</f>
        <v>3.2685882352941178</v>
      </c>
      <c r="G17" s="104">
        <f>IF(OR('Tabel A F'!G17&lt;5,'Tabel A Br'!G17&lt;0.5),"-",IFERROR('Tabel A Br'!G17/'Tabel A F'!G17*100,"-"))</f>
        <v>3.237862445414847</v>
      </c>
      <c r="H17" s="104">
        <f>IF(OR('Tabel A F'!H17&lt;5,'Tabel A Br'!H17&lt;0.5),"-",IFERROR('Tabel A Br'!H17/'Tabel A F'!H17*100,"-"))</f>
        <v>4.6457450738916259</v>
      </c>
      <c r="I17" s="104" t="str">
        <f>IF(OR('Tabel A F'!I17&lt;5,'Tabel A Br'!I17&lt;0.5),"-",IFERROR('Tabel A Br'!I17/'Tabel A F'!I17*100,"-"))</f>
        <v>-</v>
      </c>
      <c r="K17" s="104">
        <f>IF(OR('Tabel A F'!K17&lt;5,'Tabel A Br'!K17&lt;0.5),"-",IFERROR('Tabel A Br'!K17/'Tabel A F'!K17*100,"-"))</f>
        <v>3.5151144050104381</v>
      </c>
    </row>
    <row r="18" spans="1:11" ht="15.75" hidden="1" customHeight="1" x14ac:dyDescent="0.2">
      <c r="A18" s="52" t="s">
        <v>32</v>
      </c>
      <c r="B18" s="105" t="str">
        <f>IF(OR('Tabel A F'!B18&lt;5,'Tabel A Br'!B18&lt;0.5),"-",IFERROR('Tabel A Br'!B18/'Tabel A F'!B18*100,"-"))</f>
        <v>-</v>
      </c>
      <c r="C18" s="105" t="str">
        <f>IF(OR('Tabel A F'!C18&lt;5,'Tabel A Br'!C18&lt;0.5),"-",IFERROR('Tabel A Br'!C18/'Tabel A F'!C18*100,"-"))</f>
        <v>-</v>
      </c>
      <c r="D18" s="105">
        <f>IF(OR('Tabel A F'!D18&lt;5,'Tabel A Br'!D18&lt;0.5),"-",IFERROR('Tabel A Br'!D18/'Tabel A F'!D18*100,"-"))</f>
        <v>1.9862820512820512</v>
      </c>
      <c r="E18" s="105" t="str">
        <f>IF(OR('Tabel A F'!E18&lt;5,'Tabel A Br'!E18&lt;0.5),"-",IFERROR('Tabel A Br'!E18/'Tabel A F'!E18*100,"-"))</f>
        <v>-</v>
      </c>
      <c r="F18" s="105">
        <f>IF(OR('Tabel A F'!F18&lt;5,'Tabel A Br'!F18&lt;0.5),"-",IFERROR('Tabel A Br'!F18/'Tabel A F'!F18*100,"-"))</f>
        <v>7.1415357142857143</v>
      </c>
      <c r="G18" s="105">
        <f>IF(OR('Tabel A F'!G18&lt;5,'Tabel A Br'!G18&lt;0.5),"-",IFERROR('Tabel A Br'!G18/'Tabel A F'!G18*100,"-"))</f>
        <v>6.3720612244897961</v>
      </c>
      <c r="H18" s="105">
        <f>IF(OR('Tabel A F'!H18&lt;5,'Tabel A Br'!H18&lt;0.5),"-",IFERROR('Tabel A Br'!H18/'Tabel A F'!H18*100,"-"))</f>
        <v>8.2968608137044964</v>
      </c>
      <c r="I18" s="105" t="str">
        <f>IF(OR('Tabel A F'!I18&lt;5,'Tabel A Br'!I18&lt;0.5),"-",IFERROR('Tabel A Br'!I18/'Tabel A F'!I18*100,"-"))</f>
        <v>-</v>
      </c>
      <c r="K18" s="105">
        <f>IF(OR('Tabel A F'!K18&lt;5,'Tabel A Br'!K18&lt;0.5),"-",IFERROR('Tabel A Br'!K18/'Tabel A F'!K18*100,"-"))</f>
        <v>6.9426206395348844</v>
      </c>
    </row>
    <row r="19" spans="1:11" ht="15.75" hidden="1" customHeight="1" x14ac:dyDescent="0.2">
      <c r="A19" s="50" t="s">
        <v>33</v>
      </c>
      <c r="B19" s="104" t="str">
        <f>IF(OR('Tabel A F'!B19&lt;5,'Tabel A Br'!B19&lt;0.5),"-",IFERROR('Tabel A Br'!B19/'Tabel A F'!B19*100,"-"))</f>
        <v>-</v>
      </c>
      <c r="C19" s="104" t="str">
        <f>IF(OR('Tabel A F'!C19&lt;5,'Tabel A Br'!C19&lt;0.5),"-",IFERROR('Tabel A Br'!C19/'Tabel A F'!C19*100,"-"))</f>
        <v>-</v>
      </c>
      <c r="D19" s="104" t="str">
        <f>IF(OR('Tabel A F'!D19&lt;5,'Tabel A Br'!D19&lt;0.5),"-",IFERROR('Tabel A Br'!D19/'Tabel A F'!D19*100,"-"))</f>
        <v>-</v>
      </c>
      <c r="E19" s="104" t="str">
        <f>IF(OR('Tabel A F'!E19&lt;5,'Tabel A Br'!E19&lt;0.5),"-",IFERROR('Tabel A Br'!E19/'Tabel A F'!E19*100,"-"))</f>
        <v>-</v>
      </c>
      <c r="F19" s="104">
        <f>IF(OR('Tabel A F'!F19&lt;5,'Tabel A Br'!F19&lt;0.5),"-",IFERROR('Tabel A Br'!F19/'Tabel A F'!F19*100,"-"))</f>
        <v>7.5396744186046512</v>
      </c>
      <c r="G19" s="104" t="str">
        <f>IF(OR('Tabel A F'!G19&lt;5,'Tabel A Br'!G19&lt;0.5),"-",IFERROR('Tabel A Br'!G19/'Tabel A F'!G19*100,"-"))</f>
        <v>-</v>
      </c>
      <c r="H19" s="104">
        <f>IF(OR('Tabel A F'!H19&lt;5,'Tabel A Br'!H19&lt;0.5),"-",IFERROR('Tabel A Br'!H19/'Tabel A F'!H19*100,"-"))</f>
        <v>1.6910000000000001</v>
      </c>
      <c r="I19" s="104" t="str">
        <f>IF(OR('Tabel A F'!I19&lt;5,'Tabel A Br'!I19&lt;0.5),"-",IFERROR('Tabel A Br'!I19/'Tabel A F'!I19*100,"-"))</f>
        <v>-</v>
      </c>
      <c r="K19" s="104">
        <f>IF(OR('Tabel A F'!K19&lt;5,'Tabel A Br'!K19&lt;0.5),"-",IFERROR('Tabel A Br'!K19/'Tabel A F'!K19*100,"-"))</f>
        <v>1.8129392097264436</v>
      </c>
    </row>
    <row r="20" spans="1:11" ht="15.75" hidden="1" customHeight="1" x14ac:dyDescent="0.2">
      <c r="A20" s="52" t="s">
        <v>34</v>
      </c>
      <c r="B20" s="105" t="str">
        <f>IF(OR('Tabel A F'!B20&lt;5,'Tabel A Br'!B20&lt;0.5),"-",IFERROR('Tabel A Br'!B20/'Tabel A F'!B20*100,"-"))</f>
        <v>-</v>
      </c>
      <c r="C20" s="105">
        <f>IF(OR('Tabel A F'!C20&lt;5,'Tabel A Br'!C20&lt;0.5),"-",IFERROR('Tabel A Br'!C20/'Tabel A F'!C20*100,"-"))</f>
        <v>4.7610000000000001</v>
      </c>
      <c r="D20" s="105">
        <f>IF(OR('Tabel A F'!D20&lt;5,'Tabel A Br'!D20&lt;0.5),"-",IFERROR('Tabel A Br'!D20/'Tabel A F'!D20*100,"-"))</f>
        <v>1.8864339622641508</v>
      </c>
      <c r="E20" s="105">
        <f>IF(OR('Tabel A F'!E20&lt;5,'Tabel A Br'!E20&lt;0.5),"-",IFERROR('Tabel A Br'!E20/'Tabel A F'!E20*100,"-"))</f>
        <v>2.2218</v>
      </c>
      <c r="F20" s="105">
        <f>IF(OR('Tabel A F'!F20&lt;5,'Tabel A Br'!F20&lt;0.5),"-",IFERROR('Tabel A Br'!F20/'Tabel A F'!F20*100,"-"))</f>
        <v>3.8454230769230771</v>
      </c>
      <c r="G20" s="105" t="str">
        <f>IF(OR('Tabel A F'!G20&lt;5,'Tabel A Br'!G20&lt;0.5),"-",IFERROR('Tabel A Br'!G20/'Tabel A F'!G20*100,"-"))</f>
        <v>-</v>
      </c>
      <c r="H20" s="105">
        <f>IF(OR('Tabel A F'!H20&lt;5,'Tabel A Br'!H20&lt;0.5),"-",IFERROR('Tabel A Br'!H20/'Tabel A F'!H20*100,"-"))</f>
        <v>4.3055363984674333</v>
      </c>
      <c r="I20" s="105" t="str">
        <f>IF(OR('Tabel A F'!I20&lt;5,'Tabel A Br'!I20&lt;0.5),"-",IFERROR('Tabel A Br'!I20/'Tabel A F'!I20*100,"-"))</f>
        <v>-</v>
      </c>
      <c r="K20" s="105">
        <f>IF(OR('Tabel A F'!K20&lt;5,'Tabel A Br'!K20&lt;0.5),"-",IFERROR('Tabel A Br'!K20/'Tabel A F'!K20*100,"-"))</f>
        <v>2.9643385214007787</v>
      </c>
    </row>
    <row r="21" spans="1:11" ht="15.75" customHeight="1" x14ac:dyDescent="0.2">
      <c r="A21" s="50" t="s">
        <v>35</v>
      </c>
      <c r="B21" s="104">
        <f>IF(OR('Tabel A F'!B21&lt;5,'Tabel A Br'!B21&lt;0.5),"-",IFERROR('Tabel A Br'!B21/'Tabel A F'!B21*100,"-"))</f>
        <v>2.5092994350282489</v>
      </c>
      <c r="C21" s="104">
        <f>IF(OR('Tabel A F'!C21&lt;5,'Tabel A Br'!C21&lt;0.5),"-",IFERROR('Tabel A Br'!C21/'Tabel A F'!C21*100,"-"))</f>
        <v>2.4382592592592593</v>
      </c>
      <c r="D21" s="104">
        <f>IF(OR('Tabel A F'!D21&lt;5,'Tabel A Br'!D21&lt;0.5),"-",IFERROR('Tabel A Br'!D21/'Tabel A F'!D21*100,"-"))</f>
        <v>2.6715503211991432</v>
      </c>
      <c r="E21" s="104">
        <f>IF(OR('Tabel A F'!E21&lt;5,'Tabel A Br'!E21&lt;0.5),"-",IFERROR('Tabel A Br'!E21/'Tabel A F'!E21*100,"-"))</f>
        <v>2.1515202492211838</v>
      </c>
      <c r="F21" s="104">
        <f>IF(OR('Tabel A F'!F21&lt;5,'Tabel A Br'!F21&lt;0.5),"-",IFERROR('Tabel A Br'!F21/'Tabel A F'!F21*100,"-"))</f>
        <v>4.4969760000000001</v>
      </c>
      <c r="G21" s="104">
        <f>IF(OR('Tabel A F'!G21&lt;5,'Tabel A Br'!G21&lt;0.5),"-",IFERROR('Tabel A Br'!G21/'Tabel A F'!G21*100,"-"))</f>
        <v>3.0630857558139537</v>
      </c>
      <c r="H21" s="104">
        <f>IF(OR('Tabel A F'!H21&lt;5,'Tabel A Br'!H21&lt;0.5),"-",IFERROR('Tabel A Br'!H21/'Tabel A F'!H21*100,"-"))</f>
        <v>5.3162692533803648</v>
      </c>
      <c r="I21" s="104" t="str">
        <f>IF(OR('Tabel A F'!I21&lt;5,'Tabel A Br'!I21&lt;0.5),"-",IFERROR('Tabel A Br'!I21/'Tabel A F'!I21*100,"-"))</f>
        <v>-</v>
      </c>
      <c r="K21" s="104">
        <f>IF(OR('Tabel A F'!K21&lt;5,'Tabel A Br'!K21&lt;0.5),"-",IFERROR('Tabel A Br'!K21/'Tabel A F'!K21*100,"-"))</f>
        <v>3.9010061130922065</v>
      </c>
    </row>
    <row r="22" spans="1:11" ht="15.75" customHeight="1" x14ac:dyDescent="0.2">
      <c r="A22" s="52" t="s">
        <v>36</v>
      </c>
      <c r="B22" s="105">
        <f>IF(OR('Tabel A F'!B22&lt;5,'Tabel A Br'!B22&lt;0.5),"-",IFERROR('Tabel A Br'!B22/'Tabel A F'!B22*100,"-"))</f>
        <v>8.6696363636363625</v>
      </c>
      <c r="C22" s="105">
        <f>IF(OR('Tabel A F'!C22&lt;5,'Tabel A Br'!C22&lt;0.5),"-",IFERROR('Tabel A Br'!C22/'Tabel A F'!C22*100,"-"))</f>
        <v>4.1658749999999998</v>
      </c>
      <c r="D22" s="105">
        <f>IF(OR('Tabel A F'!D22&lt;5,'Tabel A Br'!D22&lt;0.5),"-",IFERROR('Tabel A Br'!D22/'Tabel A F'!D22*100,"-"))</f>
        <v>0.80373863636363629</v>
      </c>
      <c r="E22" s="105">
        <f>IF(OR('Tabel A F'!E22&lt;5,'Tabel A Br'!E22&lt;0.5),"-",IFERROR('Tabel A Br'!E22/'Tabel A F'!E22*100,"-"))</f>
        <v>2.77725</v>
      </c>
      <c r="F22" s="105" t="str">
        <f>IF(OR('Tabel A F'!F22&lt;5,'Tabel A Br'!F22&lt;0.5),"-",IFERROR('Tabel A Br'!F22/'Tabel A F'!F22*100,"-"))</f>
        <v>-</v>
      </c>
      <c r="G22" s="105" t="str">
        <f>IF(OR('Tabel A F'!G22&lt;5,'Tabel A Br'!G22&lt;0.5),"-",IFERROR('Tabel A Br'!G22/'Tabel A F'!G22*100,"-"))</f>
        <v>-</v>
      </c>
      <c r="H22" s="105">
        <f>IF(OR('Tabel A F'!H22&lt;5,'Tabel A Br'!H22&lt;0.5),"-",IFERROR('Tabel A Br'!H22/'Tabel A F'!H22*100,"-"))</f>
        <v>5.2165151515151509</v>
      </c>
      <c r="I22" s="105" t="str">
        <f>IF(OR('Tabel A F'!I22&lt;5,'Tabel A Br'!I22&lt;0.5),"-",IFERROR('Tabel A Br'!I22/'Tabel A F'!I22*100,"-"))</f>
        <v>-</v>
      </c>
      <c r="K22" s="105">
        <f>IF(OR('Tabel A F'!K22&lt;5,'Tabel A Br'!K22&lt;0.5),"-",IFERROR('Tabel A Br'!K22/'Tabel A F'!K22*100,"-"))</f>
        <v>3.2485960451977403</v>
      </c>
    </row>
    <row r="23" spans="1:11" ht="15.75" customHeight="1" x14ac:dyDescent="0.2">
      <c r="A23" s="50" t="s">
        <v>37</v>
      </c>
      <c r="B23" s="104" t="str">
        <f>IF(OR('Tabel A F'!B23&lt;5,'Tabel A Br'!B23&lt;0.5),"-",IFERROR('Tabel A Br'!B23/'Tabel A F'!B23*100,"-"))</f>
        <v>-</v>
      </c>
      <c r="C23" s="104" t="str">
        <f>IF(OR('Tabel A F'!C23&lt;5,'Tabel A Br'!C23&lt;0.5),"-",IFERROR('Tabel A Br'!C23/'Tabel A F'!C23*100,"-"))</f>
        <v>-</v>
      </c>
      <c r="D23" s="104">
        <f>IF(OR('Tabel A F'!D23&lt;5,'Tabel A Br'!D23&lt;0.5),"-",IFERROR('Tabel A Br'!D23/'Tabel A F'!D23*100,"-"))</f>
        <v>7.235074074074074</v>
      </c>
      <c r="E23" s="104">
        <f>IF(OR('Tabel A F'!E23&lt;5,'Tabel A Br'!E23&lt;0.5),"-",IFERROR('Tabel A Br'!E23/'Tabel A F'!E23*100,"-"))</f>
        <v>9.9981000000000009</v>
      </c>
      <c r="F23" s="104">
        <f>IF(OR('Tabel A F'!F23&lt;5,'Tabel A Br'!F23&lt;0.5),"-",IFERROR('Tabel A Br'!F23/'Tabel A F'!F23*100,"-"))</f>
        <v>15.381769230769232</v>
      </c>
      <c r="G23" s="104">
        <f>IF(OR('Tabel A F'!G23&lt;5,'Tabel A Br'!G23&lt;0.5),"-",IFERROR('Tabel A Br'!G23/'Tabel A F'!G23*100,"-"))</f>
        <v>6.6071136363636356</v>
      </c>
      <c r="H23" s="104">
        <f>IF(OR('Tabel A F'!H23&lt;5,'Tabel A Br'!H23&lt;0.5),"-",IFERROR('Tabel A Br'!H23/'Tabel A F'!H23*100,"-"))</f>
        <v>11.711152317880796</v>
      </c>
      <c r="I23" s="104" t="str">
        <f>IF(OR('Tabel A F'!I23&lt;5,'Tabel A Br'!I23&lt;0.5),"-",IFERROR('Tabel A Br'!I23/'Tabel A F'!I23*100,"-"))</f>
        <v>-</v>
      </c>
      <c r="K23" s="104">
        <f>IF(OR('Tabel A F'!K23&lt;5,'Tabel A Br'!K23&lt;0.5),"-",IFERROR('Tabel A Br'!K23/'Tabel A F'!K23*100,"-"))</f>
        <v>10.939690594059407</v>
      </c>
    </row>
    <row r="24" spans="1:11" ht="15.75" customHeight="1" x14ac:dyDescent="0.2">
      <c r="A24" s="52" t="s">
        <v>38</v>
      </c>
      <c r="B24" s="105">
        <f>IF(OR('Tabel A F'!B24&lt;5,'Tabel A Br'!B24&lt;0.5),"-",IFERROR('Tabel A Br'!B24/'Tabel A F'!B24*100,"-"))</f>
        <v>2.0630549450549451</v>
      </c>
      <c r="C24" s="105" t="str">
        <f>IF(OR('Tabel A F'!C24&lt;5,'Tabel A Br'!C24&lt;0.5),"-",IFERROR('Tabel A Br'!C24/'Tabel A F'!C24*100,"-"))</f>
        <v>-</v>
      </c>
      <c r="D24" s="105">
        <f>IF(OR('Tabel A F'!D24&lt;5,'Tabel A Br'!D24&lt;0.5),"-",IFERROR('Tabel A Br'!D24/'Tabel A F'!D24*100,"-"))</f>
        <v>0.56189380530973443</v>
      </c>
      <c r="E24" s="105">
        <f>IF(OR('Tabel A F'!E24&lt;5,'Tabel A Br'!E24&lt;0.5),"-",IFERROR('Tabel A Br'!E24/'Tabel A F'!E24*100,"-"))</f>
        <v>1.8765944055944057</v>
      </c>
      <c r="F24" s="105">
        <f>IF(OR('Tabel A F'!F24&lt;5,'Tabel A Br'!F24&lt;0.5),"-",IFERROR('Tabel A Br'!F24/'Tabel A F'!F24*100,"-"))</f>
        <v>2.8670879999999999</v>
      </c>
      <c r="G24" s="105">
        <f>IF(OR('Tabel A F'!G24&lt;5,'Tabel A Br'!G24&lt;0.5),"-",IFERROR('Tabel A Br'!G24/'Tabel A F'!G24*100,"-"))</f>
        <v>2.7430712468193383</v>
      </c>
      <c r="H24" s="105">
        <f>IF(OR('Tabel A F'!H24&lt;5,'Tabel A Br'!H24&lt;0.5),"-",IFERROR('Tabel A Br'!H24/'Tabel A F'!H24*100,"-"))</f>
        <v>4.2915980392156863</v>
      </c>
      <c r="I24" s="105" t="str">
        <f>IF(OR('Tabel A F'!I24&lt;5,'Tabel A Br'!I24&lt;0.5),"-",IFERROR('Tabel A Br'!I24/'Tabel A F'!I24*100,"-"))</f>
        <v>-</v>
      </c>
      <c r="K24" s="105">
        <f>IF(OR('Tabel A F'!K24&lt;5,'Tabel A Br'!K24&lt;0.5),"-",IFERROR('Tabel A Br'!K24/'Tabel A F'!K24*100,"-"))</f>
        <v>2.7831969631236446</v>
      </c>
    </row>
    <row r="25" spans="1:11" ht="15.75" customHeight="1" x14ac:dyDescent="0.2">
      <c r="A25" s="50" t="s">
        <v>39</v>
      </c>
      <c r="B25" s="104">
        <f>IF(OR('Tabel A F'!B25&lt;5,'Tabel A Br'!B25&lt;0.5),"-",IFERROR('Tabel A Br'!B25/'Tabel A F'!B25*100,"-"))</f>
        <v>1.6986695652173911</v>
      </c>
      <c r="C25" s="104">
        <f>IF(OR('Tabel A F'!C25&lt;5,'Tabel A Br'!C25&lt;0.5),"-",IFERROR('Tabel A Br'!C25/'Tabel A F'!C25*100,"-"))</f>
        <v>2.2059736842105262</v>
      </c>
      <c r="D25" s="104">
        <f>IF(OR('Tabel A F'!D25&lt;5,'Tabel A Br'!D25&lt;0.5),"-",IFERROR('Tabel A Br'!D25/'Tabel A F'!D25*100,"-"))</f>
        <v>8.38636551724138</v>
      </c>
      <c r="E25" s="104">
        <f>IF(OR('Tabel A F'!E25&lt;5,'Tabel A Br'!E25&lt;0.5),"-",IFERROR('Tabel A Br'!E25/'Tabel A F'!E25*100,"-"))</f>
        <v>5.262666666666667</v>
      </c>
      <c r="F25" s="104">
        <f>IF(OR('Tabel A F'!F25&lt;5,'Tabel A Br'!F25&lt;0.5),"-",IFERROR('Tabel A Br'!F25/'Tabel A F'!F25*100,"-"))</f>
        <v>10.433256097560976</v>
      </c>
      <c r="G25" s="104">
        <f>IF(OR('Tabel A F'!G25&lt;5,'Tabel A Br'!G25&lt;0.5),"-",IFERROR('Tabel A Br'!G25/'Tabel A F'!G25*100,"-"))</f>
        <v>2.2149334565619223</v>
      </c>
      <c r="H25" s="104">
        <f>IF(OR('Tabel A F'!H25&lt;5,'Tabel A Br'!H25&lt;0.5),"-",IFERROR('Tabel A Br'!H25/'Tabel A F'!H25*100,"-"))</f>
        <v>4.0668914331896548</v>
      </c>
      <c r="I25" s="104" t="str">
        <f>IF(OR('Tabel A F'!I25&lt;5,'Tabel A Br'!I25&lt;0.5),"-",IFERROR('Tabel A Br'!I25/'Tabel A F'!I25*100,"-"))</f>
        <v>-</v>
      </c>
      <c r="K25" s="104">
        <f>IF(OR('Tabel A F'!K25&lt;5,'Tabel A Br'!K25&lt;0.5),"-",IFERROR('Tabel A Br'!K25/'Tabel A F'!K25*100,"-"))</f>
        <v>4.2983412457273076</v>
      </c>
    </row>
    <row r="26" spans="1:11" ht="15.75" customHeight="1" x14ac:dyDescent="0.2">
      <c r="A26" s="52" t="s">
        <v>40</v>
      </c>
      <c r="B26" s="105">
        <f>IF(OR('Tabel A F'!B26&lt;5,'Tabel A Br'!B26&lt;0.5),"-",IFERROR('Tabel A Br'!B26/'Tabel A F'!B26*100,"-"))</f>
        <v>1.6980110041265473</v>
      </c>
      <c r="C26" s="105">
        <f>IF(OR('Tabel A F'!C26&lt;5,'Tabel A Br'!C26&lt;0.5),"-",IFERROR('Tabel A Br'!C26/'Tabel A F'!C26*100,"-"))</f>
        <v>0.59160650887573962</v>
      </c>
      <c r="D26" s="105">
        <f>IF(OR('Tabel A F'!D26&lt;5,'Tabel A Br'!D26&lt;0.5),"-",IFERROR('Tabel A Br'!D26/'Tabel A F'!D26*100,"-"))</f>
        <v>2.2973109000825764</v>
      </c>
      <c r="E26" s="105">
        <f>IF(OR('Tabel A F'!E26&lt;5,'Tabel A Br'!E26&lt;0.5),"-",IFERROR('Tabel A Br'!E26/'Tabel A F'!E26*100,"-"))</f>
        <v>0.72607519788918207</v>
      </c>
      <c r="F26" s="105">
        <f>IF(OR('Tabel A F'!F26&lt;5,'Tabel A Br'!F26&lt;0.5),"-",IFERROR('Tabel A Br'!F26/'Tabel A F'!F26*100,"-"))</f>
        <v>0.59245286059629332</v>
      </c>
      <c r="G26" s="105">
        <f>IF(OR('Tabel A F'!G26&lt;5,'Tabel A Br'!G26&lt;0.5),"-",IFERROR('Tabel A Br'!G26/'Tabel A F'!G26*100,"-"))</f>
        <v>1.3308911465892599</v>
      </c>
      <c r="H26" s="105">
        <f>IF(OR('Tabel A F'!H26&lt;5,'Tabel A Br'!H26&lt;0.5),"-",IFERROR('Tabel A Br'!H26/'Tabel A F'!H26*100,"-"))</f>
        <v>1.3938728448275861</v>
      </c>
      <c r="I26" s="105" t="str">
        <f>IF(OR('Tabel A F'!I26&lt;5,'Tabel A Br'!I26&lt;0.5),"-",IFERROR('Tabel A Br'!I26/'Tabel A F'!I26*100,"-"))</f>
        <v>-</v>
      </c>
      <c r="K26" s="105">
        <f>IF(OR('Tabel A F'!K26&lt;5,'Tabel A Br'!K26&lt;0.5),"-",IFERROR('Tabel A Br'!K26/'Tabel A F'!K26*100,"-"))</f>
        <v>1.4410331137461572</v>
      </c>
    </row>
    <row r="27" spans="1:11" ht="15.75" customHeight="1" x14ac:dyDescent="0.2">
      <c r="A27" s="50" t="s">
        <v>41</v>
      </c>
      <c r="B27" s="104">
        <f>IF(OR('Tabel A F'!B27&lt;5,'Tabel A Br'!B27&lt;0.5),"-",IFERROR('Tabel A Br'!B27/'Tabel A F'!B27*100,"-"))</f>
        <v>0.57141538461538455</v>
      </c>
      <c r="C27" s="104">
        <f>IF(OR('Tabel A F'!C27&lt;5,'Tabel A Br'!C27&lt;0.5),"-",IFERROR('Tabel A Br'!C27/'Tabel A F'!C27*100,"-"))</f>
        <v>1.1361477272727274</v>
      </c>
      <c r="D27" s="104">
        <f>IF(OR('Tabel A F'!D27&lt;5,'Tabel A Br'!D27&lt;0.5),"-",IFERROR('Tabel A Br'!D27/'Tabel A F'!D27*100,"-"))</f>
        <v>0.82731769722814497</v>
      </c>
      <c r="E27" s="104" t="str">
        <f>IF(OR('Tabel A F'!E27&lt;5,'Tabel A Br'!E27&lt;0.5),"-",IFERROR('Tabel A Br'!E27/'Tabel A F'!E27*100,"-"))</f>
        <v>-</v>
      </c>
      <c r="F27" s="104">
        <f>IF(OR('Tabel A F'!F27&lt;5,'Tabel A Br'!F27&lt;0.5),"-",IFERROR('Tabel A Br'!F27/'Tabel A F'!F27*100,"-"))</f>
        <v>0.53919626168224299</v>
      </c>
      <c r="G27" s="104">
        <f>IF(OR('Tabel A F'!G27&lt;5,'Tabel A Br'!G27&lt;0.5),"-",IFERROR('Tabel A Br'!G27/'Tabel A F'!G27*100,"-"))</f>
        <v>0.5680738636363637</v>
      </c>
      <c r="H27" s="104">
        <f>IF(OR('Tabel A F'!H27&lt;5,'Tabel A Br'!H27&lt;0.5),"-",IFERROR('Tabel A Br'!H27/'Tabel A F'!H27*100,"-"))</f>
        <v>2.0048142011834318</v>
      </c>
      <c r="I27" s="104" t="str">
        <f>IF(OR('Tabel A F'!I27&lt;5,'Tabel A Br'!I27&lt;0.5),"-",IFERROR('Tabel A Br'!I27/'Tabel A F'!I27*100,"-"))</f>
        <v>-</v>
      </c>
      <c r="K27" s="104">
        <f>IF(OR('Tabel A F'!K27&lt;5,'Tabel A Br'!K27&lt;0.5),"-",IFERROR('Tabel A Br'!K27/'Tabel A F'!K27*100,"-"))</f>
        <v>1.2026747047244095</v>
      </c>
    </row>
    <row r="28" spans="1:11" ht="15.75" customHeight="1" x14ac:dyDescent="0.2">
      <c r="A28" s="52" t="s">
        <v>42</v>
      </c>
      <c r="B28" s="105">
        <f>IF(OR('Tabel A F'!B28&lt;5,'Tabel A Br'!B28&lt;0.5),"-",IFERROR('Tabel A Br'!B28/'Tabel A F'!B28*100,"-"))</f>
        <v>7.5732499999999998</v>
      </c>
      <c r="C28" s="105">
        <f>IF(OR('Tabel A F'!C28&lt;5,'Tabel A Br'!C28&lt;0.5),"-",IFERROR('Tabel A Br'!C28/'Tabel A F'!C28*100,"-"))</f>
        <v>3.5575673076923082</v>
      </c>
      <c r="D28" s="105">
        <f>IF(OR('Tabel A F'!D28&lt;5,'Tabel A Br'!D28&lt;0.5),"-",IFERROR('Tabel A Br'!D28/'Tabel A F'!D28*100,"-"))</f>
        <v>6.812003265839321</v>
      </c>
      <c r="E28" s="105">
        <f>IF(OR('Tabel A F'!E28&lt;5,'Tabel A Br'!E28&lt;0.5),"-",IFERROR('Tabel A Br'!E28/'Tabel A F'!E28*100,"-"))</f>
        <v>2.979301369863014</v>
      </c>
      <c r="F28" s="105">
        <f>IF(OR('Tabel A F'!F28&lt;5,'Tabel A Br'!F28&lt;0.5),"-",IFERROR('Tabel A Br'!F28/'Tabel A F'!F28*100,"-"))</f>
        <v>2.134948148148148</v>
      </c>
      <c r="G28" s="105">
        <f>IF(OR('Tabel A F'!G28&lt;5,'Tabel A Br'!G28&lt;0.5),"-",IFERROR('Tabel A Br'!G28/'Tabel A F'!G28*100,"-"))</f>
        <v>3.648991379310345</v>
      </c>
      <c r="H28" s="105">
        <f>IF(OR('Tabel A F'!H28&lt;5,'Tabel A Br'!H28&lt;0.5),"-",IFERROR('Tabel A Br'!H28/'Tabel A F'!H28*100,"-"))</f>
        <v>6.8053471916299557</v>
      </c>
      <c r="I28" s="105" t="str">
        <f>IF(OR('Tabel A F'!I28&lt;5,'Tabel A Br'!I28&lt;0.5),"-",IFERROR('Tabel A Br'!I28/'Tabel A F'!I28*100,"-"))</f>
        <v>-</v>
      </c>
      <c r="K28" s="105">
        <f>IF(OR('Tabel A F'!K28&lt;5,'Tabel A Br'!K28&lt;0.5),"-",IFERROR('Tabel A Br'!K28/'Tabel A F'!K28*100,"-"))</f>
        <v>6.3449622015915113</v>
      </c>
    </row>
    <row r="29" spans="1:11" ht="15.75" customHeight="1" x14ac:dyDescent="0.2">
      <c r="A29" s="50" t="s">
        <v>43</v>
      </c>
      <c r="B29" s="104">
        <f>IF(OR('Tabel A F'!B29&lt;5,'Tabel A Br'!B29&lt;0.5),"-",IFERROR('Tabel A Br'!B29/'Tabel A F'!B29*100,"-"))</f>
        <v>0.88479203539823004</v>
      </c>
      <c r="C29" s="104">
        <f>IF(OR('Tabel A F'!C29&lt;5,'Tabel A Br'!C29&lt;0.5),"-",IFERROR('Tabel A Br'!C29/'Tabel A F'!C29*100,"-"))</f>
        <v>1.5950925925925925</v>
      </c>
      <c r="D29" s="104">
        <f>IF(OR('Tabel A F'!D29&lt;5,'Tabel A Br'!D29&lt;0.5),"-",IFERROR('Tabel A Br'!D29/'Tabel A F'!D29*100,"-"))</f>
        <v>0.71928776978417264</v>
      </c>
      <c r="E29" s="104">
        <f>IF(OR('Tabel A F'!E29&lt;5,'Tabel A Br'!E29&lt;0.5),"-",IFERROR('Tabel A Br'!E29/'Tabel A F'!E29*100,"-"))</f>
        <v>2.4260515463917529</v>
      </c>
      <c r="F29" s="104" t="str">
        <f>IF(OR('Tabel A F'!F29&lt;5,'Tabel A Br'!F29&lt;0.5),"-",IFERROR('Tabel A Br'!F29/'Tabel A F'!F29*100,"-"))</f>
        <v>-</v>
      </c>
      <c r="G29" s="104">
        <f>IF(OR('Tabel A F'!G29&lt;5,'Tabel A Br'!G29&lt;0.5),"-",IFERROR('Tabel A Br'!G29/'Tabel A F'!G29*100,"-"))</f>
        <v>1.3510945945945947</v>
      </c>
      <c r="H29" s="104">
        <f>IF(OR('Tabel A F'!H29&lt;5,'Tabel A Br'!H29&lt;0.5),"-",IFERROR('Tabel A Br'!H29/'Tabel A F'!H29*100,"-"))</f>
        <v>1.0099141414141415</v>
      </c>
      <c r="I29" s="104" t="str">
        <f>IF(OR('Tabel A F'!I29&lt;5,'Tabel A Br'!I29&lt;0.5),"-",IFERROR('Tabel A Br'!I29/'Tabel A F'!I29*100,"-"))</f>
        <v>-</v>
      </c>
      <c r="K29" s="104">
        <f>IF(OR('Tabel A F'!K29&lt;5,'Tabel A Br'!K29&lt;0.5),"-",IFERROR('Tabel A Br'!K29/'Tabel A F'!K29*100,"-"))</f>
        <v>1.0776023391812866</v>
      </c>
    </row>
    <row r="30" spans="1:11" ht="15.75" customHeight="1" x14ac:dyDescent="0.2">
      <c r="A30" s="52" t="s">
        <v>44</v>
      </c>
      <c r="B30" s="105">
        <f>IF(OR('Tabel A F'!B30&lt;5,'Tabel A Br'!B30&lt;0.5),"-",IFERROR('Tabel A Br'!B30/'Tabel A F'!B30*100,"-"))</f>
        <v>3.7724384384384386</v>
      </c>
      <c r="C30" s="105">
        <f>IF(OR('Tabel A F'!C30&lt;5,'Tabel A Br'!C30&lt;0.5),"-",IFERROR('Tabel A Br'!C30/'Tabel A F'!C30*100,"-"))</f>
        <v>3.1959220779220776</v>
      </c>
      <c r="D30" s="105">
        <f>IF(OR('Tabel A F'!D30&lt;5,'Tabel A Br'!D30&lt;0.5),"-",IFERROR('Tabel A Br'!D30/'Tabel A F'!D30*100,"-"))</f>
        <v>5.1531827956989247</v>
      </c>
      <c r="E30" s="105">
        <f>IF(OR('Tabel A F'!E30&lt;5,'Tabel A Br'!E30&lt;0.5),"-",IFERROR('Tabel A Br'!E30/'Tabel A F'!E30*100,"-"))</f>
        <v>2.3077415730337081</v>
      </c>
      <c r="F30" s="105">
        <f>IF(OR('Tabel A F'!F30&lt;5,'Tabel A Br'!F30&lt;0.5),"-",IFERROR('Tabel A Br'!F30/'Tabel A F'!F30*100,"-"))</f>
        <v>4.4707209302325577</v>
      </c>
      <c r="G30" s="105">
        <f>IF(OR('Tabel A F'!G30&lt;5,'Tabel A Br'!G30&lt;0.5),"-",IFERROR('Tabel A Br'!G30/'Tabel A F'!G30*100,"-"))</f>
        <v>4.2469776674937965</v>
      </c>
      <c r="H30" s="105">
        <f>IF(OR('Tabel A F'!H30&lt;5,'Tabel A Br'!H30&lt;0.5),"-",IFERROR('Tabel A Br'!H30/'Tabel A F'!H30*100,"-"))</f>
        <v>4.2178719862227325</v>
      </c>
      <c r="I30" s="105" t="str">
        <f>IF(OR('Tabel A F'!I30&lt;5,'Tabel A Br'!I30&lt;0.5),"-",IFERROR('Tabel A Br'!I30/'Tabel A F'!I30*100,"-"))</f>
        <v>-</v>
      </c>
      <c r="K30" s="105">
        <f>IF(OR('Tabel A F'!K30&lt;5,'Tabel A Br'!K30&lt;0.5),"-",IFERROR('Tabel A Br'!K30/'Tabel A F'!K30*100,"-"))</f>
        <v>4.0492114949037372</v>
      </c>
    </row>
    <row r="31" spans="1:11" ht="15.75" customHeight="1" x14ac:dyDescent="0.2">
      <c r="A31" s="50" t="s">
        <v>45</v>
      </c>
      <c r="B31" s="104">
        <f>IF(OR('Tabel A F'!B31&lt;5,'Tabel A Br'!B31&lt;0.5),"-",IFERROR('Tabel A Br'!B31/'Tabel A F'!B31*100,"-"))</f>
        <v>4.3213669724770636</v>
      </c>
      <c r="C31" s="104">
        <f>IF(OR('Tabel A F'!C31&lt;5,'Tabel A Br'!C31&lt;0.5),"-",IFERROR('Tabel A Br'!C31/'Tabel A F'!C31*100,"-"))</f>
        <v>1.9604117647058823</v>
      </c>
      <c r="D31" s="104" t="str">
        <f>IF(OR('Tabel A F'!D31&lt;5,'Tabel A Br'!D31&lt;0.5),"-",IFERROR('Tabel A Br'!D31/'Tabel A F'!D31*100,"-"))</f>
        <v>-</v>
      </c>
      <c r="E31" s="104" t="str">
        <f>IF(OR('Tabel A F'!E31&lt;5,'Tabel A Br'!E31&lt;0.5),"-",IFERROR('Tabel A Br'!E31/'Tabel A F'!E31*100,"-"))</f>
        <v>-</v>
      </c>
      <c r="F31" s="104">
        <f>IF(OR('Tabel A F'!F31&lt;5,'Tabel A Br'!F31&lt;0.5),"-",IFERROR('Tabel A Br'!F31/'Tabel A F'!F31*100,"-"))</f>
        <v>1.5120105263157895</v>
      </c>
      <c r="G31" s="104" t="str">
        <f>IF(OR('Tabel A F'!G31&lt;5,'Tabel A Br'!G31&lt;0.5),"-",IFERROR('Tabel A Br'!G31/'Tabel A F'!G31*100,"-"))</f>
        <v>-</v>
      </c>
      <c r="H31" s="104">
        <f>IF(OR('Tabel A F'!H31&lt;5,'Tabel A Br'!H31&lt;0.5),"-",IFERROR('Tabel A Br'!H31/'Tabel A F'!H31*100,"-"))</f>
        <v>3.3482688821752267</v>
      </c>
      <c r="I31" s="104" t="str">
        <f>IF(OR('Tabel A F'!I31&lt;5,'Tabel A Br'!I31&lt;0.5),"-",IFERROR('Tabel A Br'!I31/'Tabel A F'!I31*100,"-"))</f>
        <v>-</v>
      </c>
      <c r="K31" s="104">
        <f>IF(OR('Tabel A F'!K31&lt;5,'Tabel A Br'!K31&lt;0.5),"-",IFERROR('Tabel A Br'!K31/'Tabel A F'!K31*100,"-"))</f>
        <v>2.0551264367816091</v>
      </c>
    </row>
    <row r="32" spans="1:11" ht="15.75" customHeight="1" x14ac:dyDescent="0.2">
      <c r="A32" s="52" t="s">
        <v>46</v>
      </c>
      <c r="B32" s="105">
        <f>IF(OR('Tabel A F'!B32&lt;5,'Tabel A Br'!B32&lt;0.5),"-",IFERROR('Tabel A Br'!B32/'Tabel A F'!B32*100,"-"))</f>
        <v>0.47887919463087247</v>
      </c>
      <c r="C32" s="105">
        <f>IF(OR('Tabel A F'!C32&lt;5,'Tabel A Br'!C32&lt;0.5),"-",IFERROR('Tabel A Br'!C32/'Tabel A F'!C32*100,"-"))</f>
        <v>0.79349999999999998</v>
      </c>
      <c r="D32" s="105">
        <f>IF(OR('Tabel A F'!D32&lt;5,'Tabel A Br'!D32&lt;0.5),"-",IFERROR('Tabel A Br'!D32/'Tabel A F'!D32*100,"-"))</f>
        <v>5.0893164179104469</v>
      </c>
      <c r="E32" s="105">
        <f>IF(OR('Tabel A F'!E32&lt;5,'Tabel A Br'!E32&lt;0.5),"-",IFERROR('Tabel A Br'!E32/'Tabel A F'!E32*100,"-"))</f>
        <v>1.0932039800995024</v>
      </c>
      <c r="F32" s="105">
        <f>IF(OR('Tabel A F'!F32&lt;5,'Tabel A Br'!F32&lt;0.5),"-",IFERROR('Tabel A Br'!F32/'Tabel A F'!F32*100,"-"))</f>
        <v>0.76908461538461537</v>
      </c>
      <c r="G32" s="105">
        <f>IF(OR('Tabel A F'!G32&lt;5,'Tabel A Br'!G32&lt;0.5),"-",IFERROR('Tabel A Br'!G32/'Tabel A F'!G32*100,"-"))</f>
        <v>1.8334478260869562</v>
      </c>
      <c r="H32" s="105">
        <f>IF(OR('Tabel A F'!H32&lt;5,'Tabel A Br'!H32&lt;0.5),"-",IFERROR('Tabel A Br'!H32/'Tabel A F'!H32*100,"-"))</f>
        <v>3.9281506352087119</v>
      </c>
      <c r="I32" s="105" t="str">
        <f>IF(OR('Tabel A F'!I32&lt;5,'Tabel A Br'!I32&lt;0.5),"-",IFERROR('Tabel A Br'!I32/'Tabel A F'!I32*100,"-"))</f>
        <v>-</v>
      </c>
      <c r="K32" s="105">
        <f>IF(OR('Tabel A F'!K32&lt;5,'Tabel A Br'!K32&lt;0.5),"-",IFERROR('Tabel A Br'!K32/'Tabel A F'!K32*100,"-"))</f>
        <v>2.774688178183895</v>
      </c>
    </row>
    <row r="33" spans="1:11" ht="15.75" customHeight="1" x14ac:dyDescent="0.2">
      <c r="A33" s="50" t="s">
        <v>47</v>
      </c>
      <c r="B33" s="104">
        <f>IF(OR('Tabel A F'!B33&lt;5,'Tabel A Br'!B33&lt;0.5),"-",IFERROR('Tabel A Br'!B33/'Tabel A F'!B33*100,"-"))</f>
        <v>7.8672046511627913</v>
      </c>
      <c r="C33" s="104">
        <f>IF(OR('Tabel A F'!C33&lt;5,'Tabel A Br'!C33&lt;0.5),"-",IFERROR('Tabel A Br'!C33/'Tabel A F'!C33*100,"-"))</f>
        <v>3.7264354838709677</v>
      </c>
      <c r="D33" s="104">
        <f>IF(OR('Tabel A F'!D33&lt;5,'Tabel A Br'!D33&lt;0.5),"-",IFERROR('Tabel A Br'!D33/'Tabel A F'!D33*100,"-"))</f>
        <v>8.0042240085744911</v>
      </c>
      <c r="E33" s="104">
        <f>IF(OR('Tabel A F'!E33&lt;5,'Tabel A Br'!E33&lt;0.5),"-",IFERROR('Tabel A Br'!E33/'Tabel A F'!E33*100,"-"))</f>
        <v>2.5885450643776826</v>
      </c>
      <c r="F33" s="104">
        <f>IF(OR('Tabel A F'!F33&lt;5,'Tabel A Br'!F33&lt;0.5),"-",IFERROR('Tabel A Br'!F33/'Tabel A F'!F33*100,"-"))</f>
        <v>9.5567180952380948</v>
      </c>
      <c r="G33" s="104">
        <f>IF(OR('Tabel A F'!G33&lt;5,'Tabel A Br'!G33&lt;0.5),"-",IFERROR('Tabel A Br'!G33/'Tabel A F'!G33*100,"-"))</f>
        <v>3.8596666666666666</v>
      </c>
      <c r="H33" s="104">
        <f>IF(OR('Tabel A F'!H33&lt;5,'Tabel A Br'!H33&lt;0.5),"-",IFERROR('Tabel A Br'!H33/'Tabel A F'!H33*100,"-"))</f>
        <v>4.9826022052586936</v>
      </c>
      <c r="I33" s="104">
        <f>IF(OR('Tabel A F'!I33&lt;5,'Tabel A Br'!I33&lt;0.5),"-",IFERROR('Tabel A Br'!I33/'Tabel A F'!I33*100,"-"))</f>
        <v>4.6455185185185179</v>
      </c>
      <c r="K33" s="104">
        <f>IF(OR('Tabel A F'!K33&lt;5,'Tabel A Br'!K33&lt;0.5),"-",IFERROR('Tabel A Br'!K33/'Tabel A F'!K33*100,"-"))</f>
        <v>5.9498199898657207</v>
      </c>
    </row>
    <row r="34" spans="1:11" ht="15.75" customHeight="1" x14ac:dyDescent="0.2">
      <c r="A34" s="52" t="s">
        <v>48</v>
      </c>
      <c r="B34" s="105">
        <f>IF(OR('Tabel A F'!B34&lt;5,'Tabel A Br'!B34&lt;0.5),"-",IFERROR('Tabel A Br'!B34/'Tabel A F'!B34*100,"-"))</f>
        <v>3.4231801346801349</v>
      </c>
      <c r="C34" s="105">
        <f>IF(OR('Tabel A F'!C34&lt;5,'Tabel A Br'!C34&lt;0.5),"-",IFERROR('Tabel A Br'!C34/'Tabel A F'!C34*100,"-"))</f>
        <v>1.3983156565656565</v>
      </c>
      <c r="D34" s="105">
        <f>IF(OR('Tabel A F'!D34&lt;5,'Tabel A Br'!D34&lt;0.5),"-",IFERROR('Tabel A Br'!D34/'Tabel A F'!D34*100,"-"))</f>
        <v>2.7239767123287675</v>
      </c>
      <c r="E34" s="105">
        <f>IF(OR('Tabel A F'!E34&lt;5,'Tabel A Br'!E34&lt;0.5),"-",IFERROR('Tabel A Br'!E34/'Tabel A F'!E34*100,"-"))</f>
        <v>1.1030816326530613</v>
      </c>
      <c r="F34" s="105">
        <f>IF(OR('Tabel A F'!F34&lt;5,'Tabel A Br'!F34&lt;0.5),"-",IFERROR('Tabel A Br'!F34/'Tabel A F'!F34*100,"-"))</f>
        <v>3.3959880341880342</v>
      </c>
      <c r="G34" s="105">
        <f>IF(OR('Tabel A F'!G34&lt;5,'Tabel A Br'!G34&lt;0.5),"-",IFERROR('Tabel A Br'!G34/'Tabel A F'!G34*100,"-"))</f>
        <v>1.4554713193116635</v>
      </c>
      <c r="H34" s="105">
        <f>IF(OR('Tabel A F'!H34&lt;5,'Tabel A Br'!H34&lt;0.5),"-",IFERROR('Tabel A Br'!H34/'Tabel A F'!H34*100,"-"))</f>
        <v>2.0913939362038105</v>
      </c>
      <c r="I34" s="105">
        <f>IF(OR('Tabel A F'!I34&lt;5,'Tabel A Br'!I34&lt;0.5),"-",IFERROR('Tabel A Br'!I34/'Tabel A F'!I34*100,"-"))</f>
        <v>3.029727272727273</v>
      </c>
      <c r="K34" s="105">
        <f>IF(OR('Tabel A F'!K34&lt;5,'Tabel A Br'!K34&lt;0.5),"-",IFERROR('Tabel A Br'!K34/'Tabel A F'!K34*100,"-"))</f>
        <v>2.1627096285563754</v>
      </c>
    </row>
    <row r="35" spans="1:11" ht="15.75" customHeight="1" x14ac:dyDescent="0.2">
      <c r="A35" s="50" t="s">
        <v>49</v>
      </c>
      <c r="B35" s="104">
        <f>IF(OR('Tabel A F'!B35&lt;5,'Tabel A Br'!B35&lt;0.5),"-",IFERROR('Tabel A Br'!B35/'Tabel A F'!B35*100,"-"))</f>
        <v>4.6468852459016396</v>
      </c>
      <c r="C35" s="104">
        <f>IF(OR('Tabel A F'!C35&lt;5,'Tabel A Br'!C35&lt;0.5),"-",IFERROR('Tabel A Br'!C35/'Tabel A F'!C35*100,"-"))</f>
        <v>2.5210229885057474</v>
      </c>
      <c r="D35" s="104">
        <f>IF(OR('Tabel A F'!D35&lt;5,'Tabel A Br'!D35&lt;0.5),"-",IFERROR('Tabel A Br'!D35/'Tabel A F'!D35*100,"-"))</f>
        <v>3.2569164866810656</v>
      </c>
      <c r="E35" s="104">
        <f>IF(OR('Tabel A F'!E35&lt;5,'Tabel A Br'!E35&lt;0.5),"-",IFERROR('Tabel A Br'!E35/'Tabel A F'!E35*100,"-"))</f>
        <v>0.73785025380710667</v>
      </c>
      <c r="F35" s="104">
        <f>IF(OR('Tabel A F'!F35&lt;5,'Tabel A Br'!F35&lt;0.5),"-",IFERROR('Tabel A Br'!F35/'Tabel A F'!F35*100,"-"))</f>
        <v>4.2161265597147954</v>
      </c>
      <c r="G35" s="104">
        <f>IF(OR('Tabel A F'!G35&lt;5,'Tabel A Br'!G35&lt;0.5),"-",IFERROR('Tabel A Br'!G35/'Tabel A F'!G35*100,"-"))</f>
        <v>1.9635549738219897</v>
      </c>
      <c r="H35" s="104">
        <f>IF(OR('Tabel A F'!H35&lt;5,'Tabel A Br'!H35&lt;0.5),"-",IFERROR('Tabel A Br'!H35/'Tabel A F'!H35*100,"-"))</f>
        <v>2.1029184384164226</v>
      </c>
      <c r="I35" s="104" t="str">
        <f>IF(OR('Tabel A F'!I35&lt;5,'Tabel A Br'!I35&lt;0.5),"-",IFERROR('Tabel A Br'!I35/'Tabel A F'!I35*100,"-"))</f>
        <v>-</v>
      </c>
      <c r="K35" s="104">
        <f>IF(OR('Tabel A F'!K35&lt;5,'Tabel A Br'!K35&lt;0.5),"-",IFERROR('Tabel A Br'!K35/'Tabel A F'!K35*100,"-"))</f>
        <v>2.4566331791143421</v>
      </c>
    </row>
    <row r="36" spans="1:11" ht="15.75" customHeight="1" x14ac:dyDescent="0.2">
      <c r="A36" s="52" t="s">
        <v>50</v>
      </c>
      <c r="B36" s="105">
        <f>IF(OR('Tabel A F'!B36&lt;5,'Tabel A Br'!B36&lt;0.5),"-",IFERROR('Tabel A Br'!B36/'Tabel A F'!B36*100,"-"))</f>
        <v>10.317913073237509</v>
      </c>
      <c r="C36" s="105">
        <f>IF(OR('Tabel A F'!C36&lt;5,'Tabel A Br'!C36&lt;0.5),"-",IFERROR('Tabel A Br'!C36/'Tabel A F'!C36*100,"-"))</f>
        <v>4.8452068965517245</v>
      </c>
      <c r="D36" s="105">
        <f>IF(OR('Tabel A F'!D36&lt;5,'Tabel A Br'!D36&lt;0.5),"-",IFERROR('Tabel A Br'!D36/'Tabel A F'!D36*100,"-"))</f>
        <v>7.3254362348178139</v>
      </c>
      <c r="E36" s="105">
        <f>IF(OR('Tabel A F'!E36&lt;5,'Tabel A Br'!E36&lt;0.5),"-",IFERROR('Tabel A Br'!E36/'Tabel A F'!E36*100,"-"))</f>
        <v>5.2444416826003826</v>
      </c>
      <c r="F36" s="105">
        <f>IF(OR('Tabel A F'!F36&lt;5,'Tabel A Br'!F36&lt;0.5),"-",IFERROR('Tabel A Br'!F36/'Tabel A F'!F36*100,"-"))</f>
        <v>8.004100071994241</v>
      </c>
      <c r="G36" s="105">
        <f>IF(OR('Tabel A F'!G36&lt;5,'Tabel A Br'!G36&lt;0.5),"-",IFERROR('Tabel A Br'!G36/'Tabel A F'!G36*100,"-"))</f>
        <v>5.0916906318082784</v>
      </c>
      <c r="H36" s="105">
        <f>IF(OR('Tabel A F'!H36&lt;5,'Tabel A Br'!H36&lt;0.5),"-",IFERROR('Tabel A Br'!H36/'Tabel A F'!H36*100,"-"))</f>
        <v>5.2466464822609744</v>
      </c>
      <c r="I36" s="105">
        <f>IF(OR('Tabel A F'!I36&lt;5,'Tabel A Br'!I36&lt;0.5),"-",IFERROR('Tabel A Br'!I36/'Tabel A F'!I36*100,"-"))</f>
        <v>1.9767959183673471</v>
      </c>
      <c r="K36" s="105">
        <f>IF(OR('Tabel A F'!K36&lt;5,'Tabel A Br'!K36&lt;0.5),"-",IFERROR('Tabel A Br'!K36/'Tabel A F'!K36*100,"-"))</f>
        <v>5.8068950814679461</v>
      </c>
    </row>
    <row r="37" spans="1:11" ht="15.75" customHeight="1" x14ac:dyDescent="0.2">
      <c r="A37" s="50" t="s">
        <v>51</v>
      </c>
      <c r="B37" s="104">
        <f>IF(OR('Tabel A F'!B37&lt;5,'Tabel A Br'!B37&lt;0.5),"-",IFERROR('Tabel A Br'!B37/'Tabel A F'!B37*100,"-"))</f>
        <v>6.9890267627380336</v>
      </c>
      <c r="C37" s="104">
        <f>IF(OR('Tabel A F'!C37&lt;5,'Tabel A Br'!C37&lt;0.5),"-",IFERROR('Tabel A Br'!C37/'Tabel A F'!C37*100,"-"))</f>
        <v>4.5067949940405239</v>
      </c>
      <c r="D37" s="104">
        <f>IF(OR('Tabel A F'!D37&lt;5,'Tabel A Br'!D37&lt;0.5),"-",IFERROR('Tabel A Br'!D37/'Tabel A F'!D37*100,"-"))</f>
        <v>5.1618225208526418</v>
      </c>
      <c r="E37" s="104">
        <f>IF(OR('Tabel A F'!E37&lt;5,'Tabel A Br'!E37&lt;0.5),"-",IFERROR('Tabel A Br'!E37/'Tabel A F'!E37*100,"-"))</f>
        <v>4.4828346379647757</v>
      </c>
      <c r="F37" s="104">
        <f>IF(OR('Tabel A F'!F37&lt;5,'Tabel A Br'!F37&lt;0.5),"-",IFERROR('Tabel A Br'!F37/'Tabel A F'!F37*100,"-"))</f>
        <v>6.6217347775175641</v>
      </c>
      <c r="G37" s="104">
        <f>IF(OR('Tabel A F'!G37&lt;5,'Tabel A Br'!G37&lt;0.5),"-",IFERROR('Tabel A Br'!G37/'Tabel A F'!G37*100,"-"))</f>
        <v>4.5387467532467536</v>
      </c>
      <c r="H37" s="104">
        <f>IF(OR('Tabel A F'!H37&lt;5,'Tabel A Br'!H37&lt;0.5),"-",IFERROR('Tabel A Br'!H37/'Tabel A F'!H37*100,"-"))</f>
        <v>4.6434037037037035</v>
      </c>
      <c r="I37" s="104">
        <f>IF(OR('Tabel A F'!I37&lt;5,'Tabel A Br'!I37&lt;0.5),"-",IFERROR('Tabel A Br'!I37/'Tabel A F'!I37*100,"-"))</f>
        <v>3.2391666666666667</v>
      </c>
      <c r="K37" s="104">
        <f>IF(OR('Tabel A F'!K37&lt;5,'Tabel A Br'!K37&lt;0.5),"-",IFERROR('Tabel A Br'!K37/'Tabel A F'!K37*100,"-"))</f>
        <v>4.905800204423497</v>
      </c>
    </row>
    <row r="38" spans="1:11" ht="15.75" customHeight="1" x14ac:dyDescent="0.2">
      <c r="A38" s="52" t="s">
        <v>52</v>
      </c>
      <c r="B38" s="105">
        <f>IF(OR('Tabel A F'!B38&lt;5,'Tabel A Br'!B38&lt;0.5),"-",IFERROR('Tabel A Br'!B38/'Tabel A F'!B38*100,"-"))</f>
        <v>8.2703497536945818</v>
      </c>
      <c r="C38" s="105">
        <f>IF(OR('Tabel A F'!C38&lt;5,'Tabel A Br'!C38&lt;0.5),"-",IFERROR('Tabel A Br'!C38/'Tabel A F'!C38*100,"-"))</f>
        <v>5.3487435897435898</v>
      </c>
      <c r="D38" s="105">
        <f>IF(OR('Tabel A F'!D38&lt;5,'Tabel A Br'!D38&lt;0.5),"-",IFERROR('Tabel A Br'!D38/'Tabel A F'!D38*100,"-"))</f>
        <v>7.0051984805318144</v>
      </c>
      <c r="E38" s="105">
        <f>IF(OR('Tabel A F'!E38&lt;5,'Tabel A Br'!E38&lt;0.5),"-",IFERROR('Tabel A Br'!E38/'Tabel A F'!E38*100,"-"))</f>
        <v>4.9073742038216555</v>
      </c>
      <c r="F38" s="105">
        <f>IF(OR('Tabel A F'!F38&lt;5,'Tabel A Br'!F38&lt;0.5),"-",IFERROR('Tabel A Br'!F38/'Tabel A F'!F38*100,"-"))</f>
        <v>11.503576315789475</v>
      </c>
      <c r="G38" s="105">
        <f>IF(OR('Tabel A F'!G38&lt;5,'Tabel A Br'!G38&lt;0.5),"-",IFERROR('Tabel A Br'!G38/'Tabel A F'!G38*100,"-"))</f>
        <v>3.0201870503597119</v>
      </c>
      <c r="H38" s="105">
        <f>IF(OR('Tabel A F'!H38&lt;5,'Tabel A Br'!H38&lt;0.5),"-",IFERROR('Tabel A Br'!H38/'Tabel A F'!H38*100,"-"))</f>
        <v>6.1042463952502128</v>
      </c>
      <c r="I38" s="105" t="str">
        <f>IF(OR('Tabel A F'!I38&lt;5,'Tabel A Br'!I38&lt;0.5),"-",IFERROR('Tabel A Br'!I38/'Tabel A F'!I38*100,"-"))</f>
        <v>-</v>
      </c>
      <c r="K38" s="105">
        <f>IF(OR('Tabel A F'!K38&lt;5,'Tabel A Br'!K38&lt;0.5),"-",IFERROR('Tabel A Br'!K38/'Tabel A F'!K38*100,"-"))</f>
        <v>6.2724362847222217</v>
      </c>
    </row>
    <row r="39" spans="1:11" ht="15.75" customHeight="1" x14ac:dyDescent="0.2">
      <c r="A39" s="50" t="s">
        <v>53</v>
      </c>
      <c r="B39" s="104">
        <f>IF(OR('Tabel A F'!B39&lt;5,'Tabel A Br'!B39&lt;0.5),"-",IFERROR('Tabel A Br'!B39/'Tabel A F'!B39*100,"-"))</f>
        <v>8.7283739130434785</v>
      </c>
      <c r="C39" s="104">
        <f>IF(OR('Tabel A F'!C39&lt;5,'Tabel A Br'!C39&lt;0.5),"-",IFERROR('Tabel A Br'!C39/'Tabel A F'!C39*100,"-"))</f>
        <v>2.4031868686868685</v>
      </c>
      <c r="D39" s="104">
        <f>IF(OR('Tabel A F'!D39&lt;5,'Tabel A Br'!D39&lt;0.5),"-",IFERROR('Tabel A Br'!D39/'Tabel A F'!D39*100,"-"))</f>
        <v>7.0159896551724135</v>
      </c>
      <c r="E39" s="104">
        <f>IF(OR('Tabel A F'!E39&lt;5,'Tabel A Br'!E39&lt;0.5),"-",IFERROR('Tabel A Br'!E39/'Tabel A F'!E39*100,"-"))</f>
        <v>3.3293312499999996</v>
      </c>
      <c r="F39" s="104">
        <f>IF(OR('Tabel A F'!F39&lt;5,'Tabel A Br'!F39&lt;0.5),"-",IFERROR('Tabel A Br'!F39/'Tabel A F'!F39*100,"-"))</f>
        <v>11.275030100334448</v>
      </c>
      <c r="G39" s="104">
        <f>IF(OR('Tabel A F'!G39&lt;5,'Tabel A Br'!G39&lt;0.5),"-",IFERROR('Tabel A Br'!G39/'Tabel A F'!G39*100,"-"))</f>
        <v>4.2928538899430739</v>
      </c>
      <c r="H39" s="104">
        <f>IF(OR('Tabel A F'!H39&lt;5,'Tabel A Br'!H39&lt;0.5),"-",IFERROR('Tabel A Br'!H39/'Tabel A F'!H39*100,"-"))</f>
        <v>8.8073271653543319</v>
      </c>
      <c r="I39" s="104" t="str">
        <f>IF(OR('Tabel A F'!I39&lt;5,'Tabel A Br'!I39&lt;0.5),"-",IFERROR('Tabel A Br'!I39/'Tabel A F'!I39*100,"-"))</f>
        <v>-</v>
      </c>
      <c r="K39" s="104">
        <f>IF(OR('Tabel A F'!K39&lt;5,'Tabel A Br'!K39&lt;0.5),"-",IFERROR('Tabel A Br'!K39/'Tabel A F'!K39*100,"-"))</f>
        <v>7.4216298798798803</v>
      </c>
    </row>
    <row r="40" spans="1:11" ht="15.75" customHeight="1" x14ac:dyDescent="0.2">
      <c r="A40" s="52" t="s">
        <v>54</v>
      </c>
      <c r="B40" s="105">
        <f>IF(OR('Tabel A F'!B40&lt;5,'Tabel A Br'!B40&lt;0.5),"-",IFERROR('Tabel A Br'!B40/'Tabel A F'!B40*100,"-"))</f>
        <v>11.575085937500001</v>
      </c>
      <c r="C40" s="105">
        <f>IF(OR('Tabel A F'!C40&lt;5,'Tabel A Br'!C40&lt;0.5),"-",IFERROR('Tabel A Br'!C40/'Tabel A F'!C40*100,"-"))</f>
        <v>3.8618458498023713</v>
      </c>
      <c r="D40" s="105">
        <f>IF(OR('Tabel A F'!D40&lt;5,'Tabel A Br'!D40&lt;0.5),"-",IFERROR('Tabel A Br'!D40/'Tabel A F'!D40*100,"-"))</f>
        <v>6.3562043176561289</v>
      </c>
      <c r="E40" s="105">
        <f>IF(OR('Tabel A F'!E40&lt;5,'Tabel A Br'!E40&lt;0.5),"-",IFERROR('Tabel A Br'!E40/'Tabel A F'!E40*100,"-"))</f>
        <v>4.4186588486140721</v>
      </c>
      <c r="F40" s="105">
        <f>IF(OR('Tabel A F'!F40&lt;5,'Tabel A Br'!F40&lt;0.5),"-",IFERROR('Tabel A Br'!F40/'Tabel A F'!F40*100,"-"))</f>
        <v>7.5019380952380947</v>
      </c>
      <c r="G40" s="105">
        <f>IF(OR('Tabel A F'!G40&lt;5,'Tabel A Br'!G40&lt;0.5),"-",IFERROR('Tabel A Br'!G40/'Tabel A F'!G40*100,"-"))</f>
        <v>5.7705770491803277</v>
      </c>
      <c r="H40" s="105">
        <f>IF(OR('Tabel A F'!H40&lt;5,'Tabel A Br'!H40&lt;0.5),"-",IFERROR('Tabel A Br'!H40/'Tabel A F'!H40*100,"-"))</f>
        <v>6.2145270475227496</v>
      </c>
      <c r="I40" s="105">
        <f>IF(OR('Tabel A F'!I40&lt;5,'Tabel A Br'!I40&lt;0.5),"-",IFERROR('Tabel A Br'!I40/'Tabel A F'!I40*100,"-"))</f>
        <v>5.4931428571428569</v>
      </c>
      <c r="K40" s="105">
        <f>IF(OR('Tabel A F'!K40&lt;5,'Tabel A Br'!K40&lt;0.5),"-",IFERROR('Tabel A Br'!K40/'Tabel A F'!K40*100,"-"))</f>
        <v>6.2962368913857674</v>
      </c>
    </row>
    <row r="41" spans="1:11" ht="15.75" customHeight="1" x14ac:dyDescent="0.2">
      <c r="A41" s="50" t="s">
        <v>55</v>
      </c>
      <c r="B41" s="104">
        <f>IF(OR('Tabel A F'!B41&lt;5,'Tabel A Br'!B41&lt;0.5),"-",IFERROR('Tabel A Br'!B41/'Tabel A F'!B41*100,"-"))</f>
        <v>17.544619246861927</v>
      </c>
      <c r="C41" s="104">
        <f>IF(OR('Tabel A F'!C41&lt;5,'Tabel A Br'!C41&lt;0.5),"-",IFERROR('Tabel A Br'!C41/'Tabel A F'!C41*100,"-"))</f>
        <v>14.038847457627121</v>
      </c>
      <c r="D41" s="104">
        <f>IF(OR('Tabel A F'!D41&lt;5,'Tabel A Br'!D41&lt;0.5),"-",IFERROR('Tabel A Br'!D41/'Tabel A F'!D41*100,"-"))</f>
        <v>8.3889475524475525</v>
      </c>
      <c r="E41" s="104">
        <f>IF(OR('Tabel A F'!E41&lt;5,'Tabel A Br'!E41&lt;0.5),"-",IFERROR('Tabel A Br'!E41/'Tabel A F'!E41*100,"-"))</f>
        <v>7.8049999999999997</v>
      </c>
      <c r="F41" s="104">
        <f>IF(OR('Tabel A F'!F41&lt;5,'Tabel A Br'!F41&lt;0.5),"-",IFERROR('Tabel A Br'!F41/'Tabel A F'!F41*100,"-"))</f>
        <v>9.9470320512820507</v>
      </c>
      <c r="G41" s="104">
        <f>IF(OR('Tabel A F'!G41&lt;5,'Tabel A Br'!G41&lt;0.5),"-",IFERROR('Tabel A Br'!G41/'Tabel A F'!G41*100,"-"))</f>
        <v>4.5270000000000001</v>
      </c>
      <c r="H41" s="104">
        <f>IF(OR('Tabel A F'!H41&lt;5,'Tabel A Br'!H41&lt;0.5),"-",IFERROR('Tabel A Br'!H41/'Tabel A F'!H41*100,"-"))</f>
        <v>6.0451750511247448</v>
      </c>
      <c r="I41" s="104" t="str">
        <f>IF(OR('Tabel A F'!I41&lt;5,'Tabel A Br'!I41&lt;0.5),"-",IFERROR('Tabel A Br'!I41/'Tabel A F'!I41*100,"-"))</f>
        <v>-</v>
      </c>
      <c r="K41" s="104">
        <f>IF(OR('Tabel A F'!K41&lt;5,'Tabel A Br'!K41&lt;0.5),"-",IFERROR('Tabel A Br'!K41/'Tabel A F'!K41*100,"-"))</f>
        <v>7.9668372410653321</v>
      </c>
    </row>
    <row r="42" spans="1:11" ht="15.75" customHeight="1" x14ac:dyDescent="0.2">
      <c r="A42" s="52" t="s">
        <v>56</v>
      </c>
      <c r="B42" s="105">
        <f>IF(OR('Tabel A F'!B42&lt;5,'Tabel A Br'!B42&lt;0.5),"-",IFERROR('Tabel A Br'!B42/'Tabel A F'!B42*100,"-"))</f>
        <v>17.312514285714286</v>
      </c>
      <c r="C42" s="105">
        <f>IF(OR('Tabel A F'!C42&lt;5,'Tabel A Br'!C42&lt;0.5),"-",IFERROR('Tabel A Br'!C42/'Tabel A F'!C42*100,"-"))</f>
        <v>3.1244062499999998</v>
      </c>
      <c r="D42" s="105">
        <f>IF(OR('Tabel A F'!D42&lt;5,'Tabel A Br'!D42&lt;0.5),"-",IFERROR('Tabel A Br'!D42/'Tabel A F'!D42*100,"-"))</f>
        <v>7.1917666666666671</v>
      </c>
      <c r="E42" s="105">
        <f>IF(OR('Tabel A F'!E42&lt;5,'Tabel A Br'!E42&lt;0.5),"-",IFERROR('Tabel A Br'!E42/'Tabel A F'!E42*100,"-"))</f>
        <v>10.898654761904762</v>
      </c>
      <c r="F42" s="105">
        <f>IF(OR('Tabel A F'!F42&lt;5,'Tabel A Br'!F42&lt;0.5),"-",IFERROR('Tabel A Br'!F42/'Tabel A F'!F42*100,"-"))</f>
        <v>6.998964285714286</v>
      </c>
      <c r="G42" s="105">
        <f>IF(OR('Tabel A F'!G42&lt;5,'Tabel A Br'!G42&lt;0.5),"-",IFERROR('Tabel A Br'!G42/'Tabel A F'!G42*100,"-"))</f>
        <v>5.5441222222222217</v>
      </c>
      <c r="H42" s="105">
        <f>IF(OR('Tabel A F'!H42&lt;5,'Tabel A Br'!H42&lt;0.5),"-",IFERROR('Tabel A Br'!H42/'Tabel A F'!H42*100,"-"))</f>
        <v>4.9141697574893008</v>
      </c>
      <c r="I42" s="105" t="str">
        <f>IF(OR('Tabel A F'!I42&lt;5,'Tabel A Br'!I42&lt;0.5),"-",IFERROR('Tabel A Br'!I42/'Tabel A F'!I42*100,"-"))</f>
        <v>-</v>
      </c>
      <c r="K42" s="105">
        <f>IF(OR('Tabel A F'!K42&lt;5,'Tabel A Br'!K42&lt;0.5),"-",IFERROR('Tabel A Br'!K42/'Tabel A F'!K42*100,"-"))</f>
        <v>6.3145555555555548</v>
      </c>
    </row>
    <row r="43" spans="1:11" ht="15.75" customHeight="1" x14ac:dyDescent="0.2">
      <c r="A43" s="50" t="s">
        <v>57</v>
      </c>
      <c r="B43" s="104">
        <f>IF(OR('Tabel A F'!B43&lt;5,'Tabel A Br'!B43&lt;0.5),"-",IFERROR('Tabel A Br'!B43/'Tabel A F'!B43*100,"-"))</f>
        <v>17.215238095238096</v>
      </c>
      <c r="C43" s="104">
        <f>IF(OR('Tabel A F'!C43&lt;5,'Tabel A Br'!C43&lt;0.5),"-",IFERROR('Tabel A Br'!C43/'Tabel A F'!C43*100,"-"))</f>
        <v>8.6163780487804882</v>
      </c>
      <c r="D43" s="104">
        <f>IF(OR('Tabel A F'!D43&lt;5,'Tabel A Br'!D43&lt;0.5),"-",IFERROR('Tabel A Br'!D43/'Tabel A F'!D43*100,"-"))</f>
        <v>11.107822556390976</v>
      </c>
      <c r="E43" s="104">
        <f>IF(OR('Tabel A F'!E43&lt;5,'Tabel A Br'!E43&lt;0.5),"-",IFERROR('Tabel A Br'!E43/'Tabel A F'!E43*100,"-"))</f>
        <v>8.073453987730062</v>
      </c>
      <c r="F43" s="104">
        <f>IF(OR('Tabel A F'!F43&lt;5,'Tabel A Br'!F43&lt;0.5),"-",IFERROR('Tabel A Br'!F43/'Tabel A F'!F43*100,"-"))</f>
        <v>14.937837209302327</v>
      </c>
      <c r="G43" s="104">
        <f>IF(OR('Tabel A F'!G43&lt;5,'Tabel A Br'!G43&lt;0.5),"-",IFERROR('Tabel A Br'!G43/'Tabel A F'!G43*100,"-"))</f>
        <v>8.6485150375939845</v>
      </c>
      <c r="H43" s="104">
        <f>IF(OR('Tabel A F'!H43&lt;5,'Tabel A Br'!H43&lt;0.5),"-",IFERROR('Tabel A Br'!H43/'Tabel A F'!H43*100,"-"))</f>
        <v>9.5540760301799192</v>
      </c>
      <c r="I43" s="104">
        <f>IF(OR('Tabel A F'!I43&lt;5,'Tabel A Br'!I43&lt;0.5),"-",IFERROR('Tabel A Br'!I43/'Tabel A F'!I43*100,"-"))</f>
        <v>9.8615555555555545</v>
      </c>
      <c r="K43" s="104">
        <f>IF(OR('Tabel A F'!K43&lt;5,'Tabel A Br'!K43&lt;0.5),"-",IFERROR('Tabel A Br'!K43/'Tabel A F'!K43*100,"-"))</f>
        <v>10.538261363636362</v>
      </c>
    </row>
    <row r="44" spans="1:11" ht="15.75" customHeight="1" x14ac:dyDescent="0.2">
      <c r="A44" s="52" t="s">
        <v>58</v>
      </c>
      <c r="B44" s="105">
        <f>IF(OR('Tabel A F'!B44&lt;5,'Tabel A Br'!B44&lt;0.5),"-",IFERROR('Tabel A Br'!B44/'Tabel A F'!B44*100,"-"))</f>
        <v>13.564558252427187</v>
      </c>
      <c r="C44" s="105">
        <f>IF(OR('Tabel A F'!C44&lt;5,'Tabel A Br'!C44&lt;0.5),"-",IFERROR('Tabel A Br'!C44/'Tabel A F'!C44*100,"-"))</f>
        <v>1.1817684210526316</v>
      </c>
      <c r="D44" s="105">
        <f>IF(OR('Tabel A F'!D44&lt;5,'Tabel A Br'!D44&lt;0.5),"-",IFERROR('Tabel A Br'!D44/'Tabel A F'!D44*100,"-"))</f>
        <v>8.4583935185185197</v>
      </c>
      <c r="E44" s="105">
        <f>IF(OR('Tabel A F'!E44&lt;5,'Tabel A Br'!E44&lt;0.5),"-",IFERROR('Tabel A Br'!E44/'Tabel A F'!E44*100,"-"))</f>
        <v>4.6342331288343557</v>
      </c>
      <c r="F44" s="105">
        <f>IF(OR('Tabel A F'!F44&lt;5,'Tabel A Br'!F44&lt;0.5),"-",IFERROR('Tabel A Br'!F44/'Tabel A F'!F44*100,"-"))</f>
        <v>6.0020071942446043</v>
      </c>
      <c r="G44" s="105">
        <f>IF(OR('Tabel A F'!G44&lt;5,'Tabel A Br'!G44&lt;0.5),"-",IFERROR('Tabel A Br'!G44/'Tabel A F'!G44*100,"-"))</f>
        <v>4.3580545454545456</v>
      </c>
      <c r="H44" s="105">
        <f>IF(OR('Tabel A F'!H44&lt;5,'Tabel A Br'!H44&lt;0.5),"-",IFERROR('Tabel A Br'!H44/'Tabel A F'!H44*100,"-"))</f>
        <v>8.3582890955198632</v>
      </c>
      <c r="I44" s="105" t="str">
        <f>IF(OR('Tabel A F'!I44&lt;5,'Tabel A Br'!I44&lt;0.5),"-",IFERROR('Tabel A Br'!I44/'Tabel A F'!I44*100,"-"))</f>
        <v>-</v>
      </c>
      <c r="K44" s="105">
        <f>IF(OR('Tabel A F'!K44&lt;5,'Tabel A Br'!K44&lt;0.5),"-",IFERROR('Tabel A Br'!K44/'Tabel A F'!K44*100,"-"))</f>
        <v>7.6905261011419244</v>
      </c>
    </row>
    <row r="45" spans="1:11" ht="15.75" customHeight="1" x14ac:dyDescent="0.2">
      <c r="A45" s="50" t="s">
        <v>59</v>
      </c>
      <c r="B45" s="104">
        <f>IF(OR('Tabel A F'!B45&lt;5,'Tabel A Br'!B45&lt;0.5),"-",IFERROR('Tabel A Br'!B45/'Tabel A F'!B45*100,"-"))</f>
        <v>5.6076408199643488</v>
      </c>
      <c r="C45" s="104">
        <f>IF(OR('Tabel A F'!C45&lt;5,'Tabel A Br'!C45&lt;0.5),"-",IFERROR('Tabel A Br'!C45/'Tabel A F'!C45*100,"-"))</f>
        <v>3.075990082644628</v>
      </c>
      <c r="D45" s="104">
        <f>IF(OR('Tabel A F'!D45&lt;5,'Tabel A Br'!D45&lt;0.5),"-",IFERROR('Tabel A Br'!D45/'Tabel A F'!D45*100,"-"))</f>
        <v>6.7067218309859147</v>
      </c>
      <c r="E45" s="104">
        <f>IF(OR('Tabel A F'!E45&lt;5,'Tabel A Br'!E45&lt;0.5),"-",IFERROR('Tabel A Br'!E45/'Tabel A F'!E45*100,"-"))</f>
        <v>4.2167492236024842</v>
      </c>
      <c r="F45" s="104">
        <f>IF(OR('Tabel A F'!F45&lt;5,'Tabel A Br'!F45&lt;0.5),"-",IFERROR('Tabel A Br'!F45/'Tabel A F'!F45*100,"-"))</f>
        <v>7.083185490519373</v>
      </c>
      <c r="G45" s="104">
        <f>IF(OR('Tabel A F'!G45&lt;5,'Tabel A Br'!G45&lt;0.5),"-",IFERROR('Tabel A Br'!G45/'Tabel A F'!G45*100,"-"))</f>
        <v>5.2862665855143032</v>
      </c>
      <c r="H45" s="104">
        <f>IF(OR('Tabel A F'!H45&lt;5,'Tabel A Br'!H45&lt;0.5),"-",IFERROR('Tabel A Br'!H45/'Tabel A F'!H45*100,"-"))</f>
        <v>6.5679890940932975</v>
      </c>
      <c r="I45" s="104">
        <f>IF(OR('Tabel A F'!I45&lt;5,'Tabel A Br'!I45&lt;0.5),"-",IFERROR('Tabel A Br'!I45/'Tabel A F'!I45*100,"-"))</f>
        <v>3.3112222222222223</v>
      </c>
      <c r="K45" s="104">
        <f>IF(OR('Tabel A F'!K45&lt;5,'Tabel A Br'!K45&lt;0.5),"-",IFERROR('Tabel A Br'!K45/'Tabel A F'!K45*100,"-"))</f>
        <v>6.0645230396858016</v>
      </c>
    </row>
    <row r="46" spans="1:11" ht="15.75" customHeight="1" x14ac:dyDescent="0.2">
      <c r="A46" s="59"/>
      <c r="B46" s="105"/>
      <c r="C46" s="105"/>
      <c r="D46" s="105"/>
      <c r="E46" s="105"/>
      <c r="F46" s="105"/>
      <c r="G46" s="105"/>
      <c r="H46" s="105"/>
      <c r="I46" s="105"/>
      <c r="K46" s="105"/>
    </row>
    <row r="47" spans="1:11" ht="15.75" customHeight="1" x14ac:dyDescent="0.2">
      <c r="A47" s="53" t="s">
        <v>20</v>
      </c>
      <c r="B47" s="70">
        <f>IF(OR('Tabel A F'!B47&lt;5,'Tabel A Br'!B47&lt;0.5),"-",IFERROR('Tabel A Br'!B47/'Tabel A F'!B47*100,"-"))</f>
        <v>7.5453874487131687</v>
      </c>
      <c r="C47" s="70">
        <f>IF(OR('Tabel A F'!C47&lt;5,'Tabel A Br'!C47&lt;0.5),"-",IFERROR('Tabel A Br'!C47/'Tabel A F'!C47*100,"-"))</f>
        <v>3.5502879522943203</v>
      </c>
      <c r="D47" s="70">
        <f>IF(OR('Tabel A F'!D47&lt;5,'Tabel A Br'!D47&lt;0.5),"-",IFERROR('Tabel A Br'!D47/'Tabel A F'!D47*100,"-"))</f>
        <v>6.1238908351185444</v>
      </c>
      <c r="E47" s="70">
        <f>IF(OR('Tabel A F'!E47&lt;5,'Tabel A Br'!E47&lt;0.5),"-",IFERROR('Tabel A Br'!E47/'Tabel A F'!E47*100,"-"))</f>
        <v>3.6753611650485434</v>
      </c>
      <c r="F47" s="70">
        <f>IF(OR('Tabel A F'!F47&lt;5,'Tabel A Br'!F47&lt;0.5),"-",IFERROR('Tabel A Br'!F47/'Tabel A F'!F47*100,"-"))</f>
        <v>6.7904859930448227</v>
      </c>
      <c r="G47" s="70">
        <f>IF(OR('Tabel A F'!G47&lt;5,'Tabel A Br'!G47&lt;0.5),"-",IFERROR('Tabel A Br'!G47/'Tabel A F'!G47*100,"-"))</f>
        <v>3.7132407530367542</v>
      </c>
      <c r="H47" s="70">
        <f>IF(OR('Tabel A F'!H47&lt;5,'Tabel A Br'!H47&lt;0.5),"-",IFERROR('Tabel A Br'!H47/'Tabel A F'!H47*100,"-"))</f>
        <v>5.2105551508784895</v>
      </c>
      <c r="I47" s="70">
        <f>IF(OR('Tabel A F'!I47&lt;5,'Tabel A Br'!I47&lt;0.5),"-",IFERROR('Tabel A Br'!I47/'Tabel A F'!I47*100,"-"))</f>
        <v>4.5939449793672633</v>
      </c>
      <c r="J47" s="85"/>
      <c r="K47" s="70">
        <f>IF(OR('Tabel A F'!K47&lt;5,'Tabel A Br'!K47&lt;0.5),"-",IFERROR('Tabel A Br'!K47/'Tabel A F'!K47*100,"-"))</f>
        <v>5.2902227746297568</v>
      </c>
    </row>
    <row r="48" spans="1:11" ht="15.75" customHeight="1" x14ac:dyDescent="0.2">
      <c r="B48" s="85"/>
      <c r="C48" s="85"/>
      <c r="D48" s="85"/>
      <c r="E48" s="85"/>
      <c r="F48" s="85"/>
      <c r="G48" s="85"/>
      <c r="H48" s="85"/>
      <c r="I48" s="85"/>
      <c r="K48" s="85"/>
    </row>
    <row r="49" spans="1:11" ht="15.75" customHeight="1" x14ac:dyDescent="0.2">
      <c r="A49" s="35" t="s">
        <v>60</v>
      </c>
      <c r="B49" s="68">
        <f>IF(OR('Tabel A F'!B49&lt;5,'Tabel A Br'!B49&lt;0.5),"-",IFERROR('Tabel A Br'!B49/'Tabel A F'!B49*100,"-"))</f>
        <v>3.9362938470385278</v>
      </c>
      <c r="C49" s="68">
        <f>IF(OR('Tabel A F'!C49&lt;5,'Tabel A Br'!C49&lt;0.5),"-",IFERROR('Tabel A Br'!C49/'Tabel A F'!C49*100,"-"))</f>
        <v>1.9300308352849336</v>
      </c>
      <c r="D49" s="68">
        <f>IF(OR('Tabel A F'!D49&lt;5,'Tabel A Br'!D49&lt;0.5),"-",IFERROR('Tabel A Br'!D49/'Tabel A F'!D49*100,"-"))</f>
        <v>2.6772031426420773</v>
      </c>
      <c r="E49" s="68">
        <f>IF(OR('Tabel A F'!E49&lt;5,'Tabel A Br'!E49&lt;0.5),"-",IFERROR('Tabel A Br'!E49/'Tabel A F'!E49*100,"-"))</f>
        <v>2.3273456183456185</v>
      </c>
      <c r="F49" s="68">
        <f>IF(OR('Tabel A F'!F49&lt;5,'Tabel A Br'!F49&lt;0.5),"-",IFERROR('Tabel A Br'!F49/'Tabel A F'!F49*100,"-"))</f>
        <v>3.407042548298068</v>
      </c>
      <c r="G49" s="68">
        <f>IF(OR('Tabel A F'!G49&lt;5,'Tabel A Br'!G49&lt;0.5),"-",IFERROR('Tabel A Br'!G49/'Tabel A F'!G49*100,"-"))</f>
        <v>1.7342834260664304</v>
      </c>
      <c r="H49" s="68">
        <f>IF(OR('Tabel A F'!H49&lt;5,'Tabel A Br'!H49&lt;0.5),"-",IFERROR('Tabel A Br'!H49/'Tabel A F'!H49*100,"-"))</f>
        <v>2.8180053668478258</v>
      </c>
      <c r="I49" s="68">
        <f>IF(OR('Tabel A F'!I49&lt;5,'Tabel A Br'!I49&lt;0.5),"-",IFERROR('Tabel A Br'!I49/'Tabel A F'!I49*100,"-"))</f>
        <v>0.78031521739130438</v>
      </c>
      <c r="K49" s="68">
        <f>IF(OR('Tabel A F'!K49&lt;5,'Tabel A Br'!K49&lt;0.5),"-",IFERROR('Tabel A Br'!K49/'Tabel A F'!K49*100,"-"))</f>
        <v>2.7177154520387572</v>
      </c>
    </row>
    <row r="50" spans="1:11" ht="15.75" customHeight="1" x14ac:dyDescent="0.2">
      <c r="A50" s="38" t="s">
        <v>61</v>
      </c>
      <c r="B50" s="116">
        <f>IF(OR('Tabel A F'!B50&lt;5,'Tabel A Br'!B50&lt;0.5),"-",IFERROR('Tabel A Br'!B50/'Tabel A F'!B50*100,"-"))</f>
        <v>10.52253344402277</v>
      </c>
      <c r="C50" s="116">
        <f>IF(OR('Tabel A F'!C50&lt;5,'Tabel A Br'!C50&lt;0.5),"-",IFERROR('Tabel A Br'!C50/'Tabel A F'!C50*100,"-"))</f>
        <v>6.2892337228714528</v>
      </c>
      <c r="D50" s="116">
        <f>IF(OR('Tabel A F'!D50&lt;5,'Tabel A Br'!D50&lt;0.5),"-",IFERROR('Tabel A Br'!D50/'Tabel A F'!D50*100,"-"))</f>
        <v>9.5345690485590211</v>
      </c>
      <c r="E50" s="116">
        <f>IF(OR('Tabel A F'!E50&lt;5,'Tabel A Br'!E50&lt;0.5),"-",IFERROR('Tabel A Br'!E50/'Tabel A F'!E50*100,"-"))</f>
        <v>5.7812944281524929</v>
      </c>
      <c r="F50" s="116">
        <f>IF(OR('Tabel A F'!F50&lt;5,'Tabel A Br'!F50&lt;0.5),"-",IFERROR('Tabel A Br'!F50/'Tabel A F'!F50*100,"-"))</f>
        <v>9.3148150431565959</v>
      </c>
      <c r="G50" s="116">
        <f>IF(OR('Tabel A F'!G50&lt;5,'Tabel A Br'!G50&lt;0.5),"-",IFERROR('Tabel A Br'!G50/'Tabel A F'!G50*100,"-"))</f>
        <v>5.1315415829650464</v>
      </c>
      <c r="H50" s="116">
        <f>IF(OR('Tabel A F'!H50&lt;5,'Tabel A Br'!H50&lt;0.5),"-",IFERROR('Tabel A Br'!H50/'Tabel A F'!H50*100,"-"))</f>
        <v>7.2482955746266384</v>
      </c>
      <c r="I50" s="116">
        <f>IF(OR('Tabel A F'!I50&lt;5,'Tabel A Br'!I50&lt;0.5),"-",IFERROR('Tabel A Br'!I50/'Tabel A F'!I50*100,"-"))</f>
        <v>10.902263681592041</v>
      </c>
      <c r="K50" s="116">
        <f>IF(OR('Tabel A F'!K50&lt;5,'Tabel A Br'!K50&lt;0.5),"-",IFERROR('Tabel A Br'!K50/'Tabel A F'!K50*100,"-"))</f>
        <v>7.7045559559103012</v>
      </c>
    </row>
    <row r="51" spans="1:11" ht="15.75" customHeight="1" x14ac:dyDescent="0.2">
      <c r="A51" s="35" t="s">
        <v>62</v>
      </c>
      <c r="B51" s="68">
        <f>IF(OR('Tabel A F'!B51&lt;5,'Tabel A Br'!B51&lt;0.5),"-",IFERROR('Tabel A Br'!B51/'Tabel A F'!B51*100,"-"))</f>
        <v>7.4579801283378186</v>
      </c>
      <c r="C51" s="68">
        <f>IF(OR('Tabel A F'!C51&lt;5,'Tabel A Br'!C51&lt;0.5),"-",IFERROR('Tabel A Br'!C51/'Tabel A F'!C51*100,"-"))</f>
        <v>3.9773803203661329</v>
      </c>
      <c r="D51" s="68">
        <f>IF(OR('Tabel A F'!D51&lt;5,'Tabel A Br'!D51&lt;0.5),"-",IFERROR('Tabel A Br'!D51/'Tabel A F'!D51*100,"-"))</f>
        <v>5.1880647476901212</v>
      </c>
      <c r="E51" s="68">
        <f>IF(OR('Tabel A F'!E51&lt;5,'Tabel A Br'!E51&lt;0.5),"-",IFERROR('Tabel A Br'!E51/'Tabel A F'!E51*100,"-"))</f>
        <v>3.8852710955230041</v>
      </c>
      <c r="F51" s="68">
        <f>IF(OR('Tabel A F'!F51&lt;5,'Tabel A Br'!F51&lt;0.5),"-",IFERROR('Tabel A Br'!F51/'Tabel A F'!F51*100,"-"))</f>
        <v>6.7382383733506384</v>
      </c>
      <c r="G51" s="68">
        <f>IF(OR('Tabel A F'!G51&lt;5,'Tabel A Br'!G51&lt;0.5),"-",IFERROR('Tabel A Br'!G51/'Tabel A F'!G51*100,"-"))</f>
        <v>3.7854114418759357</v>
      </c>
      <c r="H51" s="68">
        <f>IF(OR('Tabel A F'!H51&lt;5,'Tabel A Br'!H51&lt;0.5),"-",IFERROR('Tabel A Br'!H51/'Tabel A F'!H51*100,"-"))</f>
        <v>4.1844203492814946</v>
      </c>
      <c r="I51" s="68">
        <f>IF(OR('Tabel A F'!I51&lt;5,'Tabel A Br'!I51&lt;0.5),"-",IFERROR('Tabel A Br'!I51/'Tabel A F'!I51*100,"-"))</f>
        <v>2.2970234375</v>
      </c>
      <c r="K51" s="68">
        <f>IF(OR('Tabel A F'!K51&lt;5,'Tabel A Br'!K51&lt;0.5),"-",IFERROR('Tabel A Br'!K51/'Tabel A F'!K51*100,"-"))</f>
        <v>4.5523690266743886</v>
      </c>
    </row>
    <row r="52" spans="1:11" s="41" customFormat="1" ht="15" x14ac:dyDescent="0.2">
      <c r="A52" s="44" t="s">
        <v>63</v>
      </c>
      <c r="B52"/>
      <c r="C52"/>
      <c r="D52"/>
      <c r="E52"/>
      <c r="F52"/>
      <c r="G52"/>
      <c r="H52"/>
      <c r="I52"/>
      <c r="J52"/>
      <c r="K52"/>
    </row>
    <row r="53" spans="1:11" s="41" customFormat="1" ht="15" x14ac:dyDescent="0.2">
      <c r="K53"/>
    </row>
    <row r="54" spans="1:11" s="41" customFormat="1" ht="15" x14ac:dyDescent="0.2"/>
    <row r="57" spans="1:11" s="44" customFormat="1" ht="11.25" x14ac:dyDescent="0.2"/>
    <row r="59" spans="1:11" x14ac:dyDescent="0.2">
      <c r="B59" s="49"/>
      <c r="C59" s="49"/>
      <c r="D59" s="49"/>
      <c r="E59" s="49"/>
      <c r="F59" s="49"/>
      <c r="G59" s="49"/>
    </row>
    <row r="60" spans="1:11" x14ac:dyDescent="0.2">
      <c r="B60" s="49"/>
      <c r="C60" s="49"/>
      <c r="D60" s="49"/>
      <c r="E60" s="49"/>
      <c r="F60" s="49"/>
      <c r="G60" s="49"/>
    </row>
    <row r="61" spans="1:11" x14ac:dyDescent="0.2">
      <c r="B61" s="49"/>
      <c r="C61" s="49"/>
      <c r="D61" s="49"/>
      <c r="E61" s="49"/>
      <c r="F61" s="49"/>
      <c r="G61" s="49"/>
    </row>
    <row r="62" spans="1:11" x14ac:dyDescent="0.2">
      <c r="B62" s="49"/>
      <c r="C62" s="49"/>
      <c r="D62" s="49"/>
      <c r="E62" s="49"/>
      <c r="F62" s="49"/>
      <c r="G62" s="49"/>
    </row>
    <row r="63" spans="1:11" x14ac:dyDescent="0.2">
      <c r="B63" s="49"/>
      <c r="C63" s="49"/>
      <c r="D63" s="49"/>
      <c r="E63" s="49"/>
      <c r="F63" s="49"/>
      <c r="G63" s="49"/>
    </row>
    <row r="64" spans="1:11" x14ac:dyDescent="0.2">
      <c r="B64" s="49"/>
      <c r="C64" s="49"/>
      <c r="D64" s="49"/>
      <c r="E64" s="49"/>
      <c r="F64" s="49"/>
      <c r="G64" s="49"/>
    </row>
    <row r="65" spans="2:7" x14ac:dyDescent="0.2">
      <c r="B65" s="49"/>
      <c r="C65" s="49"/>
      <c r="D65" s="49"/>
      <c r="E65" s="49"/>
      <c r="F65" s="49"/>
      <c r="G65" s="49"/>
    </row>
    <row r="66" spans="2:7" x14ac:dyDescent="0.2">
      <c r="B66" s="49"/>
      <c r="C66" s="49"/>
      <c r="D66" s="49"/>
      <c r="E66" s="49"/>
      <c r="F66" s="49"/>
      <c r="G66" s="49"/>
    </row>
    <row r="67" spans="2:7" x14ac:dyDescent="0.2">
      <c r="B67" s="49"/>
      <c r="C67" s="49"/>
      <c r="D67" s="49"/>
      <c r="E67" s="49"/>
      <c r="F67" s="49"/>
      <c r="G67" s="49"/>
    </row>
    <row r="68" spans="2:7" x14ac:dyDescent="0.2">
      <c r="B68" s="49"/>
      <c r="C68" s="49"/>
      <c r="D68" s="49"/>
      <c r="E68" s="49"/>
      <c r="F68" s="49"/>
      <c r="G68" s="49"/>
    </row>
    <row r="69" spans="2:7" x14ac:dyDescent="0.2">
      <c r="B69" s="49"/>
      <c r="C69" s="49"/>
      <c r="D69" s="49"/>
      <c r="E69" s="49"/>
      <c r="F69" s="49"/>
      <c r="G69" s="49"/>
    </row>
    <row r="70" spans="2:7" x14ac:dyDescent="0.2">
      <c r="B70" s="49"/>
      <c r="C70" s="49"/>
      <c r="D70" s="49"/>
      <c r="E70" s="49"/>
      <c r="F70" s="49"/>
      <c r="G70" s="49"/>
    </row>
    <row r="71" spans="2:7" x14ac:dyDescent="0.2">
      <c r="B71" s="49"/>
      <c r="C71" s="49"/>
      <c r="D71" s="49"/>
      <c r="E71" s="49"/>
      <c r="F71" s="49"/>
      <c r="G71" s="49"/>
    </row>
    <row r="72" spans="2:7" x14ac:dyDescent="0.2">
      <c r="B72" s="49"/>
      <c r="C72" s="49"/>
      <c r="D72" s="49"/>
      <c r="E72" s="49"/>
      <c r="F72" s="49"/>
      <c r="G72" s="49"/>
    </row>
    <row r="73" spans="2:7" x14ac:dyDescent="0.2">
      <c r="B73" s="49"/>
      <c r="C73" s="49"/>
      <c r="D73" s="49"/>
      <c r="E73" s="49"/>
      <c r="F73" s="49"/>
      <c r="G73" s="49"/>
    </row>
    <row r="74" spans="2:7" x14ac:dyDescent="0.2">
      <c r="B74" s="49"/>
      <c r="C74" s="49"/>
      <c r="D74" s="49"/>
      <c r="E74" s="49"/>
      <c r="F74" s="49"/>
      <c r="G74" s="49"/>
    </row>
    <row r="75" spans="2:7" x14ac:dyDescent="0.2">
      <c r="B75" s="49"/>
      <c r="C75" s="49"/>
      <c r="D75" s="49"/>
      <c r="E75" s="49"/>
      <c r="F75" s="49"/>
      <c r="G75" s="49"/>
    </row>
    <row r="76" spans="2:7" x14ac:dyDescent="0.2">
      <c r="B76" s="49"/>
      <c r="C76" s="49"/>
      <c r="D76" s="49"/>
      <c r="E76" s="49"/>
      <c r="F76" s="49"/>
      <c r="G76" s="49"/>
    </row>
    <row r="77" spans="2:7" x14ac:dyDescent="0.2">
      <c r="B77" s="49"/>
      <c r="C77" s="49"/>
      <c r="D77" s="49"/>
      <c r="E77" s="49"/>
      <c r="F77" s="49"/>
      <c r="G77" s="49"/>
    </row>
    <row r="78" spans="2:7" x14ac:dyDescent="0.2">
      <c r="B78" s="49"/>
      <c r="C78" s="49"/>
      <c r="D78" s="49"/>
      <c r="E78" s="49"/>
      <c r="F78" s="49"/>
      <c r="G78" s="49"/>
    </row>
    <row r="79" spans="2:7" x14ac:dyDescent="0.2">
      <c r="B79" s="49"/>
      <c r="C79" s="49"/>
      <c r="D79" s="49"/>
      <c r="E79" s="49"/>
      <c r="F79" s="49"/>
      <c r="G79" s="49"/>
    </row>
    <row r="80" spans="2:7" x14ac:dyDescent="0.2">
      <c r="B80" s="49"/>
      <c r="C80" s="49"/>
      <c r="D80" s="49"/>
      <c r="E80" s="49"/>
      <c r="F80" s="49"/>
      <c r="G80" s="49"/>
    </row>
    <row r="81" spans="2:7" x14ac:dyDescent="0.2">
      <c r="B81" s="49"/>
      <c r="C81" s="49"/>
      <c r="D81" s="49"/>
      <c r="E81" s="49"/>
      <c r="F81" s="49"/>
      <c r="G81" s="49"/>
    </row>
    <row r="82" spans="2:7" x14ac:dyDescent="0.2">
      <c r="B82" s="49"/>
      <c r="C82" s="49"/>
      <c r="D82" s="49"/>
      <c r="E82" s="49"/>
      <c r="F82" s="49"/>
      <c r="G82" s="49"/>
    </row>
    <row r="83" spans="2:7" x14ac:dyDescent="0.2">
      <c r="B83" s="49"/>
      <c r="C83" s="49"/>
      <c r="D83" s="49"/>
      <c r="E83" s="49"/>
      <c r="F83" s="49"/>
      <c r="G83" s="49"/>
    </row>
    <row r="84" spans="2:7" x14ac:dyDescent="0.2">
      <c r="B84" s="49"/>
      <c r="C84" s="49"/>
      <c r="D84" s="49"/>
      <c r="E84" s="49"/>
      <c r="F84" s="49"/>
      <c r="G84" s="49"/>
    </row>
    <row r="85" spans="2:7" x14ac:dyDescent="0.2">
      <c r="B85" s="49"/>
      <c r="C85" s="49"/>
      <c r="D85" s="49"/>
      <c r="E85" s="49"/>
      <c r="F85" s="49"/>
      <c r="G85" s="49"/>
    </row>
    <row r="86" spans="2:7" x14ac:dyDescent="0.2">
      <c r="B86" s="49"/>
      <c r="C86" s="49"/>
      <c r="D86" s="49"/>
      <c r="E86" s="49"/>
      <c r="F86" s="49"/>
      <c r="G86" s="49"/>
    </row>
    <row r="87" spans="2:7" x14ac:dyDescent="0.2">
      <c r="B87" s="49"/>
      <c r="C87" s="49"/>
      <c r="D87" s="49"/>
      <c r="E87" s="49"/>
      <c r="F87" s="49"/>
      <c r="G87" s="49"/>
    </row>
    <row r="88" spans="2:7" x14ac:dyDescent="0.2">
      <c r="B88" s="49"/>
      <c r="C88" s="49"/>
      <c r="D88" s="49"/>
      <c r="E88" s="49"/>
      <c r="F88" s="49"/>
      <c r="G88" s="49"/>
    </row>
    <row r="89" spans="2:7" x14ac:dyDescent="0.2">
      <c r="B89" s="49"/>
      <c r="C89" s="49"/>
      <c r="D89" s="49"/>
      <c r="E89" s="49"/>
      <c r="F89" s="49"/>
      <c r="G89" s="49"/>
    </row>
    <row r="90" spans="2:7" x14ac:dyDescent="0.2">
      <c r="B90" s="49"/>
      <c r="C90" s="49"/>
      <c r="D90" s="49"/>
      <c r="E90" s="49"/>
      <c r="F90" s="49"/>
      <c r="G90" s="49"/>
    </row>
    <row r="91" spans="2:7" x14ac:dyDescent="0.2">
      <c r="B91" s="49"/>
      <c r="C91" s="49"/>
      <c r="D91" s="49"/>
      <c r="E91" s="49"/>
      <c r="F91" s="49"/>
      <c r="G91" s="49"/>
    </row>
    <row r="92" spans="2:7" x14ac:dyDescent="0.2">
      <c r="B92" s="49"/>
      <c r="C92" s="49"/>
      <c r="D92" s="49"/>
      <c r="E92" s="49"/>
      <c r="F92" s="49"/>
      <c r="G92" s="49"/>
    </row>
    <row r="93" spans="2:7" x14ac:dyDescent="0.2">
      <c r="B93" s="49"/>
      <c r="C93" s="49"/>
      <c r="D93" s="49"/>
      <c r="E93" s="49"/>
      <c r="F93" s="49"/>
      <c r="G93" s="49"/>
    </row>
    <row r="94" spans="2:7" x14ac:dyDescent="0.2">
      <c r="B94" s="49"/>
      <c r="C94" s="49"/>
      <c r="D94" s="49"/>
      <c r="E94" s="49"/>
      <c r="F94" s="49"/>
      <c r="G94" s="49"/>
    </row>
    <row r="95" spans="2:7" x14ac:dyDescent="0.2">
      <c r="B95" s="49"/>
      <c r="C95" s="49"/>
      <c r="D95" s="49"/>
      <c r="E95" s="49"/>
      <c r="F95" s="49"/>
      <c r="G95" s="49"/>
    </row>
    <row r="96" spans="2:7" x14ac:dyDescent="0.2">
      <c r="B96" s="49"/>
      <c r="C96" s="49"/>
      <c r="D96" s="49"/>
      <c r="E96" s="49"/>
      <c r="F96" s="49"/>
      <c r="G96" s="49"/>
    </row>
    <row r="97" spans="2:7" x14ac:dyDescent="0.2">
      <c r="B97" s="49"/>
      <c r="C97" s="49"/>
      <c r="D97" s="49"/>
      <c r="E97" s="49"/>
      <c r="F97" s="49"/>
      <c r="G97" s="49"/>
    </row>
    <row r="104" spans="2:7" s="41" customFormat="1" ht="15" x14ac:dyDescent="0.2"/>
    <row r="105" spans="2:7" s="41" customFormat="1" ht="15" x14ac:dyDescent="0.2"/>
    <row r="106" spans="2:7" s="41" customFormat="1" ht="15" x14ac:dyDescent="0.2"/>
    <row r="109" spans="2:7" s="44" customFormat="1" ht="11.25" x14ac:dyDescent="0.2"/>
    <row r="111" spans="2:7" x14ac:dyDescent="0.2">
      <c r="B111" s="49"/>
      <c r="C111" s="49"/>
      <c r="D111" s="49"/>
      <c r="E111" s="49"/>
      <c r="F111" s="49"/>
    </row>
    <row r="112" spans="2:7" x14ac:dyDescent="0.2">
      <c r="B112" s="49"/>
      <c r="C112" s="49"/>
      <c r="D112" s="49"/>
      <c r="E112" s="49"/>
      <c r="F112" s="49"/>
    </row>
    <row r="113" spans="2:6" x14ac:dyDescent="0.2">
      <c r="B113" s="49"/>
      <c r="C113" s="49"/>
      <c r="D113" s="49"/>
      <c r="E113" s="49"/>
      <c r="F113" s="49"/>
    </row>
    <row r="114" spans="2:6" x14ac:dyDescent="0.2">
      <c r="B114" s="49"/>
      <c r="C114" s="49"/>
      <c r="D114" s="49"/>
      <c r="E114" s="49"/>
      <c r="F114" s="49"/>
    </row>
    <row r="115" spans="2:6" x14ac:dyDescent="0.2">
      <c r="B115" s="49"/>
      <c r="C115" s="49"/>
      <c r="D115" s="49"/>
      <c r="E115" s="49"/>
      <c r="F115" s="49"/>
    </row>
    <row r="116" spans="2:6" x14ac:dyDescent="0.2">
      <c r="B116" s="49"/>
      <c r="C116" s="49"/>
      <c r="D116" s="49"/>
      <c r="E116" s="49"/>
      <c r="F116" s="49"/>
    </row>
    <row r="117" spans="2:6" x14ac:dyDescent="0.2">
      <c r="B117" s="49"/>
      <c r="C117" s="49"/>
      <c r="D117" s="49"/>
      <c r="E117" s="49"/>
      <c r="F117" s="49"/>
    </row>
    <row r="118" spans="2:6" x14ac:dyDescent="0.2">
      <c r="B118" s="49"/>
      <c r="C118" s="49"/>
      <c r="D118" s="49"/>
      <c r="E118" s="49"/>
      <c r="F118" s="49"/>
    </row>
    <row r="119" spans="2:6" x14ac:dyDescent="0.2">
      <c r="B119" s="49"/>
      <c r="C119" s="49"/>
      <c r="D119" s="49"/>
      <c r="E119" s="49"/>
      <c r="F119" s="49"/>
    </row>
    <row r="120" spans="2:6" x14ac:dyDescent="0.2">
      <c r="B120" s="49"/>
      <c r="C120" s="49"/>
      <c r="D120" s="49"/>
      <c r="E120" s="49"/>
      <c r="F120" s="49"/>
    </row>
    <row r="121" spans="2:6" x14ac:dyDescent="0.2">
      <c r="B121" s="49"/>
      <c r="C121" s="49"/>
      <c r="D121" s="49"/>
      <c r="E121" s="49"/>
      <c r="F121" s="49"/>
    </row>
    <row r="122" spans="2:6" x14ac:dyDescent="0.2">
      <c r="B122" s="49"/>
      <c r="C122" s="49"/>
      <c r="D122" s="49"/>
      <c r="E122" s="49"/>
      <c r="F122" s="49"/>
    </row>
    <row r="123" spans="2:6" x14ac:dyDescent="0.2">
      <c r="B123" s="49"/>
      <c r="C123" s="49"/>
      <c r="D123" s="49"/>
      <c r="E123" s="49"/>
      <c r="F123" s="49"/>
    </row>
    <row r="124" spans="2:6" x14ac:dyDescent="0.2">
      <c r="B124" s="49"/>
      <c r="C124" s="49"/>
      <c r="D124" s="49"/>
      <c r="E124" s="49"/>
      <c r="F124" s="49"/>
    </row>
    <row r="125" spans="2:6" x14ac:dyDescent="0.2">
      <c r="B125" s="49"/>
      <c r="C125" s="49"/>
      <c r="D125" s="49"/>
      <c r="E125" s="49"/>
      <c r="F125" s="49"/>
    </row>
    <row r="126" spans="2:6" x14ac:dyDescent="0.2">
      <c r="B126" s="49"/>
      <c r="C126" s="49"/>
      <c r="D126" s="49"/>
      <c r="E126" s="49"/>
      <c r="F126" s="49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49"/>
      <c r="C135" s="49"/>
      <c r="D135" s="49"/>
      <c r="E135" s="49"/>
      <c r="F135" s="49"/>
    </row>
    <row r="136" spans="2:6" x14ac:dyDescent="0.2">
      <c r="B136" s="49"/>
      <c r="C136" s="49"/>
      <c r="D136" s="49"/>
      <c r="E136" s="49"/>
      <c r="F136" s="49"/>
    </row>
    <row r="137" spans="2:6" x14ac:dyDescent="0.2">
      <c r="B137" s="49"/>
      <c r="C137" s="49"/>
      <c r="D137" s="49"/>
      <c r="E137" s="49"/>
      <c r="F137" s="49"/>
    </row>
    <row r="138" spans="2:6" x14ac:dyDescent="0.2">
      <c r="B138" s="49"/>
      <c r="C138" s="49"/>
      <c r="D138" s="49"/>
      <c r="E138" s="49"/>
      <c r="F138" s="49"/>
    </row>
    <row r="139" spans="2:6" x14ac:dyDescent="0.2">
      <c r="B139" s="49"/>
      <c r="C139" s="49"/>
      <c r="D139" s="49"/>
      <c r="E139" s="49"/>
      <c r="F139" s="49"/>
    </row>
    <row r="140" spans="2:6" x14ac:dyDescent="0.2">
      <c r="B140" s="49"/>
      <c r="C140" s="49"/>
      <c r="D140" s="49"/>
      <c r="E140" s="49"/>
      <c r="F140" s="49"/>
    </row>
    <row r="141" spans="2:6" x14ac:dyDescent="0.2">
      <c r="B141" s="49"/>
      <c r="C141" s="49"/>
      <c r="D141" s="49"/>
      <c r="E141" s="49"/>
      <c r="F141" s="49"/>
    </row>
    <row r="142" spans="2:6" x14ac:dyDescent="0.2">
      <c r="B142" s="49"/>
      <c r="C142" s="49"/>
      <c r="D142" s="49"/>
      <c r="E142" s="49"/>
      <c r="F142" s="49"/>
    </row>
    <row r="143" spans="2:6" x14ac:dyDescent="0.2">
      <c r="B143" s="49"/>
      <c r="C143" s="49"/>
      <c r="D143" s="49"/>
      <c r="E143" s="49"/>
      <c r="F143" s="49"/>
    </row>
    <row r="144" spans="2:6" x14ac:dyDescent="0.2">
      <c r="B144" s="49"/>
      <c r="C144" s="49"/>
      <c r="D144" s="49"/>
      <c r="E144" s="49"/>
      <c r="F144" s="49"/>
    </row>
    <row r="145" spans="2:6" x14ac:dyDescent="0.2">
      <c r="B145" s="49"/>
      <c r="C145" s="49"/>
      <c r="D145" s="49"/>
      <c r="E145" s="49"/>
      <c r="F145" s="49"/>
    </row>
    <row r="146" spans="2:6" x14ac:dyDescent="0.2">
      <c r="B146" s="49"/>
      <c r="C146" s="49"/>
      <c r="D146" s="49"/>
      <c r="E146" s="49"/>
      <c r="F146" s="49"/>
    </row>
    <row r="147" spans="2:6" x14ac:dyDescent="0.2">
      <c r="B147" s="49"/>
      <c r="C147" s="49"/>
      <c r="D147" s="49"/>
      <c r="E147" s="49"/>
      <c r="F147" s="49"/>
    </row>
    <row r="148" spans="2:6" x14ac:dyDescent="0.2">
      <c r="B148" s="49"/>
      <c r="C148" s="49"/>
      <c r="D148" s="49"/>
      <c r="E148" s="49"/>
      <c r="F148" s="49"/>
    </row>
    <row r="149" spans="2:6" x14ac:dyDescent="0.2">
      <c r="B149" s="49"/>
      <c r="C149" s="49"/>
      <c r="D149" s="49"/>
      <c r="E149" s="49"/>
      <c r="F149" s="49"/>
    </row>
    <row r="156" spans="2:6" s="41" customFormat="1" ht="15" x14ac:dyDescent="0.2"/>
    <row r="157" spans="2:6" s="41" customFormat="1" ht="15" x14ac:dyDescent="0.2"/>
    <row r="158" spans="2:6" s="41" customFormat="1" ht="15" x14ac:dyDescent="0.2"/>
    <row r="161" spans="2:6" s="44" customFormat="1" ht="11.25" x14ac:dyDescent="0.2"/>
    <row r="163" spans="2:6" x14ac:dyDescent="0.2">
      <c r="B163" s="49"/>
      <c r="C163" s="49"/>
      <c r="D163" s="49"/>
      <c r="E163" s="49"/>
      <c r="F163" s="49"/>
    </row>
    <row r="164" spans="2:6" x14ac:dyDescent="0.2">
      <c r="B164" s="49"/>
      <c r="C164" s="49"/>
      <c r="D164" s="49"/>
      <c r="E164" s="49"/>
      <c r="F164" s="49"/>
    </row>
    <row r="165" spans="2:6" x14ac:dyDescent="0.2">
      <c r="B165" s="49"/>
      <c r="C165" s="49"/>
      <c r="D165" s="49"/>
      <c r="E165" s="49"/>
      <c r="F165" s="49"/>
    </row>
    <row r="166" spans="2:6" x14ac:dyDescent="0.2">
      <c r="B166" s="49"/>
      <c r="C166" s="49"/>
      <c r="D166" s="49"/>
      <c r="E166" s="49"/>
      <c r="F166" s="49"/>
    </row>
    <row r="167" spans="2:6" x14ac:dyDescent="0.2">
      <c r="B167" s="49"/>
      <c r="C167" s="49"/>
      <c r="D167" s="49"/>
      <c r="E167" s="49"/>
      <c r="F167" s="49"/>
    </row>
    <row r="168" spans="2:6" x14ac:dyDescent="0.2">
      <c r="B168" s="49"/>
      <c r="C168" s="49"/>
      <c r="D168" s="49"/>
      <c r="E168" s="49"/>
      <c r="F168" s="49"/>
    </row>
    <row r="169" spans="2:6" x14ac:dyDescent="0.2">
      <c r="B169" s="49"/>
      <c r="C169" s="49"/>
      <c r="D169" s="49"/>
      <c r="E169" s="49"/>
      <c r="F169" s="49"/>
    </row>
    <row r="170" spans="2:6" x14ac:dyDescent="0.2">
      <c r="B170" s="49"/>
      <c r="C170" s="49"/>
      <c r="D170" s="49"/>
      <c r="E170" s="49"/>
      <c r="F170" s="49"/>
    </row>
    <row r="171" spans="2:6" x14ac:dyDescent="0.2">
      <c r="B171" s="49"/>
      <c r="C171" s="49"/>
      <c r="D171" s="49"/>
      <c r="E171" s="49"/>
      <c r="F171" s="49"/>
    </row>
    <row r="172" spans="2:6" x14ac:dyDescent="0.2">
      <c r="B172" s="49"/>
      <c r="C172" s="49"/>
      <c r="D172" s="49"/>
      <c r="E172" s="49"/>
      <c r="F172" s="49"/>
    </row>
    <row r="173" spans="2:6" x14ac:dyDescent="0.2">
      <c r="B173" s="49"/>
      <c r="C173" s="49"/>
      <c r="D173" s="49"/>
      <c r="E173" s="49"/>
      <c r="F173" s="49"/>
    </row>
    <row r="174" spans="2:6" x14ac:dyDescent="0.2">
      <c r="B174" s="49"/>
      <c r="C174" s="49"/>
      <c r="D174" s="49"/>
      <c r="E174" s="49"/>
      <c r="F174" s="49"/>
    </row>
    <row r="175" spans="2:6" x14ac:dyDescent="0.2">
      <c r="B175" s="49"/>
      <c r="C175" s="49"/>
      <c r="D175" s="49"/>
      <c r="E175" s="49"/>
      <c r="F175" s="49"/>
    </row>
    <row r="176" spans="2:6" x14ac:dyDescent="0.2">
      <c r="B176" s="49"/>
      <c r="C176" s="49"/>
      <c r="D176" s="49"/>
      <c r="E176" s="49"/>
      <c r="F176" s="49"/>
    </row>
    <row r="177" spans="2:6" x14ac:dyDescent="0.2">
      <c r="B177" s="49"/>
      <c r="C177" s="49"/>
      <c r="D177" s="49"/>
      <c r="E177" s="49"/>
      <c r="F177" s="49"/>
    </row>
    <row r="178" spans="2:6" x14ac:dyDescent="0.2">
      <c r="B178" s="49"/>
      <c r="C178" s="49"/>
      <c r="D178" s="49"/>
      <c r="E178" s="49"/>
      <c r="F178" s="49"/>
    </row>
    <row r="179" spans="2:6" x14ac:dyDescent="0.2">
      <c r="B179" s="49"/>
      <c r="C179" s="49"/>
      <c r="D179" s="49"/>
      <c r="E179" s="49"/>
      <c r="F179" s="49"/>
    </row>
    <row r="180" spans="2:6" x14ac:dyDescent="0.2">
      <c r="B180" s="49"/>
      <c r="C180" s="49"/>
      <c r="D180" s="49"/>
      <c r="E180" s="49"/>
      <c r="F180" s="49"/>
    </row>
    <row r="181" spans="2:6" x14ac:dyDescent="0.2">
      <c r="B181" s="49"/>
      <c r="C181" s="49"/>
      <c r="D181" s="49"/>
      <c r="E181" s="49"/>
      <c r="F181" s="49"/>
    </row>
    <row r="182" spans="2:6" x14ac:dyDescent="0.2">
      <c r="B182" s="49"/>
      <c r="C182" s="49"/>
      <c r="D182" s="49"/>
      <c r="E182" s="49"/>
      <c r="F182" s="49"/>
    </row>
    <row r="183" spans="2:6" x14ac:dyDescent="0.2">
      <c r="B183" s="49"/>
      <c r="C183" s="49"/>
      <c r="D183" s="49"/>
      <c r="E183" s="49"/>
      <c r="F183" s="49"/>
    </row>
    <row r="184" spans="2:6" x14ac:dyDescent="0.2">
      <c r="B184" s="49"/>
      <c r="C184" s="49"/>
      <c r="D184" s="49"/>
      <c r="E184" s="49"/>
      <c r="F184" s="49"/>
    </row>
    <row r="185" spans="2:6" x14ac:dyDescent="0.2">
      <c r="B185" s="49"/>
      <c r="C185" s="49"/>
      <c r="D185" s="49"/>
      <c r="E185" s="49"/>
      <c r="F185" s="49"/>
    </row>
    <row r="186" spans="2:6" x14ac:dyDescent="0.2">
      <c r="B186" s="49"/>
      <c r="C186" s="49"/>
      <c r="D186" s="49"/>
      <c r="E186" s="49"/>
      <c r="F186" s="49"/>
    </row>
    <row r="187" spans="2:6" x14ac:dyDescent="0.2">
      <c r="B187" s="49"/>
      <c r="C187" s="49"/>
      <c r="D187" s="49"/>
      <c r="E187" s="49"/>
      <c r="F187" s="49"/>
    </row>
    <row r="188" spans="2:6" x14ac:dyDescent="0.2">
      <c r="B188" s="49"/>
      <c r="C188" s="49"/>
      <c r="D188" s="49"/>
      <c r="E188" s="49"/>
      <c r="F188" s="49"/>
    </row>
    <row r="189" spans="2:6" x14ac:dyDescent="0.2">
      <c r="B189" s="49"/>
      <c r="C189" s="49"/>
      <c r="D189" s="49"/>
      <c r="E189" s="49"/>
      <c r="F189" s="49"/>
    </row>
    <row r="190" spans="2:6" x14ac:dyDescent="0.2">
      <c r="B190" s="49"/>
      <c r="C190" s="49"/>
      <c r="D190" s="49"/>
      <c r="E190" s="49"/>
      <c r="F190" s="49"/>
    </row>
    <row r="191" spans="2:6" x14ac:dyDescent="0.2">
      <c r="B191" s="49"/>
      <c r="C191" s="49"/>
      <c r="D191" s="49"/>
      <c r="E191" s="49"/>
      <c r="F191" s="49"/>
    </row>
    <row r="192" spans="2:6" x14ac:dyDescent="0.2">
      <c r="B192" s="49"/>
      <c r="C192" s="49"/>
      <c r="D192" s="49"/>
      <c r="E192" s="49"/>
      <c r="F192" s="49"/>
    </row>
    <row r="193" spans="2:6" x14ac:dyDescent="0.2">
      <c r="B193" s="49"/>
      <c r="C193" s="49"/>
      <c r="D193" s="49"/>
      <c r="E193" s="49"/>
      <c r="F193" s="49"/>
    </row>
    <row r="194" spans="2:6" x14ac:dyDescent="0.2">
      <c r="B194" s="49"/>
      <c r="C194" s="49"/>
      <c r="D194" s="49"/>
      <c r="E194" s="49"/>
      <c r="F194" s="49"/>
    </row>
    <row r="195" spans="2:6" x14ac:dyDescent="0.2">
      <c r="B195" s="49"/>
      <c r="C195" s="49"/>
      <c r="D195" s="49"/>
      <c r="E195" s="49"/>
      <c r="F195" s="49"/>
    </row>
    <row r="196" spans="2:6" x14ac:dyDescent="0.2">
      <c r="B196" s="49"/>
      <c r="C196" s="49"/>
      <c r="D196" s="49"/>
      <c r="E196" s="49"/>
      <c r="F196" s="49"/>
    </row>
    <row r="197" spans="2:6" x14ac:dyDescent="0.2">
      <c r="B197" s="49"/>
      <c r="C197" s="49"/>
      <c r="D197" s="49"/>
      <c r="E197" s="49"/>
      <c r="F197" s="49"/>
    </row>
    <row r="198" spans="2:6" x14ac:dyDescent="0.2">
      <c r="B198" s="49"/>
      <c r="C198" s="49"/>
      <c r="D198" s="49"/>
      <c r="E198" s="49"/>
      <c r="F198" s="49"/>
    </row>
    <row r="199" spans="2:6" x14ac:dyDescent="0.2">
      <c r="B199" s="49"/>
      <c r="C199" s="49"/>
      <c r="D199" s="49"/>
      <c r="E199" s="49"/>
      <c r="F199" s="49"/>
    </row>
    <row r="200" spans="2:6" x14ac:dyDescent="0.2">
      <c r="B200" s="49"/>
      <c r="C200" s="49"/>
      <c r="D200" s="49"/>
      <c r="E200" s="49"/>
      <c r="F200" s="49"/>
    </row>
    <row r="201" spans="2:6" x14ac:dyDescent="0.2">
      <c r="B201" s="49"/>
      <c r="C201" s="49"/>
      <c r="D201" s="49"/>
      <c r="E201" s="49"/>
      <c r="F201" s="49"/>
    </row>
    <row r="208" spans="2:6" s="41" customFormat="1" ht="15" x14ac:dyDescent="0.2"/>
    <row r="209" spans="2:6" s="41" customFormat="1" ht="15" x14ac:dyDescent="0.2"/>
    <row r="210" spans="2:6" s="41" customFormat="1" ht="15" x14ac:dyDescent="0.2"/>
    <row r="213" spans="2:6" s="44" customFormat="1" ht="11.25" x14ac:dyDescent="0.2"/>
    <row r="216" spans="2:6" x14ac:dyDescent="0.2">
      <c r="B216" s="49"/>
      <c r="C216" s="49"/>
      <c r="D216" s="49"/>
      <c r="E216" s="49"/>
      <c r="F216" s="49"/>
    </row>
    <row r="217" spans="2:6" x14ac:dyDescent="0.2">
      <c r="B217" s="49"/>
      <c r="C217" s="49"/>
      <c r="D217" s="49"/>
      <c r="E217" s="49"/>
      <c r="F217" s="49"/>
    </row>
    <row r="218" spans="2:6" x14ac:dyDescent="0.2">
      <c r="B218" s="49"/>
      <c r="C218" s="49"/>
      <c r="D218" s="49"/>
      <c r="E218" s="49"/>
      <c r="F218" s="49"/>
    </row>
    <row r="219" spans="2:6" x14ac:dyDescent="0.2">
      <c r="B219" s="49"/>
      <c r="C219" s="49"/>
      <c r="D219" s="49"/>
      <c r="E219" s="49"/>
      <c r="F219" s="49"/>
    </row>
    <row r="220" spans="2:6" x14ac:dyDescent="0.2">
      <c r="B220" s="49"/>
      <c r="C220" s="49"/>
      <c r="D220" s="49"/>
      <c r="E220" s="49"/>
      <c r="F220" s="49"/>
    </row>
    <row r="221" spans="2:6" x14ac:dyDescent="0.2">
      <c r="B221" s="49"/>
      <c r="C221" s="49"/>
      <c r="D221" s="49"/>
      <c r="E221" s="49"/>
      <c r="F221" s="49"/>
    </row>
    <row r="222" spans="2:6" x14ac:dyDescent="0.2">
      <c r="B222" s="49"/>
      <c r="C222" s="49"/>
      <c r="D222" s="49"/>
      <c r="E222" s="49"/>
      <c r="F222" s="49"/>
    </row>
    <row r="223" spans="2:6" x14ac:dyDescent="0.2">
      <c r="B223" s="49"/>
      <c r="C223" s="49"/>
      <c r="D223" s="49"/>
      <c r="E223" s="49"/>
      <c r="F223" s="49"/>
    </row>
    <row r="224" spans="2:6" x14ac:dyDescent="0.2">
      <c r="B224" s="49"/>
      <c r="C224" s="49"/>
      <c r="D224" s="49"/>
      <c r="E224" s="49"/>
      <c r="F224" s="49"/>
    </row>
    <row r="225" spans="2:6" x14ac:dyDescent="0.2">
      <c r="B225" s="49"/>
      <c r="C225" s="49"/>
      <c r="D225" s="49"/>
      <c r="E225" s="49"/>
      <c r="F225" s="49"/>
    </row>
    <row r="226" spans="2:6" x14ac:dyDescent="0.2">
      <c r="B226" s="49"/>
      <c r="C226" s="49"/>
      <c r="D226" s="49"/>
      <c r="E226" s="49"/>
      <c r="F226" s="49"/>
    </row>
    <row r="227" spans="2:6" x14ac:dyDescent="0.2">
      <c r="B227" s="49"/>
      <c r="C227" s="49"/>
      <c r="D227" s="49"/>
      <c r="E227" s="49"/>
      <c r="F227" s="49"/>
    </row>
    <row r="228" spans="2:6" x14ac:dyDescent="0.2">
      <c r="B228" s="49"/>
      <c r="C228" s="49"/>
      <c r="D228" s="49"/>
      <c r="E228" s="49"/>
      <c r="F228" s="49"/>
    </row>
    <row r="229" spans="2:6" x14ac:dyDescent="0.2">
      <c r="B229" s="49"/>
      <c r="C229" s="49"/>
      <c r="D229" s="49"/>
      <c r="E229" s="49"/>
      <c r="F229" s="49"/>
    </row>
    <row r="230" spans="2:6" x14ac:dyDescent="0.2">
      <c r="B230" s="49"/>
      <c r="C230" s="49"/>
      <c r="D230" s="49"/>
      <c r="E230" s="49"/>
      <c r="F230" s="49"/>
    </row>
    <row r="231" spans="2:6" x14ac:dyDescent="0.2">
      <c r="B231" s="49"/>
      <c r="C231" s="49"/>
      <c r="D231" s="49"/>
      <c r="E231" s="49"/>
      <c r="F231" s="49"/>
    </row>
    <row r="232" spans="2:6" x14ac:dyDescent="0.2">
      <c r="B232" s="49"/>
      <c r="C232" s="49"/>
      <c r="D232" s="49"/>
      <c r="E232" s="49"/>
      <c r="F232" s="49"/>
    </row>
    <row r="233" spans="2:6" x14ac:dyDescent="0.2">
      <c r="B233" s="49"/>
      <c r="C233" s="49"/>
      <c r="D233" s="49"/>
      <c r="E233" s="49"/>
      <c r="F233" s="49"/>
    </row>
    <row r="234" spans="2:6" x14ac:dyDescent="0.2">
      <c r="B234" s="49"/>
      <c r="C234" s="49"/>
      <c r="D234" s="49"/>
      <c r="E234" s="49"/>
      <c r="F234" s="49"/>
    </row>
    <row r="235" spans="2:6" x14ac:dyDescent="0.2">
      <c r="B235" s="49"/>
      <c r="C235" s="49"/>
      <c r="D235" s="49"/>
      <c r="E235" s="49"/>
      <c r="F235" s="49"/>
    </row>
    <row r="236" spans="2:6" x14ac:dyDescent="0.2">
      <c r="B236" s="49"/>
      <c r="C236" s="49"/>
      <c r="D236" s="49"/>
      <c r="E236" s="49"/>
      <c r="F236" s="49"/>
    </row>
    <row r="237" spans="2:6" x14ac:dyDescent="0.2">
      <c r="B237" s="49"/>
      <c r="C237" s="49"/>
      <c r="D237" s="49"/>
      <c r="E237" s="49"/>
      <c r="F237" s="49"/>
    </row>
    <row r="238" spans="2:6" x14ac:dyDescent="0.2">
      <c r="B238" s="49"/>
      <c r="C238" s="49"/>
      <c r="D238" s="49"/>
      <c r="E238" s="49"/>
      <c r="F238" s="49"/>
    </row>
    <row r="239" spans="2:6" x14ac:dyDescent="0.2">
      <c r="B239" s="49"/>
      <c r="C239" s="49"/>
      <c r="D239" s="49"/>
      <c r="E239" s="49"/>
      <c r="F239" s="49"/>
    </row>
    <row r="240" spans="2:6" x14ac:dyDescent="0.2">
      <c r="B240" s="49"/>
      <c r="C240" s="49"/>
      <c r="D240" s="49"/>
      <c r="E240" s="49"/>
      <c r="F240" s="49"/>
    </row>
    <row r="241" spans="2:6" x14ac:dyDescent="0.2">
      <c r="B241" s="49"/>
      <c r="C241" s="49"/>
      <c r="D241" s="49"/>
      <c r="E241" s="49"/>
      <c r="F241" s="49"/>
    </row>
    <row r="242" spans="2:6" x14ac:dyDescent="0.2">
      <c r="B242" s="49"/>
      <c r="C242" s="49"/>
      <c r="D242" s="49"/>
      <c r="E242" s="49"/>
      <c r="F242" s="49"/>
    </row>
    <row r="243" spans="2:6" x14ac:dyDescent="0.2">
      <c r="B243" s="49"/>
      <c r="C243" s="49"/>
      <c r="D243" s="49"/>
      <c r="E243" s="49"/>
      <c r="F243" s="49"/>
    </row>
    <row r="244" spans="2:6" x14ac:dyDescent="0.2">
      <c r="B244" s="49"/>
      <c r="C244" s="49"/>
      <c r="D244" s="49"/>
      <c r="E244" s="49"/>
      <c r="F244" s="49"/>
    </row>
    <row r="245" spans="2:6" x14ac:dyDescent="0.2">
      <c r="B245" s="49"/>
      <c r="C245" s="49"/>
      <c r="D245" s="49"/>
      <c r="E245" s="49"/>
      <c r="F245" s="49"/>
    </row>
    <row r="246" spans="2:6" x14ac:dyDescent="0.2">
      <c r="B246" s="49"/>
      <c r="C246" s="49"/>
      <c r="D246" s="49"/>
      <c r="E246" s="49"/>
      <c r="F246" s="49"/>
    </row>
    <row r="247" spans="2:6" x14ac:dyDescent="0.2">
      <c r="B247" s="49"/>
      <c r="C247" s="49"/>
      <c r="D247" s="49"/>
      <c r="E247" s="49"/>
      <c r="F247" s="49"/>
    </row>
    <row r="248" spans="2:6" x14ac:dyDescent="0.2">
      <c r="B248" s="49"/>
      <c r="C248" s="49"/>
      <c r="D248" s="49"/>
      <c r="E248" s="49"/>
      <c r="F248" s="49"/>
    </row>
    <row r="249" spans="2:6" x14ac:dyDescent="0.2">
      <c r="B249" s="49"/>
      <c r="C249" s="49"/>
      <c r="D249" s="49"/>
      <c r="E249" s="49"/>
      <c r="F249" s="49"/>
    </row>
    <row r="250" spans="2:6" x14ac:dyDescent="0.2">
      <c r="B250" s="49"/>
      <c r="C250" s="49"/>
      <c r="D250" s="49"/>
      <c r="E250" s="49"/>
      <c r="F250" s="49"/>
    </row>
    <row r="251" spans="2:6" x14ac:dyDescent="0.2">
      <c r="B251" s="49"/>
      <c r="C251" s="49"/>
      <c r="D251" s="49"/>
      <c r="E251" s="49"/>
      <c r="F251" s="49"/>
    </row>
    <row r="252" spans="2:6" x14ac:dyDescent="0.2">
      <c r="B252" s="49"/>
      <c r="C252" s="49"/>
      <c r="D252" s="49"/>
      <c r="E252" s="49"/>
      <c r="F252" s="49"/>
    </row>
    <row r="253" spans="2:6" x14ac:dyDescent="0.2">
      <c r="B253" s="49"/>
      <c r="C253" s="49"/>
      <c r="D253" s="49"/>
      <c r="E253" s="49"/>
      <c r="F253" s="49"/>
    </row>
    <row r="260" spans="2:6" s="41" customFormat="1" ht="15" x14ac:dyDescent="0.2"/>
    <row r="261" spans="2:6" s="41" customFormat="1" ht="15" x14ac:dyDescent="0.2"/>
    <row r="262" spans="2:6" s="41" customFormat="1" ht="15" x14ac:dyDescent="0.2"/>
    <row r="265" spans="2:6" s="44" customFormat="1" ht="11.25" x14ac:dyDescent="0.2"/>
    <row r="268" spans="2:6" x14ac:dyDescent="0.2">
      <c r="B268" s="49"/>
      <c r="C268" s="49"/>
      <c r="D268" s="49"/>
      <c r="E268" s="49"/>
      <c r="F268" s="49"/>
    </row>
    <row r="269" spans="2:6" x14ac:dyDescent="0.2">
      <c r="B269" s="49"/>
      <c r="C269" s="49"/>
      <c r="D269" s="49"/>
      <c r="E269" s="49"/>
      <c r="F269" s="49"/>
    </row>
    <row r="270" spans="2:6" x14ac:dyDescent="0.2">
      <c r="B270" s="49"/>
      <c r="C270" s="49"/>
      <c r="D270" s="49"/>
      <c r="E270" s="49"/>
      <c r="F270" s="49"/>
    </row>
    <row r="271" spans="2:6" x14ac:dyDescent="0.2">
      <c r="B271" s="49"/>
      <c r="C271" s="49"/>
      <c r="D271" s="49"/>
      <c r="E271" s="49"/>
      <c r="F271" s="49"/>
    </row>
    <row r="272" spans="2:6" x14ac:dyDescent="0.2">
      <c r="B272" s="49"/>
      <c r="C272" s="49"/>
      <c r="D272" s="49"/>
      <c r="E272" s="49"/>
      <c r="F272" s="49"/>
    </row>
    <row r="273" spans="2:6" x14ac:dyDescent="0.2">
      <c r="B273" s="49"/>
      <c r="C273" s="49"/>
      <c r="D273" s="49"/>
      <c r="E273" s="49"/>
      <c r="F273" s="49"/>
    </row>
    <row r="274" spans="2:6" x14ac:dyDescent="0.2">
      <c r="B274" s="49"/>
      <c r="C274" s="49"/>
      <c r="D274" s="49"/>
      <c r="E274" s="49"/>
      <c r="F274" s="49"/>
    </row>
    <row r="275" spans="2:6" x14ac:dyDescent="0.2">
      <c r="B275" s="49"/>
      <c r="C275" s="49"/>
      <c r="D275" s="49"/>
      <c r="E275" s="49"/>
      <c r="F275" s="49"/>
    </row>
    <row r="276" spans="2:6" x14ac:dyDescent="0.2">
      <c r="B276" s="49"/>
      <c r="C276" s="49"/>
      <c r="D276" s="49"/>
      <c r="E276" s="49"/>
      <c r="F276" s="49"/>
    </row>
    <row r="277" spans="2:6" x14ac:dyDescent="0.2">
      <c r="B277" s="49"/>
      <c r="C277" s="49"/>
      <c r="D277" s="49"/>
      <c r="E277" s="49"/>
      <c r="F277" s="49"/>
    </row>
    <row r="278" spans="2:6" x14ac:dyDescent="0.2">
      <c r="B278" s="49"/>
      <c r="C278" s="49"/>
      <c r="D278" s="49"/>
      <c r="E278" s="49"/>
      <c r="F278" s="49"/>
    </row>
    <row r="279" spans="2:6" x14ac:dyDescent="0.2">
      <c r="B279" s="49"/>
      <c r="C279" s="49"/>
      <c r="D279" s="49"/>
      <c r="E279" s="49"/>
      <c r="F279" s="49"/>
    </row>
    <row r="280" spans="2:6" x14ac:dyDescent="0.2">
      <c r="B280" s="49"/>
      <c r="C280" s="49"/>
      <c r="D280" s="49"/>
      <c r="E280" s="49"/>
      <c r="F280" s="49"/>
    </row>
    <row r="281" spans="2:6" x14ac:dyDescent="0.2">
      <c r="B281" s="49"/>
      <c r="C281" s="49"/>
      <c r="D281" s="49"/>
      <c r="E281" s="49"/>
      <c r="F281" s="49"/>
    </row>
    <row r="282" spans="2:6" x14ac:dyDescent="0.2">
      <c r="B282" s="49"/>
      <c r="C282" s="49"/>
      <c r="D282" s="49"/>
      <c r="E282" s="49"/>
      <c r="F282" s="49"/>
    </row>
    <row r="283" spans="2:6" x14ac:dyDescent="0.2">
      <c r="B283" s="49"/>
      <c r="C283" s="49"/>
      <c r="D283" s="49"/>
      <c r="E283" s="49"/>
      <c r="F283" s="49"/>
    </row>
    <row r="284" spans="2:6" x14ac:dyDescent="0.2">
      <c r="B284" s="49"/>
      <c r="C284" s="49"/>
      <c r="D284" s="49"/>
      <c r="E284" s="49"/>
      <c r="F284" s="49"/>
    </row>
    <row r="285" spans="2:6" x14ac:dyDescent="0.2">
      <c r="B285" s="49"/>
      <c r="C285" s="49"/>
      <c r="D285" s="49"/>
      <c r="E285" s="49"/>
      <c r="F285" s="49"/>
    </row>
    <row r="286" spans="2:6" x14ac:dyDescent="0.2">
      <c r="B286" s="49"/>
      <c r="C286" s="49"/>
      <c r="D286" s="49"/>
      <c r="E286" s="49"/>
      <c r="F286" s="49"/>
    </row>
    <row r="287" spans="2:6" x14ac:dyDescent="0.2">
      <c r="B287" s="49"/>
      <c r="C287" s="49"/>
      <c r="D287" s="49"/>
      <c r="E287" s="49"/>
      <c r="F287" s="49"/>
    </row>
    <row r="288" spans="2:6" x14ac:dyDescent="0.2">
      <c r="B288" s="49"/>
      <c r="C288" s="49"/>
      <c r="D288" s="49"/>
      <c r="E288" s="49"/>
      <c r="F288" s="49"/>
    </row>
    <row r="289" spans="2:6" x14ac:dyDescent="0.2">
      <c r="B289" s="49"/>
      <c r="C289" s="49"/>
      <c r="D289" s="49"/>
      <c r="E289" s="49"/>
      <c r="F289" s="49"/>
    </row>
    <row r="290" spans="2:6" x14ac:dyDescent="0.2">
      <c r="B290" s="49"/>
      <c r="C290" s="49"/>
      <c r="D290" s="49"/>
      <c r="E290" s="49"/>
      <c r="F290" s="49"/>
    </row>
    <row r="291" spans="2:6" x14ac:dyDescent="0.2">
      <c r="B291" s="49"/>
      <c r="C291" s="49"/>
      <c r="D291" s="49"/>
      <c r="E291" s="49"/>
      <c r="F291" s="49"/>
    </row>
    <row r="292" spans="2:6" x14ac:dyDescent="0.2">
      <c r="B292" s="49"/>
      <c r="C292" s="49"/>
      <c r="D292" s="49"/>
      <c r="E292" s="49"/>
      <c r="F292" s="49"/>
    </row>
    <row r="293" spans="2:6" x14ac:dyDescent="0.2">
      <c r="B293" s="49"/>
      <c r="C293" s="49"/>
      <c r="D293" s="49"/>
      <c r="E293" s="49"/>
      <c r="F293" s="49"/>
    </row>
    <row r="294" spans="2:6" x14ac:dyDescent="0.2">
      <c r="B294" s="49"/>
      <c r="C294" s="49"/>
      <c r="D294" s="49"/>
      <c r="E294" s="49"/>
      <c r="F294" s="49"/>
    </row>
    <row r="295" spans="2:6" x14ac:dyDescent="0.2">
      <c r="B295" s="49"/>
      <c r="C295" s="49"/>
      <c r="D295" s="49"/>
      <c r="E295" s="49"/>
      <c r="F295" s="49"/>
    </row>
    <row r="296" spans="2:6" x14ac:dyDescent="0.2">
      <c r="B296" s="49"/>
      <c r="C296" s="49"/>
      <c r="D296" s="49"/>
      <c r="E296" s="49"/>
      <c r="F296" s="49"/>
    </row>
    <row r="297" spans="2:6" x14ac:dyDescent="0.2">
      <c r="B297" s="49"/>
      <c r="C297" s="49"/>
      <c r="D297" s="49"/>
      <c r="E297" s="49"/>
      <c r="F297" s="49"/>
    </row>
    <row r="298" spans="2:6" x14ac:dyDescent="0.2">
      <c r="B298" s="49"/>
      <c r="C298" s="49"/>
      <c r="D298" s="49"/>
      <c r="E298" s="49"/>
      <c r="F298" s="49"/>
    </row>
    <row r="299" spans="2:6" x14ac:dyDescent="0.2">
      <c r="B299" s="49"/>
      <c r="C299" s="49"/>
      <c r="D299" s="49"/>
      <c r="E299" s="49"/>
      <c r="F299" s="49"/>
    </row>
    <row r="300" spans="2:6" x14ac:dyDescent="0.2">
      <c r="B300" s="49"/>
      <c r="C300" s="49"/>
      <c r="D300" s="49"/>
      <c r="E300" s="49"/>
      <c r="F300" s="49"/>
    </row>
    <row r="301" spans="2:6" x14ac:dyDescent="0.2">
      <c r="B301" s="49"/>
      <c r="C301" s="49"/>
      <c r="D301" s="49"/>
      <c r="E301" s="49"/>
      <c r="F301" s="49"/>
    </row>
    <row r="302" spans="2:6" x14ac:dyDescent="0.2">
      <c r="B302" s="49"/>
      <c r="C302" s="49"/>
      <c r="D302" s="49"/>
      <c r="E302" s="49"/>
      <c r="F302" s="49"/>
    </row>
    <row r="303" spans="2:6" x14ac:dyDescent="0.2">
      <c r="B303" s="49"/>
      <c r="C303" s="49"/>
      <c r="D303" s="49"/>
      <c r="E303" s="49"/>
      <c r="F303" s="49"/>
    </row>
    <row r="304" spans="2:6" x14ac:dyDescent="0.2">
      <c r="B304" s="49"/>
      <c r="C304" s="49"/>
      <c r="D304" s="49"/>
      <c r="E304" s="49"/>
      <c r="F304" s="49"/>
    </row>
    <row r="305" spans="2:6" x14ac:dyDescent="0.2">
      <c r="B305" s="49"/>
      <c r="C305" s="49"/>
      <c r="D305" s="49"/>
      <c r="E305" s="49"/>
      <c r="F305" s="49"/>
    </row>
    <row r="312" spans="2:6" s="41" customFormat="1" ht="15" x14ac:dyDescent="0.2"/>
    <row r="313" spans="2:6" s="41" customFormat="1" ht="15" x14ac:dyDescent="0.2"/>
    <row r="314" spans="2:6" s="41" customFormat="1" ht="15" x14ac:dyDescent="0.2"/>
    <row r="317" spans="2:6" s="44" customFormat="1" ht="11.25" x14ac:dyDescent="0.2"/>
    <row r="320" spans="2:6" x14ac:dyDescent="0.2">
      <c r="B320" s="49"/>
      <c r="C320" s="49"/>
      <c r="D320" s="49"/>
      <c r="E320" s="49"/>
      <c r="F320" s="49"/>
    </row>
    <row r="321" spans="2:6" x14ac:dyDescent="0.2">
      <c r="B321" s="49"/>
      <c r="C321" s="49"/>
      <c r="D321" s="49"/>
      <c r="E321" s="49"/>
      <c r="F321" s="49"/>
    </row>
    <row r="322" spans="2:6" x14ac:dyDescent="0.2">
      <c r="B322" s="49"/>
      <c r="C322" s="49"/>
      <c r="D322" s="49"/>
      <c r="E322" s="49"/>
      <c r="F322" s="49"/>
    </row>
    <row r="323" spans="2:6" x14ac:dyDescent="0.2">
      <c r="B323" s="49"/>
      <c r="C323" s="49"/>
      <c r="D323" s="49"/>
      <c r="E323" s="49"/>
      <c r="F323" s="49"/>
    </row>
    <row r="324" spans="2:6" x14ac:dyDescent="0.2">
      <c r="B324" s="49"/>
      <c r="C324" s="49"/>
      <c r="D324" s="49"/>
      <c r="E324" s="49"/>
      <c r="F324" s="49"/>
    </row>
    <row r="325" spans="2:6" x14ac:dyDescent="0.2">
      <c r="B325" s="49"/>
      <c r="C325" s="49"/>
      <c r="D325" s="49"/>
      <c r="E325" s="49"/>
      <c r="F325" s="49"/>
    </row>
    <row r="326" spans="2:6" x14ac:dyDescent="0.2">
      <c r="B326" s="49"/>
      <c r="C326" s="49"/>
      <c r="D326" s="49"/>
      <c r="E326" s="49"/>
      <c r="F326" s="49"/>
    </row>
    <row r="327" spans="2:6" x14ac:dyDescent="0.2">
      <c r="B327" s="49"/>
      <c r="C327" s="49"/>
      <c r="D327" s="49"/>
      <c r="E327" s="49"/>
      <c r="F327" s="49"/>
    </row>
    <row r="328" spans="2:6" x14ac:dyDescent="0.2">
      <c r="B328" s="49"/>
      <c r="C328" s="49"/>
      <c r="D328" s="49"/>
      <c r="E328" s="49"/>
      <c r="F328" s="49"/>
    </row>
    <row r="329" spans="2:6" x14ac:dyDescent="0.2">
      <c r="B329" s="49"/>
      <c r="C329" s="49"/>
      <c r="D329" s="49"/>
      <c r="E329" s="49"/>
      <c r="F329" s="49"/>
    </row>
    <row r="330" spans="2:6" x14ac:dyDescent="0.2">
      <c r="B330" s="49"/>
      <c r="C330" s="49"/>
      <c r="D330" s="49"/>
      <c r="E330" s="49"/>
      <c r="F330" s="49"/>
    </row>
    <row r="331" spans="2:6" x14ac:dyDescent="0.2">
      <c r="B331" s="49"/>
      <c r="C331" s="49"/>
      <c r="D331" s="49"/>
      <c r="E331" s="49"/>
      <c r="F331" s="49"/>
    </row>
    <row r="332" spans="2:6" x14ac:dyDescent="0.2">
      <c r="B332" s="49"/>
      <c r="C332" s="49"/>
      <c r="D332" s="49"/>
      <c r="E332" s="49"/>
      <c r="F332" s="49"/>
    </row>
    <row r="333" spans="2:6" x14ac:dyDescent="0.2">
      <c r="B333" s="49"/>
      <c r="C333" s="49"/>
      <c r="D333" s="49"/>
      <c r="E333" s="49"/>
      <c r="F333" s="49"/>
    </row>
    <row r="334" spans="2:6" x14ac:dyDescent="0.2">
      <c r="B334" s="49"/>
      <c r="C334" s="49"/>
      <c r="D334" s="49"/>
      <c r="E334" s="49"/>
      <c r="F334" s="49"/>
    </row>
    <row r="335" spans="2:6" x14ac:dyDescent="0.2">
      <c r="B335" s="49"/>
      <c r="C335" s="49"/>
      <c r="D335" s="49"/>
      <c r="E335" s="49"/>
      <c r="F335" s="49"/>
    </row>
    <row r="336" spans="2:6" x14ac:dyDescent="0.2">
      <c r="B336" s="49"/>
      <c r="C336" s="49"/>
      <c r="D336" s="49"/>
      <c r="E336" s="49"/>
      <c r="F336" s="49"/>
    </row>
    <row r="337" spans="2:6" x14ac:dyDescent="0.2">
      <c r="B337" s="49"/>
      <c r="C337" s="49"/>
      <c r="D337" s="49"/>
      <c r="E337" s="49"/>
      <c r="F337" s="49"/>
    </row>
    <row r="338" spans="2:6" x14ac:dyDescent="0.2">
      <c r="B338" s="49"/>
      <c r="C338" s="49"/>
      <c r="D338" s="49"/>
      <c r="E338" s="49"/>
      <c r="F338" s="49"/>
    </row>
    <row r="339" spans="2:6" x14ac:dyDescent="0.2">
      <c r="B339" s="49"/>
      <c r="C339" s="49"/>
      <c r="D339" s="49"/>
      <c r="E339" s="49"/>
      <c r="F339" s="49"/>
    </row>
    <row r="340" spans="2:6" x14ac:dyDescent="0.2">
      <c r="B340" s="49"/>
      <c r="C340" s="49"/>
      <c r="D340" s="49"/>
      <c r="E340" s="49"/>
      <c r="F340" s="49"/>
    </row>
    <row r="341" spans="2:6" x14ac:dyDescent="0.2">
      <c r="B341" s="49"/>
      <c r="C341" s="49"/>
      <c r="D341" s="49"/>
      <c r="E341" s="49"/>
      <c r="F341" s="49"/>
    </row>
    <row r="342" spans="2:6" x14ac:dyDescent="0.2">
      <c r="B342" s="49"/>
      <c r="C342" s="49"/>
      <c r="D342" s="49"/>
      <c r="E342" s="49"/>
      <c r="F342" s="49"/>
    </row>
    <row r="343" spans="2:6" x14ac:dyDescent="0.2">
      <c r="B343" s="49"/>
      <c r="C343" s="49"/>
      <c r="D343" s="49"/>
      <c r="E343" s="49"/>
      <c r="F343" s="49"/>
    </row>
    <row r="344" spans="2:6" x14ac:dyDescent="0.2">
      <c r="B344" s="49"/>
      <c r="C344" s="49"/>
      <c r="D344" s="49"/>
      <c r="E344" s="49"/>
      <c r="F344" s="49"/>
    </row>
    <row r="345" spans="2:6" x14ac:dyDescent="0.2">
      <c r="B345" s="49"/>
      <c r="C345" s="49"/>
      <c r="D345" s="49"/>
      <c r="E345" s="49"/>
      <c r="F345" s="49"/>
    </row>
    <row r="346" spans="2:6" x14ac:dyDescent="0.2">
      <c r="B346" s="49"/>
      <c r="C346" s="49"/>
      <c r="D346" s="49"/>
      <c r="E346" s="49"/>
      <c r="F346" s="49"/>
    </row>
    <row r="347" spans="2:6" x14ac:dyDescent="0.2">
      <c r="B347" s="49"/>
      <c r="C347" s="49"/>
      <c r="D347" s="49"/>
      <c r="E347" s="49"/>
      <c r="F347" s="49"/>
    </row>
    <row r="348" spans="2:6" x14ac:dyDescent="0.2">
      <c r="B348" s="49"/>
      <c r="C348" s="49"/>
      <c r="D348" s="49"/>
      <c r="E348" s="49"/>
      <c r="F348" s="49"/>
    </row>
    <row r="349" spans="2:6" x14ac:dyDescent="0.2">
      <c r="B349" s="49"/>
      <c r="C349" s="49"/>
      <c r="D349" s="49"/>
      <c r="E349" s="49"/>
      <c r="F349" s="49"/>
    </row>
    <row r="350" spans="2:6" x14ac:dyDescent="0.2">
      <c r="B350" s="49"/>
      <c r="C350" s="49"/>
      <c r="D350" s="49"/>
      <c r="E350" s="49"/>
      <c r="F350" s="49"/>
    </row>
    <row r="351" spans="2:6" x14ac:dyDescent="0.2">
      <c r="B351" s="49"/>
      <c r="C351" s="49"/>
      <c r="D351" s="49"/>
      <c r="E351" s="49"/>
      <c r="F351" s="49"/>
    </row>
    <row r="352" spans="2:6" x14ac:dyDescent="0.2">
      <c r="B352" s="49"/>
      <c r="C352" s="49"/>
      <c r="D352" s="49"/>
      <c r="E352" s="49"/>
      <c r="F352" s="49"/>
    </row>
    <row r="353" spans="2:6" x14ac:dyDescent="0.2">
      <c r="B353" s="49"/>
      <c r="C353" s="49"/>
      <c r="D353" s="49"/>
      <c r="E353" s="49"/>
      <c r="F353" s="49"/>
    </row>
    <row r="354" spans="2:6" x14ac:dyDescent="0.2">
      <c r="B354" s="49"/>
      <c r="C354" s="49"/>
      <c r="D354" s="49"/>
      <c r="E354" s="49"/>
      <c r="F354" s="49"/>
    </row>
    <row r="355" spans="2:6" x14ac:dyDescent="0.2">
      <c r="B355" s="49"/>
      <c r="C355" s="49"/>
      <c r="D355" s="49"/>
      <c r="E355" s="49"/>
      <c r="F355" s="49"/>
    </row>
    <row r="356" spans="2:6" x14ac:dyDescent="0.2">
      <c r="B356" s="49"/>
      <c r="C356" s="49"/>
      <c r="D356" s="49"/>
      <c r="E356" s="49"/>
      <c r="F356" s="49"/>
    </row>
    <row r="357" spans="2:6" x14ac:dyDescent="0.2">
      <c r="B357" s="49"/>
      <c r="C357" s="49"/>
      <c r="D357" s="49"/>
      <c r="E357" s="49"/>
      <c r="F357" s="49"/>
    </row>
    <row r="364" spans="2:6" s="41" customFormat="1" ht="15" x14ac:dyDescent="0.2"/>
    <row r="365" spans="2:6" s="41" customFormat="1" ht="15" x14ac:dyDescent="0.2"/>
    <row r="366" spans="2:6" s="41" customFormat="1" ht="15" x14ac:dyDescent="0.2"/>
    <row r="369" spans="2:6" s="44" customFormat="1" ht="11.25" x14ac:dyDescent="0.2"/>
    <row r="372" spans="2:6" x14ac:dyDescent="0.2">
      <c r="B372" s="49"/>
      <c r="C372" s="49"/>
      <c r="D372" s="49"/>
      <c r="E372" s="49"/>
      <c r="F372" s="49"/>
    </row>
    <row r="373" spans="2:6" x14ac:dyDescent="0.2">
      <c r="B373" s="49"/>
      <c r="C373" s="49"/>
      <c r="D373" s="49"/>
      <c r="E373" s="49"/>
      <c r="F373" s="49"/>
    </row>
    <row r="374" spans="2:6" x14ac:dyDescent="0.2">
      <c r="B374" s="49"/>
      <c r="C374" s="49"/>
      <c r="D374" s="49"/>
      <c r="E374" s="49"/>
      <c r="F374" s="49"/>
    </row>
    <row r="375" spans="2:6" x14ac:dyDescent="0.2">
      <c r="B375" s="49"/>
      <c r="C375" s="49"/>
      <c r="D375" s="49"/>
      <c r="E375" s="49"/>
      <c r="F375" s="49"/>
    </row>
    <row r="376" spans="2:6" x14ac:dyDescent="0.2">
      <c r="B376" s="49"/>
      <c r="C376" s="49"/>
      <c r="D376" s="49"/>
      <c r="E376" s="49"/>
      <c r="F376" s="49"/>
    </row>
    <row r="377" spans="2:6" x14ac:dyDescent="0.2">
      <c r="B377" s="49"/>
      <c r="C377" s="49"/>
      <c r="D377" s="49"/>
      <c r="E377" s="49"/>
      <c r="F377" s="49"/>
    </row>
    <row r="378" spans="2:6" x14ac:dyDescent="0.2">
      <c r="B378" s="49"/>
      <c r="C378" s="49"/>
      <c r="D378" s="49"/>
      <c r="E378" s="49"/>
      <c r="F378" s="49"/>
    </row>
    <row r="379" spans="2:6" x14ac:dyDescent="0.2">
      <c r="B379" s="49"/>
      <c r="C379" s="49"/>
      <c r="D379" s="49"/>
      <c r="E379" s="49"/>
      <c r="F379" s="49"/>
    </row>
    <row r="380" spans="2:6" x14ac:dyDescent="0.2">
      <c r="B380" s="49"/>
      <c r="C380" s="49"/>
      <c r="D380" s="49"/>
      <c r="E380" s="49"/>
      <c r="F380" s="49"/>
    </row>
    <row r="381" spans="2:6" x14ac:dyDescent="0.2">
      <c r="B381" s="49"/>
      <c r="C381" s="49"/>
      <c r="D381" s="49"/>
      <c r="E381" s="49"/>
      <c r="F381" s="49"/>
    </row>
    <row r="382" spans="2:6" x14ac:dyDescent="0.2">
      <c r="B382" s="49"/>
      <c r="C382" s="49"/>
      <c r="D382" s="49"/>
      <c r="E382" s="49"/>
      <c r="F382" s="49"/>
    </row>
    <row r="383" spans="2:6" x14ac:dyDescent="0.2">
      <c r="B383" s="49"/>
      <c r="C383" s="49"/>
      <c r="D383" s="49"/>
      <c r="E383" s="49"/>
      <c r="F383" s="49"/>
    </row>
    <row r="384" spans="2:6" x14ac:dyDescent="0.2">
      <c r="B384" s="49"/>
      <c r="C384" s="49"/>
      <c r="D384" s="49"/>
      <c r="E384" s="49"/>
      <c r="F384" s="49"/>
    </row>
    <row r="385" spans="2:6" x14ac:dyDescent="0.2">
      <c r="B385" s="49"/>
      <c r="C385" s="49"/>
      <c r="D385" s="49"/>
      <c r="E385" s="49"/>
      <c r="F385" s="49"/>
    </row>
    <row r="386" spans="2:6" x14ac:dyDescent="0.2">
      <c r="B386" s="49"/>
      <c r="C386" s="49"/>
      <c r="D386" s="49"/>
      <c r="E386" s="49"/>
      <c r="F386" s="49"/>
    </row>
    <row r="387" spans="2:6" x14ac:dyDescent="0.2">
      <c r="B387" s="49"/>
      <c r="C387" s="49"/>
      <c r="D387" s="49"/>
      <c r="E387" s="49"/>
      <c r="F387" s="49"/>
    </row>
    <row r="388" spans="2:6" x14ac:dyDescent="0.2">
      <c r="B388" s="49"/>
      <c r="C388" s="49"/>
      <c r="D388" s="49"/>
      <c r="E388" s="49"/>
      <c r="F388" s="49"/>
    </row>
    <row r="389" spans="2:6" x14ac:dyDescent="0.2">
      <c r="B389" s="49"/>
      <c r="C389" s="49"/>
      <c r="D389" s="49"/>
      <c r="E389" s="49"/>
      <c r="F389" s="49"/>
    </row>
    <row r="390" spans="2:6" x14ac:dyDescent="0.2">
      <c r="B390" s="49"/>
      <c r="C390" s="49"/>
      <c r="D390" s="49"/>
      <c r="E390" s="49"/>
      <c r="F390" s="49"/>
    </row>
    <row r="391" spans="2:6" x14ac:dyDescent="0.2">
      <c r="B391" s="49"/>
      <c r="C391" s="49"/>
      <c r="D391" s="49"/>
      <c r="E391" s="49"/>
      <c r="F391" s="49"/>
    </row>
    <row r="392" spans="2:6" x14ac:dyDescent="0.2">
      <c r="B392" s="49"/>
      <c r="C392" s="49"/>
      <c r="D392" s="49"/>
      <c r="E392" s="49"/>
      <c r="F392" s="49"/>
    </row>
    <row r="393" spans="2:6" x14ac:dyDescent="0.2">
      <c r="B393" s="49"/>
      <c r="C393" s="49"/>
      <c r="D393" s="49"/>
      <c r="E393" s="49"/>
      <c r="F393" s="49"/>
    </row>
    <row r="394" spans="2:6" x14ac:dyDescent="0.2">
      <c r="B394" s="49"/>
      <c r="C394" s="49"/>
      <c r="D394" s="49"/>
      <c r="E394" s="49"/>
      <c r="F394" s="49"/>
    </row>
    <row r="395" spans="2:6" x14ac:dyDescent="0.2">
      <c r="B395" s="49"/>
      <c r="C395" s="49"/>
      <c r="D395" s="49"/>
      <c r="E395" s="49"/>
      <c r="F395" s="49"/>
    </row>
    <row r="396" spans="2:6" x14ac:dyDescent="0.2">
      <c r="B396" s="49"/>
      <c r="C396" s="49"/>
      <c r="D396" s="49"/>
      <c r="E396" s="49"/>
      <c r="F396" s="49"/>
    </row>
    <row r="397" spans="2:6" x14ac:dyDescent="0.2">
      <c r="B397" s="49"/>
      <c r="C397" s="49"/>
      <c r="D397" s="49"/>
      <c r="E397" s="49"/>
      <c r="F397" s="49"/>
    </row>
    <row r="398" spans="2:6" x14ac:dyDescent="0.2">
      <c r="B398" s="49"/>
      <c r="C398" s="49"/>
      <c r="D398" s="49"/>
      <c r="E398" s="49"/>
      <c r="F398" s="49"/>
    </row>
    <row r="399" spans="2:6" x14ac:dyDescent="0.2">
      <c r="B399" s="49"/>
      <c r="C399" s="49"/>
      <c r="D399" s="49"/>
      <c r="E399" s="49"/>
      <c r="F399" s="49"/>
    </row>
    <row r="400" spans="2:6" x14ac:dyDescent="0.2">
      <c r="B400" s="49"/>
      <c r="C400" s="49"/>
      <c r="D400" s="49"/>
      <c r="E400" s="49"/>
      <c r="F400" s="49"/>
    </row>
    <row r="401" spans="2:6" x14ac:dyDescent="0.2">
      <c r="B401" s="49"/>
      <c r="C401" s="49"/>
      <c r="D401" s="49"/>
      <c r="E401" s="49"/>
      <c r="F401" s="49"/>
    </row>
    <row r="402" spans="2:6" x14ac:dyDescent="0.2">
      <c r="B402" s="49"/>
      <c r="C402" s="49"/>
      <c r="D402" s="49"/>
      <c r="E402" s="49"/>
      <c r="F402" s="49"/>
    </row>
    <row r="403" spans="2:6" x14ac:dyDescent="0.2">
      <c r="B403" s="49"/>
      <c r="C403" s="49"/>
      <c r="D403" s="49"/>
      <c r="E403" s="49"/>
      <c r="F403" s="49"/>
    </row>
    <row r="404" spans="2:6" x14ac:dyDescent="0.2">
      <c r="B404" s="49"/>
      <c r="C404" s="49"/>
      <c r="D404" s="49"/>
      <c r="E404" s="49"/>
      <c r="F404" s="49"/>
    </row>
    <row r="405" spans="2:6" x14ac:dyDescent="0.2">
      <c r="B405" s="49"/>
      <c r="C405" s="49"/>
      <c r="D405" s="49"/>
      <c r="E405" s="49"/>
      <c r="F405" s="49"/>
    </row>
    <row r="406" spans="2:6" x14ac:dyDescent="0.2">
      <c r="B406" s="49"/>
      <c r="C406" s="49"/>
      <c r="D406" s="49"/>
      <c r="E406" s="49"/>
      <c r="F406" s="49"/>
    </row>
    <row r="407" spans="2:6" x14ac:dyDescent="0.2">
      <c r="B407" s="49"/>
      <c r="C407" s="49"/>
      <c r="D407" s="49"/>
      <c r="E407" s="49"/>
      <c r="F407" s="49"/>
    </row>
    <row r="408" spans="2:6" x14ac:dyDescent="0.2">
      <c r="B408" s="49"/>
      <c r="C408" s="49"/>
      <c r="D408" s="49"/>
      <c r="E408" s="49"/>
      <c r="F408" s="49"/>
    </row>
    <row r="409" spans="2:6" x14ac:dyDescent="0.2">
      <c r="B409" s="49"/>
      <c r="C409" s="49"/>
      <c r="D409" s="49"/>
      <c r="E409" s="49"/>
      <c r="F409" s="49"/>
    </row>
    <row r="416" spans="2:6" s="41" customFormat="1" ht="15" x14ac:dyDescent="0.2"/>
    <row r="417" spans="2:6" s="41" customFormat="1" ht="15" x14ac:dyDescent="0.2"/>
    <row r="418" spans="2:6" s="41" customFormat="1" ht="15" x14ac:dyDescent="0.2"/>
    <row r="421" spans="2:6" s="44" customFormat="1" ht="11.25" x14ac:dyDescent="0.2"/>
    <row r="424" spans="2:6" x14ac:dyDescent="0.2">
      <c r="B424" s="49"/>
      <c r="C424" s="49"/>
      <c r="D424" s="49"/>
      <c r="E424" s="49"/>
      <c r="F424" s="49"/>
    </row>
    <row r="425" spans="2:6" x14ac:dyDescent="0.2">
      <c r="B425" s="49"/>
      <c r="C425" s="49"/>
      <c r="D425" s="49"/>
      <c r="E425" s="49"/>
      <c r="F425" s="49"/>
    </row>
    <row r="426" spans="2:6" x14ac:dyDescent="0.2">
      <c r="B426" s="49"/>
      <c r="C426" s="49"/>
      <c r="D426" s="49"/>
      <c r="E426" s="49"/>
      <c r="F426" s="49"/>
    </row>
    <row r="427" spans="2:6" x14ac:dyDescent="0.2">
      <c r="B427" s="49"/>
      <c r="C427" s="49"/>
      <c r="D427" s="49"/>
      <c r="E427" s="49"/>
      <c r="F427" s="49"/>
    </row>
    <row r="428" spans="2:6" x14ac:dyDescent="0.2">
      <c r="B428" s="49"/>
      <c r="C428" s="49"/>
      <c r="D428" s="49"/>
      <c r="E428" s="49"/>
      <c r="F428" s="49"/>
    </row>
    <row r="429" spans="2:6" x14ac:dyDescent="0.2">
      <c r="B429" s="49"/>
      <c r="C429" s="49"/>
      <c r="D429" s="49"/>
      <c r="E429" s="49"/>
      <c r="F429" s="49"/>
    </row>
    <row r="430" spans="2:6" x14ac:dyDescent="0.2">
      <c r="B430" s="49"/>
      <c r="C430" s="49"/>
      <c r="D430" s="49"/>
      <c r="E430" s="49"/>
      <c r="F430" s="49"/>
    </row>
    <row r="431" spans="2:6" x14ac:dyDescent="0.2">
      <c r="B431" s="49"/>
      <c r="C431" s="49"/>
      <c r="D431" s="49"/>
      <c r="E431" s="49"/>
      <c r="F431" s="49"/>
    </row>
    <row r="432" spans="2:6" x14ac:dyDescent="0.2">
      <c r="B432" s="49"/>
      <c r="C432" s="49"/>
      <c r="D432" s="49"/>
      <c r="E432" s="49"/>
      <c r="F432" s="49"/>
    </row>
    <row r="433" spans="2:6" x14ac:dyDescent="0.2">
      <c r="B433" s="49"/>
      <c r="C433" s="49"/>
      <c r="D433" s="49"/>
      <c r="E433" s="49"/>
      <c r="F433" s="49"/>
    </row>
    <row r="434" spans="2:6" x14ac:dyDescent="0.2">
      <c r="B434" s="49"/>
      <c r="C434" s="49"/>
      <c r="D434" s="49"/>
      <c r="E434" s="49"/>
      <c r="F434" s="49"/>
    </row>
    <row r="435" spans="2:6" x14ac:dyDescent="0.2">
      <c r="B435" s="49"/>
      <c r="C435" s="49"/>
      <c r="D435" s="49"/>
      <c r="E435" s="49"/>
      <c r="F435" s="49"/>
    </row>
    <row r="436" spans="2:6" x14ac:dyDescent="0.2">
      <c r="B436" s="49"/>
      <c r="C436" s="49"/>
      <c r="D436" s="49"/>
      <c r="E436" s="49"/>
      <c r="F436" s="49"/>
    </row>
    <row r="437" spans="2:6" x14ac:dyDescent="0.2">
      <c r="B437" s="49"/>
      <c r="C437" s="49"/>
      <c r="D437" s="49"/>
      <c r="E437" s="49"/>
      <c r="F437" s="49"/>
    </row>
    <row r="438" spans="2:6" x14ac:dyDescent="0.2">
      <c r="B438" s="49"/>
      <c r="C438" s="49"/>
      <c r="D438" s="49"/>
      <c r="E438" s="49"/>
      <c r="F438" s="49"/>
    </row>
    <row r="439" spans="2:6" x14ac:dyDescent="0.2">
      <c r="B439" s="49"/>
      <c r="C439" s="49"/>
      <c r="D439" s="49"/>
      <c r="E439" s="49"/>
      <c r="F439" s="49"/>
    </row>
    <row r="440" spans="2:6" x14ac:dyDescent="0.2">
      <c r="B440" s="49"/>
      <c r="C440" s="49"/>
      <c r="D440" s="49"/>
      <c r="E440" s="49"/>
      <c r="F440" s="49"/>
    </row>
    <row r="441" spans="2:6" x14ac:dyDescent="0.2">
      <c r="B441" s="49"/>
      <c r="C441" s="49"/>
      <c r="D441" s="49"/>
      <c r="E441" s="49"/>
      <c r="F441" s="49"/>
    </row>
    <row r="442" spans="2:6" x14ac:dyDescent="0.2">
      <c r="B442" s="49"/>
      <c r="C442" s="49"/>
      <c r="D442" s="49"/>
      <c r="E442" s="49"/>
      <c r="F442" s="49"/>
    </row>
    <row r="443" spans="2:6" x14ac:dyDescent="0.2">
      <c r="B443" s="49"/>
      <c r="C443" s="49"/>
      <c r="D443" s="49"/>
      <c r="E443" s="49"/>
      <c r="F443" s="49"/>
    </row>
    <row r="444" spans="2:6" x14ac:dyDescent="0.2">
      <c r="B444" s="49"/>
      <c r="C444" s="49"/>
      <c r="D444" s="49"/>
      <c r="E444" s="49"/>
      <c r="F444" s="49"/>
    </row>
    <row r="445" spans="2:6" x14ac:dyDescent="0.2">
      <c r="B445" s="49"/>
      <c r="C445" s="49"/>
      <c r="D445" s="49"/>
      <c r="E445" s="49"/>
      <c r="F445" s="49"/>
    </row>
    <row r="446" spans="2:6" x14ac:dyDescent="0.2">
      <c r="B446" s="49"/>
      <c r="C446" s="49"/>
      <c r="D446" s="49"/>
      <c r="E446" s="49"/>
      <c r="F446" s="49"/>
    </row>
    <row r="447" spans="2:6" x14ac:dyDescent="0.2">
      <c r="B447" s="49"/>
      <c r="C447" s="49"/>
      <c r="D447" s="49"/>
      <c r="E447" s="49"/>
      <c r="F447" s="49"/>
    </row>
    <row r="448" spans="2:6" x14ac:dyDescent="0.2">
      <c r="B448" s="49"/>
      <c r="C448" s="49"/>
      <c r="D448" s="49"/>
      <c r="E448" s="49"/>
      <c r="F448" s="49"/>
    </row>
    <row r="449" spans="2:6" x14ac:dyDescent="0.2">
      <c r="B449" s="49"/>
      <c r="C449" s="49"/>
      <c r="D449" s="49"/>
      <c r="E449" s="49"/>
      <c r="F449" s="49"/>
    </row>
    <row r="450" spans="2:6" x14ac:dyDescent="0.2">
      <c r="B450" s="49"/>
      <c r="C450" s="49"/>
      <c r="D450" s="49"/>
      <c r="E450" s="49"/>
      <c r="F450" s="49"/>
    </row>
    <row r="451" spans="2:6" x14ac:dyDescent="0.2">
      <c r="B451" s="49"/>
      <c r="C451" s="49"/>
      <c r="D451" s="49"/>
      <c r="E451" s="49"/>
      <c r="F451" s="49"/>
    </row>
    <row r="452" spans="2:6" x14ac:dyDescent="0.2">
      <c r="B452" s="49"/>
      <c r="C452" s="49"/>
      <c r="D452" s="49"/>
      <c r="E452" s="49"/>
      <c r="F452" s="49"/>
    </row>
    <row r="453" spans="2:6" x14ac:dyDescent="0.2">
      <c r="B453" s="49"/>
      <c r="C453" s="49"/>
      <c r="D453" s="49"/>
      <c r="E453" s="49"/>
      <c r="F453" s="49"/>
    </row>
    <row r="454" spans="2:6" x14ac:dyDescent="0.2">
      <c r="B454" s="49"/>
      <c r="C454" s="49"/>
      <c r="D454" s="49"/>
      <c r="E454" s="49"/>
      <c r="F454" s="49"/>
    </row>
    <row r="455" spans="2:6" x14ac:dyDescent="0.2">
      <c r="B455" s="49"/>
      <c r="C455" s="49"/>
      <c r="D455" s="49"/>
      <c r="E455" s="49"/>
      <c r="F455" s="49"/>
    </row>
    <row r="456" spans="2:6" x14ac:dyDescent="0.2">
      <c r="B456" s="49"/>
      <c r="C456" s="49"/>
      <c r="D456" s="49"/>
      <c r="E456" s="49"/>
      <c r="F456" s="49"/>
    </row>
    <row r="457" spans="2:6" x14ac:dyDescent="0.2">
      <c r="B457" s="49"/>
      <c r="C457" s="49"/>
      <c r="D457" s="49"/>
      <c r="E457" s="49"/>
      <c r="F457" s="49"/>
    </row>
    <row r="458" spans="2:6" x14ac:dyDescent="0.2">
      <c r="B458" s="49"/>
      <c r="C458" s="49"/>
      <c r="D458" s="49"/>
      <c r="E458" s="49"/>
      <c r="F458" s="49"/>
    </row>
    <row r="459" spans="2:6" x14ac:dyDescent="0.2">
      <c r="B459" s="49"/>
      <c r="C459" s="49"/>
      <c r="D459" s="49"/>
      <c r="E459" s="49"/>
      <c r="F459" s="49"/>
    </row>
    <row r="460" spans="2:6" x14ac:dyDescent="0.2">
      <c r="B460" s="49"/>
      <c r="C460" s="49"/>
      <c r="D460" s="49"/>
      <c r="E460" s="49"/>
      <c r="F460" s="49"/>
    </row>
    <row r="461" spans="2:6" x14ac:dyDescent="0.2">
      <c r="B461" s="49"/>
      <c r="C461" s="49"/>
      <c r="D461" s="49"/>
      <c r="E461" s="49"/>
      <c r="F461" s="49"/>
    </row>
    <row r="462" spans="2:6" x14ac:dyDescent="0.2">
      <c r="B462" s="49"/>
      <c r="C462" s="49"/>
      <c r="D462" s="49"/>
      <c r="E462" s="49"/>
      <c r="F462" s="49"/>
    </row>
    <row r="463" spans="2:6" x14ac:dyDescent="0.2">
      <c r="B463" s="49"/>
      <c r="C463" s="49"/>
      <c r="D463" s="49"/>
      <c r="E463" s="49"/>
      <c r="F463" s="49"/>
    </row>
    <row r="464" spans="2:6" x14ac:dyDescent="0.2">
      <c r="B464" s="49"/>
      <c r="C464" s="49"/>
      <c r="D464" s="49"/>
      <c r="E464" s="49"/>
      <c r="F464" s="49"/>
    </row>
    <row r="465" spans="2:6" x14ac:dyDescent="0.2">
      <c r="B465" s="49"/>
      <c r="C465" s="49"/>
      <c r="D465" s="49"/>
      <c r="E465" s="49"/>
      <c r="F465" s="49"/>
    </row>
    <row r="466" spans="2:6" x14ac:dyDescent="0.2">
      <c r="B466" s="49"/>
      <c r="C466" s="49"/>
      <c r="D466" s="49"/>
      <c r="E466" s="49"/>
      <c r="F466" s="49"/>
    </row>
    <row r="467" spans="2:6" x14ac:dyDescent="0.2">
      <c r="B467" s="49"/>
      <c r="C467" s="49"/>
      <c r="D467" s="49"/>
      <c r="E467" s="49"/>
      <c r="F467" s="49"/>
    </row>
    <row r="468" spans="2:6" s="41" customFormat="1" ht="15" x14ac:dyDescent="0.2">
      <c r="B468" s="49"/>
      <c r="C468" s="49"/>
      <c r="D468" s="49"/>
      <c r="E468" s="49"/>
      <c r="F468" s="49"/>
    </row>
    <row r="469" spans="2:6" s="41" customFormat="1" ht="15" x14ac:dyDescent="0.2">
      <c r="B469" s="49"/>
      <c r="C469" s="49"/>
      <c r="D469" s="49"/>
      <c r="E469" s="49"/>
      <c r="F469" s="49"/>
    </row>
    <row r="470" spans="2:6" s="41" customFormat="1" ht="15" x14ac:dyDescent="0.2">
      <c r="B470" s="49"/>
      <c r="C470" s="49"/>
      <c r="D470" s="49"/>
      <c r="E470" s="49"/>
      <c r="F470" s="49"/>
    </row>
    <row r="471" spans="2:6" x14ac:dyDescent="0.2">
      <c r="B471" s="49"/>
      <c r="C471" s="49"/>
      <c r="D471" s="49"/>
      <c r="E471" s="49"/>
      <c r="F471" s="49"/>
    </row>
    <row r="472" spans="2:6" x14ac:dyDescent="0.2">
      <c r="B472" s="49"/>
      <c r="C472" s="49"/>
      <c r="D472" s="49"/>
      <c r="E472" s="49"/>
      <c r="F472" s="49"/>
    </row>
    <row r="473" spans="2:6" s="44" customFormat="1" ht="11.25" x14ac:dyDescent="0.2"/>
    <row r="474" spans="2:6" x14ac:dyDescent="0.2">
      <c r="B474" s="49"/>
      <c r="C474" s="49"/>
      <c r="D474" s="49"/>
      <c r="E474" s="49"/>
      <c r="F474" s="49"/>
    </row>
    <row r="475" spans="2:6" x14ac:dyDescent="0.2">
      <c r="B475" s="49"/>
      <c r="C475" s="49"/>
      <c r="D475" s="49"/>
      <c r="E475" s="49"/>
      <c r="F475" s="49"/>
    </row>
    <row r="476" spans="2:6" x14ac:dyDescent="0.2">
      <c r="B476" s="49"/>
      <c r="C476" s="49"/>
      <c r="D476" s="49"/>
      <c r="E476" s="49"/>
      <c r="F476" s="49"/>
    </row>
    <row r="477" spans="2:6" x14ac:dyDescent="0.2">
      <c r="B477" s="49"/>
      <c r="C477" s="49"/>
      <c r="D477" s="49"/>
      <c r="E477" s="49"/>
      <c r="F477" s="49"/>
    </row>
    <row r="478" spans="2:6" x14ac:dyDescent="0.2">
      <c r="B478" s="49"/>
      <c r="C478" s="49"/>
      <c r="D478" s="49"/>
      <c r="E478" s="49"/>
      <c r="F478" s="49"/>
    </row>
    <row r="479" spans="2:6" x14ac:dyDescent="0.2">
      <c r="B479" s="49"/>
      <c r="C479" s="49"/>
      <c r="D479" s="49"/>
      <c r="E479" s="49"/>
      <c r="F479" s="49"/>
    </row>
    <row r="480" spans="2:6" x14ac:dyDescent="0.2">
      <c r="B480" s="49"/>
      <c r="C480" s="49"/>
      <c r="D480" s="49"/>
      <c r="E480" s="49"/>
      <c r="F480" s="49"/>
    </row>
    <row r="481" spans="2:6" x14ac:dyDescent="0.2">
      <c r="B481" s="49"/>
      <c r="C481" s="49"/>
      <c r="D481" s="49"/>
      <c r="E481" s="49"/>
      <c r="F481" s="49"/>
    </row>
    <row r="482" spans="2:6" x14ac:dyDescent="0.2">
      <c r="B482" s="49"/>
      <c r="C482" s="49"/>
      <c r="D482" s="49"/>
      <c r="E482" s="49"/>
      <c r="F482" s="49"/>
    </row>
    <row r="483" spans="2:6" x14ac:dyDescent="0.2">
      <c r="B483" s="49"/>
      <c r="C483" s="49"/>
      <c r="D483" s="49"/>
      <c r="E483" s="49"/>
      <c r="F483" s="49"/>
    </row>
    <row r="484" spans="2:6" x14ac:dyDescent="0.2">
      <c r="B484" s="49"/>
      <c r="C484" s="49"/>
      <c r="D484" s="49"/>
      <c r="E484" s="49"/>
      <c r="F484" s="49"/>
    </row>
    <row r="485" spans="2:6" x14ac:dyDescent="0.2">
      <c r="B485" s="49"/>
      <c r="C485" s="49"/>
      <c r="D485" s="49"/>
      <c r="E485" s="49"/>
      <c r="F485" s="49"/>
    </row>
    <row r="486" spans="2:6" x14ac:dyDescent="0.2">
      <c r="B486" s="49"/>
      <c r="C486" s="49"/>
      <c r="D486" s="49"/>
      <c r="E486" s="49"/>
      <c r="F486" s="49"/>
    </row>
    <row r="487" spans="2:6" x14ac:dyDescent="0.2">
      <c r="B487" s="49"/>
      <c r="C487" s="49"/>
      <c r="D487" s="49"/>
      <c r="E487" s="49"/>
      <c r="F487" s="49"/>
    </row>
    <row r="488" spans="2:6" x14ac:dyDescent="0.2">
      <c r="B488" s="49"/>
      <c r="C488" s="49"/>
      <c r="D488" s="49"/>
      <c r="E488" s="49"/>
      <c r="F488" s="49"/>
    </row>
    <row r="489" spans="2:6" x14ac:dyDescent="0.2">
      <c r="B489" s="49"/>
      <c r="C489" s="49"/>
      <c r="D489" s="49"/>
      <c r="E489" s="49"/>
      <c r="F489" s="49"/>
    </row>
    <row r="490" spans="2:6" x14ac:dyDescent="0.2">
      <c r="B490" s="49"/>
      <c r="C490" s="49"/>
      <c r="D490" s="49"/>
      <c r="E490" s="49"/>
      <c r="F490" s="49"/>
    </row>
    <row r="491" spans="2:6" x14ac:dyDescent="0.2">
      <c r="B491" s="49"/>
      <c r="C491" s="49"/>
      <c r="D491" s="49"/>
      <c r="E491" s="49"/>
      <c r="F491" s="49"/>
    </row>
    <row r="492" spans="2:6" x14ac:dyDescent="0.2">
      <c r="B492" s="49"/>
      <c r="C492" s="49"/>
      <c r="D492" s="49"/>
      <c r="E492" s="49"/>
      <c r="F492" s="49"/>
    </row>
    <row r="493" spans="2:6" x14ac:dyDescent="0.2">
      <c r="B493" s="49"/>
      <c r="C493" s="49"/>
      <c r="D493" s="49"/>
      <c r="E493" s="49"/>
      <c r="F493" s="49"/>
    </row>
    <row r="494" spans="2:6" x14ac:dyDescent="0.2">
      <c r="B494" s="49"/>
      <c r="C494" s="49"/>
      <c r="D494" s="49"/>
      <c r="E494" s="49"/>
      <c r="F494" s="49"/>
    </row>
    <row r="495" spans="2:6" x14ac:dyDescent="0.2">
      <c r="B495" s="49"/>
      <c r="C495" s="49"/>
      <c r="D495" s="49"/>
      <c r="E495" s="49"/>
      <c r="F495" s="49"/>
    </row>
    <row r="496" spans="2:6" x14ac:dyDescent="0.2">
      <c r="B496" s="49"/>
      <c r="C496" s="49"/>
      <c r="D496" s="49"/>
      <c r="E496" s="49"/>
      <c r="F496" s="49"/>
    </row>
    <row r="497" spans="2:6" x14ac:dyDescent="0.2">
      <c r="B497" s="49"/>
      <c r="C497" s="49"/>
      <c r="D497" s="49"/>
      <c r="E497" s="49"/>
      <c r="F497" s="49"/>
    </row>
    <row r="498" spans="2:6" x14ac:dyDescent="0.2">
      <c r="B498" s="49"/>
      <c r="C498" s="49"/>
      <c r="D498" s="49"/>
      <c r="E498" s="49"/>
      <c r="F498" s="49"/>
    </row>
    <row r="499" spans="2:6" x14ac:dyDescent="0.2">
      <c r="B499" s="49"/>
      <c r="C499" s="49"/>
      <c r="D499" s="49"/>
      <c r="E499" s="49"/>
      <c r="F499" s="49"/>
    </row>
    <row r="500" spans="2:6" x14ac:dyDescent="0.2">
      <c r="B500" s="49"/>
      <c r="C500" s="49"/>
      <c r="D500" s="49"/>
      <c r="E500" s="49"/>
      <c r="F500" s="49"/>
    </row>
    <row r="501" spans="2:6" x14ac:dyDescent="0.2">
      <c r="B501" s="49"/>
      <c r="C501" s="49"/>
      <c r="D501" s="49"/>
      <c r="E501" s="49"/>
      <c r="F501" s="49"/>
    </row>
    <row r="502" spans="2:6" x14ac:dyDescent="0.2">
      <c r="B502" s="49"/>
      <c r="C502" s="49"/>
      <c r="D502" s="49"/>
      <c r="E502" s="49"/>
      <c r="F502" s="49"/>
    </row>
    <row r="503" spans="2:6" x14ac:dyDescent="0.2">
      <c r="B503" s="49"/>
      <c r="C503" s="49"/>
      <c r="D503" s="49"/>
      <c r="E503" s="49"/>
      <c r="F503" s="49"/>
    </row>
    <row r="504" spans="2:6" x14ac:dyDescent="0.2">
      <c r="B504" s="49"/>
      <c r="C504" s="49"/>
      <c r="D504" s="49"/>
      <c r="E504" s="49"/>
      <c r="F504" s="49"/>
    </row>
    <row r="505" spans="2:6" x14ac:dyDescent="0.2">
      <c r="B505" s="49"/>
      <c r="C505" s="49"/>
      <c r="D505" s="49"/>
      <c r="E505" s="49"/>
      <c r="F505" s="49"/>
    </row>
    <row r="506" spans="2:6" x14ac:dyDescent="0.2">
      <c r="B506" s="49"/>
      <c r="C506" s="49"/>
      <c r="D506" s="49"/>
      <c r="E506" s="49"/>
      <c r="F506" s="49"/>
    </row>
    <row r="507" spans="2:6" x14ac:dyDescent="0.2">
      <c r="B507" s="49"/>
      <c r="C507" s="49"/>
      <c r="D507" s="49"/>
      <c r="E507" s="49"/>
      <c r="F507" s="49"/>
    </row>
    <row r="508" spans="2:6" x14ac:dyDescent="0.2">
      <c r="B508" s="49"/>
      <c r="C508" s="49"/>
      <c r="D508" s="49"/>
      <c r="E508" s="49"/>
      <c r="F508" s="49"/>
    </row>
    <row r="509" spans="2:6" x14ac:dyDescent="0.2">
      <c r="B509" s="49"/>
      <c r="C509" s="49"/>
      <c r="D509" s="49"/>
      <c r="E509" s="49"/>
      <c r="F509" s="49"/>
    </row>
    <row r="510" spans="2:6" x14ac:dyDescent="0.2">
      <c r="B510" s="49"/>
      <c r="C510" s="49"/>
      <c r="D510" s="49"/>
      <c r="E510" s="49"/>
      <c r="F510" s="49"/>
    </row>
    <row r="511" spans="2:6" x14ac:dyDescent="0.2">
      <c r="B511" s="49"/>
      <c r="C511" s="49"/>
      <c r="D511" s="49"/>
      <c r="E511" s="49"/>
      <c r="F511" s="49"/>
    </row>
    <row r="512" spans="2:6" x14ac:dyDescent="0.2">
      <c r="B512" s="49"/>
      <c r="C512" s="49"/>
      <c r="D512" s="49"/>
      <c r="E512" s="49"/>
      <c r="F512" s="49"/>
    </row>
    <row r="513" spans="2:6" x14ac:dyDescent="0.2">
      <c r="B513" s="49"/>
      <c r="C513" s="49"/>
      <c r="D513" s="49"/>
      <c r="E513" s="49"/>
      <c r="F513" s="49"/>
    </row>
    <row r="520" spans="2:6" s="41" customFormat="1" ht="15" x14ac:dyDescent="0.2"/>
    <row r="521" spans="2:6" s="41" customFormat="1" ht="15" x14ac:dyDescent="0.2"/>
    <row r="522" spans="2:6" s="41" customFormat="1" ht="15" x14ac:dyDescent="0.2"/>
    <row r="525" spans="2:6" s="44" customFormat="1" ht="11.25" x14ac:dyDescent="0.2"/>
    <row r="528" spans="2:6" x14ac:dyDescent="0.2">
      <c r="B528" s="49"/>
      <c r="C528" s="49"/>
      <c r="D528" s="49"/>
      <c r="E528" s="49"/>
      <c r="F528" s="49"/>
    </row>
    <row r="529" spans="2:6" x14ac:dyDescent="0.2">
      <c r="B529" s="49"/>
      <c r="C529" s="49"/>
      <c r="D529" s="49"/>
      <c r="E529" s="49"/>
      <c r="F529" s="49"/>
    </row>
    <row r="530" spans="2:6" x14ac:dyDescent="0.2">
      <c r="B530" s="49"/>
      <c r="C530" s="49"/>
      <c r="D530" s="49"/>
      <c r="E530" s="49"/>
      <c r="F530" s="49"/>
    </row>
    <row r="531" spans="2:6" x14ac:dyDescent="0.2">
      <c r="B531" s="49"/>
      <c r="C531" s="49"/>
      <c r="D531" s="49"/>
      <c r="E531" s="49"/>
      <c r="F531" s="49"/>
    </row>
    <row r="532" spans="2:6" x14ac:dyDescent="0.2">
      <c r="B532" s="49"/>
      <c r="C532" s="49"/>
      <c r="D532" s="49"/>
      <c r="E532" s="49"/>
      <c r="F532" s="49"/>
    </row>
    <row r="533" spans="2:6" x14ac:dyDescent="0.2">
      <c r="B533" s="49"/>
      <c r="C533" s="49"/>
      <c r="D533" s="49"/>
      <c r="E533" s="49"/>
      <c r="F533" s="49"/>
    </row>
    <row r="534" spans="2:6" x14ac:dyDescent="0.2">
      <c r="B534" s="49"/>
      <c r="C534" s="49"/>
      <c r="D534" s="49"/>
      <c r="E534" s="49"/>
      <c r="F534" s="49"/>
    </row>
    <row r="535" spans="2:6" x14ac:dyDescent="0.2">
      <c r="B535" s="49"/>
      <c r="C535" s="49"/>
      <c r="D535" s="49"/>
      <c r="E535" s="49"/>
      <c r="F535" s="49"/>
    </row>
    <row r="536" spans="2:6" x14ac:dyDescent="0.2">
      <c r="B536" s="49"/>
      <c r="C536" s="49"/>
      <c r="D536" s="49"/>
      <c r="E536" s="49"/>
      <c r="F536" s="49"/>
    </row>
    <row r="537" spans="2:6" x14ac:dyDescent="0.2">
      <c r="B537" s="49"/>
      <c r="C537" s="49"/>
      <c r="D537" s="49"/>
      <c r="E537" s="49"/>
      <c r="F537" s="49"/>
    </row>
    <row r="538" spans="2:6" x14ac:dyDescent="0.2">
      <c r="B538" s="49"/>
      <c r="C538" s="49"/>
      <c r="D538" s="49"/>
      <c r="E538" s="49"/>
      <c r="F538" s="49"/>
    </row>
    <row r="539" spans="2:6" x14ac:dyDescent="0.2">
      <c r="B539" s="49"/>
      <c r="C539" s="49"/>
      <c r="D539" s="49"/>
      <c r="E539" s="49"/>
      <c r="F539" s="49"/>
    </row>
    <row r="540" spans="2:6" x14ac:dyDescent="0.2">
      <c r="B540" s="49"/>
      <c r="C540" s="49"/>
      <c r="D540" s="49"/>
      <c r="E540" s="49"/>
      <c r="F540" s="49"/>
    </row>
    <row r="541" spans="2:6" x14ac:dyDescent="0.2">
      <c r="B541" s="49"/>
      <c r="C541" s="49"/>
      <c r="D541" s="49"/>
      <c r="E541" s="49"/>
      <c r="F541" s="49"/>
    </row>
    <row r="542" spans="2:6" x14ac:dyDescent="0.2">
      <c r="B542" s="49"/>
      <c r="C542" s="49"/>
      <c r="D542" s="49"/>
      <c r="E542" s="49"/>
      <c r="F542" s="49"/>
    </row>
    <row r="543" spans="2:6" x14ac:dyDescent="0.2">
      <c r="B543" s="49"/>
      <c r="C543" s="49"/>
      <c r="D543" s="49"/>
      <c r="E543" s="49"/>
      <c r="F543" s="49"/>
    </row>
    <row r="544" spans="2:6" x14ac:dyDescent="0.2">
      <c r="B544" s="49"/>
      <c r="C544" s="49"/>
      <c r="D544" s="49"/>
      <c r="E544" s="49"/>
      <c r="F544" s="49"/>
    </row>
    <row r="545" spans="2:6" x14ac:dyDescent="0.2">
      <c r="B545" s="49"/>
      <c r="C545" s="49"/>
      <c r="D545" s="49"/>
      <c r="E545" s="49"/>
      <c r="F545" s="49"/>
    </row>
    <row r="546" spans="2:6" x14ac:dyDescent="0.2">
      <c r="B546" s="49"/>
      <c r="C546" s="49"/>
      <c r="D546" s="49"/>
      <c r="E546" s="49"/>
      <c r="F546" s="49"/>
    </row>
    <row r="547" spans="2:6" x14ac:dyDescent="0.2">
      <c r="B547" s="49"/>
      <c r="C547" s="49"/>
      <c r="D547" s="49"/>
      <c r="E547" s="49"/>
      <c r="F547" s="49"/>
    </row>
    <row r="548" spans="2:6" x14ac:dyDescent="0.2">
      <c r="B548" s="49"/>
      <c r="C548" s="49"/>
      <c r="D548" s="49"/>
      <c r="E548" s="49"/>
      <c r="F548" s="49"/>
    </row>
    <row r="549" spans="2:6" x14ac:dyDescent="0.2">
      <c r="B549" s="49"/>
      <c r="C549" s="49"/>
      <c r="D549" s="49"/>
      <c r="E549" s="49"/>
      <c r="F549" s="49"/>
    </row>
    <row r="550" spans="2:6" x14ac:dyDescent="0.2">
      <c r="B550" s="49"/>
      <c r="C550" s="49"/>
      <c r="D550" s="49"/>
      <c r="E550" s="49"/>
      <c r="F550" s="49"/>
    </row>
    <row r="551" spans="2:6" x14ac:dyDescent="0.2">
      <c r="B551" s="49"/>
      <c r="C551" s="49"/>
      <c r="D551" s="49"/>
      <c r="E551" s="49"/>
      <c r="F551" s="49"/>
    </row>
    <row r="552" spans="2:6" x14ac:dyDescent="0.2">
      <c r="B552" s="49"/>
      <c r="C552" s="49"/>
      <c r="D552" s="49"/>
      <c r="E552" s="49"/>
      <c r="F552" s="49"/>
    </row>
    <row r="553" spans="2:6" x14ac:dyDescent="0.2">
      <c r="B553" s="49"/>
      <c r="C553" s="49"/>
      <c r="D553" s="49"/>
      <c r="E553" s="49"/>
      <c r="F553" s="49"/>
    </row>
    <row r="554" spans="2:6" x14ac:dyDescent="0.2">
      <c r="B554" s="49"/>
      <c r="C554" s="49"/>
      <c r="D554" s="49"/>
      <c r="E554" s="49"/>
      <c r="F554" s="49"/>
    </row>
    <row r="555" spans="2:6" x14ac:dyDescent="0.2">
      <c r="B555" s="49"/>
      <c r="C555" s="49"/>
      <c r="D555" s="49"/>
      <c r="E555" s="49"/>
      <c r="F555" s="49"/>
    </row>
    <row r="556" spans="2:6" x14ac:dyDescent="0.2">
      <c r="B556" s="49"/>
      <c r="C556" s="49"/>
      <c r="D556" s="49"/>
      <c r="E556" s="49"/>
      <c r="F556" s="49"/>
    </row>
    <row r="557" spans="2:6" x14ac:dyDescent="0.2">
      <c r="B557" s="49"/>
      <c r="C557" s="49"/>
      <c r="D557" s="49"/>
      <c r="E557" s="49"/>
      <c r="F557" s="49"/>
    </row>
    <row r="558" spans="2:6" x14ac:dyDescent="0.2">
      <c r="B558" s="49"/>
      <c r="C558" s="49"/>
      <c r="D558" s="49"/>
      <c r="E558" s="49"/>
      <c r="F558" s="49"/>
    </row>
    <row r="559" spans="2:6" x14ac:dyDescent="0.2">
      <c r="B559" s="49"/>
      <c r="C559" s="49"/>
      <c r="D559" s="49"/>
      <c r="E559" s="49"/>
      <c r="F559" s="49"/>
    </row>
    <row r="560" spans="2:6" x14ac:dyDescent="0.2">
      <c r="B560" s="49"/>
      <c r="C560" s="49"/>
      <c r="D560" s="49"/>
      <c r="E560" s="49"/>
      <c r="F560" s="49"/>
    </row>
    <row r="561" spans="2:6" x14ac:dyDescent="0.2">
      <c r="B561" s="49"/>
      <c r="C561" s="49"/>
      <c r="D561" s="49"/>
      <c r="E561" s="49"/>
      <c r="F561" s="49"/>
    </row>
    <row r="562" spans="2:6" x14ac:dyDescent="0.2">
      <c r="B562" s="49"/>
      <c r="C562" s="49"/>
      <c r="D562" s="49"/>
      <c r="E562" s="49"/>
      <c r="F562" s="49"/>
    </row>
    <row r="563" spans="2:6" x14ac:dyDescent="0.2">
      <c r="B563" s="49"/>
      <c r="C563" s="49"/>
      <c r="D563" s="49"/>
      <c r="E563" s="49"/>
      <c r="F563" s="49"/>
    </row>
    <row r="564" spans="2:6" x14ac:dyDescent="0.2">
      <c r="B564" s="49"/>
      <c r="C564" s="49"/>
      <c r="D564" s="49"/>
      <c r="E564" s="49"/>
      <c r="F564" s="49"/>
    </row>
    <row r="565" spans="2:6" x14ac:dyDescent="0.2">
      <c r="B565" s="49"/>
      <c r="C565" s="49"/>
      <c r="D565" s="49"/>
      <c r="E565" s="49"/>
      <c r="F565" s="49"/>
    </row>
    <row r="566" spans="2:6" x14ac:dyDescent="0.2">
      <c r="B566" s="49"/>
      <c r="C566" s="49"/>
      <c r="D566" s="49"/>
      <c r="E566" s="49"/>
      <c r="F566" s="49"/>
    </row>
    <row r="567" spans="2:6" x14ac:dyDescent="0.2">
      <c r="B567" s="49"/>
      <c r="C567" s="49"/>
      <c r="D567" s="49"/>
      <c r="E567" s="49"/>
      <c r="F567" s="49"/>
    </row>
    <row r="568" spans="2:6" x14ac:dyDescent="0.2">
      <c r="B568" s="49"/>
      <c r="C568" s="49"/>
      <c r="D568" s="49"/>
      <c r="E568" s="49"/>
      <c r="F568" s="49"/>
    </row>
    <row r="569" spans="2:6" x14ac:dyDescent="0.2">
      <c r="B569" s="49"/>
      <c r="C569" s="49"/>
      <c r="D569" s="49"/>
      <c r="E569" s="49"/>
      <c r="F569" s="49"/>
    </row>
    <row r="570" spans="2:6" x14ac:dyDescent="0.2">
      <c r="B570" s="49"/>
      <c r="C570" s="49"/>
      <c r="D570" s="49"/>
      <c r="E570" s="49"/>
      <c r="F570" s="49"/>
    </row>
    <row r="571" spans="2:6" x14ac:dyDescent="0.2">
      <c r="B571" s="49"/>
      <c r="C571" s="49"/>
      <c r="D571" s="49"/>
      <c r="E571" s="49"/>
      <c r="F571" s="49"/>
    </row>
    <row r="572" spans="2:6" s="41" customFormat="1" ht="15" x14ac:dyDescent="0.2">
      <c r="B572" s="49"/>
      <c r="C572" s="49"/>
      <c r="D572" s="49"/>
      <c r="E572" s="49"/>
      <c r="F572" s="49"/>
    </row>
    <row r="573" spans="2:6" s="41" customFormat="1" ht="15" x14ac:dyDescent="0.2">
      <c r="B573" s="49"/>
      <c r="C573" s="49"/>
      <c r="D573" s="49"/>
      <c r="E573" s="49"/>
      <c r="F573" s="49"/>
    </row>
    <row r="574" spans="2:6" s="41" customFormat="1" ht="15" x14ac:dyDescent="0.2">
      <c r="B574" s="49"/>
      <c r="C574" s="49"/>
      <c r="D574" s="49"/>
      <c r="E574" s="49"/>
      <c r="F574" s="49"/>
    </row>
    <row r="575" spans="2:6" x14ac:dyDescent="0.2">
      <c r="B575" s="49"/>
      <c r="C575" s="49"/>
      <c r="D575" s="49"/>
      <c r="E575" s="49"/>
      <c r="F575" s="49"/>
    </row>
    <row r="576" spans="2:6" x14ac:dyDescent="0.2">
      <c r="B576" s="49"/>
      <c r="C576" s="49"/>
      <c r="D576" s="49"/>
      <c r="E576" s="49"/>
      <c r="F576" s="49"/>
    </row>
    <row r="577" spans="2:6" s="44" customFormat="1" ht="11.25" x14ac:dyDescent="0.2"/>
    <row r="578" spans="2:6" x14ac:dyDescent="0.2">
      <c r="B578" s="49"/>
      <c r="C578" s="49"/>
      <c r="D578" s="49"/>
      <c r="E578" s="49"/>
      <c r="F578" s="49"/>
    </row>
    <row r="579" spans="2:6" x14ac:dyDescent="0.2">
      <c r="B579" s="49"/>
      <c r="C579" s="49"/>
      <c r="D579" s="49"/>
      <c r="E579" s="49"/>
      <c r="F579" s="49"/>
    </row>
    <row r="580" spans="2:6" x14ac:dyDescent="0.2">
      <c r="B580" s="49"/>
      <c r="C580" s="49"/>
      <c r="D580" s="49"/>
      <c r="E580" s="49"/>
      <c r="F580" s="49"/>
    </row>
    <row r="581" spans="2:6" x14ac:dyDescent="0.2">
      <c r="B581" s="49"/>
      <c r="C581" s="49"/>
      <c r="D581" s="49"/>
      <c r="E581" s="49"/>
      <c r="F581" s="49"/>
    </row>
    <row r="582" spans="2:6" x14ac:dyDescent="0.2">
      <c r="B582" s="49"/>
      <c r="C582" s="49"/>
      <c r="D582" s="49"/>
      <c r="E582" s="49"/>
      <c r="F582" s="49"/>
    </row>
    <row r="583" spans="2:6" x14ac:dyDescent="0.2">
      <c r="B583" s="49"/>
      <c r="C583" s="49"/>
      <c r="D583" s="49"/>
      <c r="E583" s="49"/>
      <c r="F583" s="49"/>
    </row>
    <row r="584" spans="2:6" x14ac:dyDescent="0.2">
      <c r="B584" s="49"/>
      <c r="C584" s="49"/>
      <c r="D584" s="49"/>
      <c r="E584" s="49"/>
      <c r="F584" s="49"/>
    </row>
    <row r="585" spans="2:6" x14ac:dyDescent="0.2">
      <c r="B585" s="49"/>
      <c r="C585" s="49"/>
      <c r="D585" s="49"/>
      <c r="E585" s="49"/>
      <c r="F585" s="49"/>
    </row>
    <row r="586" spans="2:6" x14ac:dyDescent="0.2">
      <c r="B586" s="49"/>
      <c r="C586" s="49"/>
      <c r="D586" s="49"/>
      <c r="E586" s="49"/>
      <c r="F586" s="49"/>
    </row>
    <row r="587" spans="2:6" x14ac:dyDescent="0.2">
      <c r="B587" s="49"/>
      <c r="C587" s="49"/>
      <c r="D587" s="49"/>
      <c r="E587" s="49"/>
      <c r="F587" s="49"/>
    </row>
    <row r="588" spans="2:6" x14ac:dyDescent="0.2">
      <c r="B588" s="49"/>
      <c r="C588" s="49"/>
      <c r="D588" s="49"/>
      <c r="E588" s="49"/>
      <c r="F588" s="49"/>
    </row>
    <row r="589" spans="2:6" x14ac:dyDescent="0.2">
      <c r="B589" s="49"/>
      <c r="C589" s="49"/>
      <c r="D589" s="49"/>
      <c r="E589" s="49"/>
      <c r="F589" s="49"/>
    </row>
    <row r="590" spans="2:6" x14ac:dyDescent="0.2">
      <c r="B590" s="49"/>
      <c r="C590" s="49"/>
      <c r="D590" s="49"/>
      <c r="E590" s="49"/>
      <c r="F590" s="49"/>
    </row>
    <row r="591" spans="2:6" x14ac:dyDescent="0.2">
      <c r="B591" s="49"/>
      <c r="C591" s="49"/>
      <c r="D591" s="49"/>
      <c r="E591" s="49"/>
      <c r="F591" s="49"/>
    </row>
    <row r="592" spans="2:6" x14ac:dyDescent="0.2">
      <c r="B592" s="49"/>
      <c r="C592" s="49"/>
      <c r="D592" s="49"/>
      <c r="E592" s="49"/>
      <c r="F592" s="49"/>
    </row>
    <row r="593" spans="2:6" x14ac:dyDescent="0.2">
      <c r="B593" s="49"/>
      <c r="C593" s="49"/>
      <c r="D593" s="49"/>
      <c r="E593" s="49"/>
      <c r="F593" s="49"/>
    </row>
    <row r="594" spans="2:6" x14ac:dyDescent="0.2">
      <c r="B594" s="49"/>
      <c r="C594" s="49"/>
      <c r="D594" s="49"/>
      <c r="E594" s="49"/>
      <c r="F594" s="49"/>
    </row>
    <row r="595" spans="2:6" x14ac:dyDescent="0.2">
      <c r="B595" s="49"/>
      <c r="C595" s="49"/>
      <c r="D595" s="49"/>
      <c r="E595" s="49"/>
      <c r="F595" s="49"/>
    </row>
    <row r="596" spans="2:6" x14ac:dyDescent="0.2">
      <c r="B596" s="49"/>
      <c r="C596" s="49"/>
      <c r="D596" s="49"/>
      <c r="E596" s="49"/>
      <c r="F596" s="49"/>
    </row>
    <row r="597" spans="2:6" x14ac:dyDescent="0.2">
      <c r="B597" s="49"/>
      <c r="C597" s="49"/>
      <c r="D597" s="49"/>
      <c r="E597" s="49"/>
      <c r="F597" s="49"/>
    </row>
    <row r="598" spans="2:6" x14ac:dyDescent="0.2">
      <c r="B598" s="49"/>
      <c r="C598" s="49"/>
      <c r="D598" s="49"/>
      <c r="E598" s="49"/>
      <c r="F598" s="49"/>
    </row>
    <row r="599" spans="2:6" x14ac:dyDescent="0.2">
      <c r="B599" s="49"/>
      <c r="C599" s="49"/>
      <c r="D599" s="49"/>
      <c r="E599" s="49"/>
      <c r="F599" s="49"/>
    </row>
    <row r="600" spans="2:6" x14ac:dyDescent="0.2">
      <c r="B600" s="49"/>
      <c r="C600" s="49"/>
      <c r="D600" s="49"/>
      <c r="E600" s="49"/>
      <c r="F600" s="49"/>
    </row>
    <row r="601" spans="2:6" x14ac:dyDescent="0.2">
      <c r="B601" s="49"/>
      <c r="C601" s="49"/>
      <c r="D601" s="49"/>
      <c r="E601" s="49"/>
      <c r="F601" s="49"/>
    </row>
    <row r="602" spans="2:6" x14ac:dyDescent="0.2">
      <c r="B602" s="49"/>
      <c r="C602" s="49"/>
      <c r="D602" s="49"/>
      <c r="E602" s="49"/>
      <c r="F602" s="49"/>
    </row>
    <row r="603" spans="2:6" x14ac:dyDescent="0.2">
      <c r="B603" s="49"/>
      <c r="C603" s="49"/>
      <c r="D603" s="49"/>
      <c r="E603" s="49"/>
      <c r="F603" s="49"/>
    </row>
    <row r="604" spans="2:6" x14ac:dyDescent="0.2">
      <c r="B604" s="49"/>
      <c r="C604" s="49"/>
      <c r="D604" s="49"/>
      <c r="E604" s="49"/>
      <c r="F604" s="49"/>
    </row>
    <row r="605" spans="2:6" x14ac:dyDescent="0.2">
      <c r="B605" s="49"/>
      <c r="C605" s="49"/>
      <c r="D605" s="49"/>
      <c r="E605" s="49"/>
      <c r="F605" s="49"/>
    </row>
    <row r="606" spans="2:6" x14ac:dyDescent="0.2">
      <c r="B606" s="49"/>
      <c r="C606" s="49"/>
      <c r="D606" s="49"/>
      <c r="E606" s="49"/>
      <c r="F606" s="49"/>
    </row>
    <row r="607" spans="2:6" x14ac:dyDescent="0.2">
      <c r="B607" s="49"/>
      <c r="C607" s="49"/>
      <c r="D607" s="49"/>
      <c r="E607" s="49"/>
      <c r="F607" s="49"/>
    </row>
    <row r="608" spans="2:6" x14ac:dyDescent="0.2">
      <c r="B608" s="49"/>
      <c r="C608" s="49"/>
      <c r="D608" s="49"/>
      <c r="E608" s="49"/>
      <c r="F608" s="49"/>
    </row>
    <row r="609" spans="2:6" x14ac:dyDescent="0.2">
      <c r="B609" s="49"/>
      <c r="C609" s="49"/>
      <c r="D609" s="49"/>
      <c r="E609" s="49"/>
      <c r="F609" s="49"/>
    </row>
    <row r="610" spans="2:6" x14ac:dyDescent="0.2">
      <c r="B610" s="49"/>
      <c r="C610" s="49"/>
      <c r="D610" s="49"/>
      <c r="E610" s="49"/>
      <c r="F610" s="49"/>
    </row>
    <row r="611" spans="2:6" x14ac:dyDescent="0.2">
      <c r="B611" s="49"/>
      <c r="C611" s="49"/>
      <c r="D611" s="49"/>
      <c r="E611" s="49"/>
      <c r="F611" s="49"/>
    </row>
    <row r="612" spans="2:6" x14ac:dyDescent="0.2">
      <c r="B612" s="49"/>
      <c r="C612" s="49"/>
      <c r="D612" s="49"/>
      <c r="E612" s="49"/>
      <c r="F612" s="49"/>
    </row>
    <row r="613" spans="2:6" x14ac:dyDescent="0.2">
      <c r="B613" s="49"/>
      <c r="C613" s="49"/>
      <c r="D613" s="49"/>
      <c r="E613" s="49"/>
      <c r="F613" s="49"/>
    </row>
    <row r="614" spans="2:6" x14ac:dyDescent="0.2">
      <c r="B614" s="49"/>
      <c r="C614" s="49"/>
      <c r="D614" s="49"/>
      <c r="E614" s="49"/>
      <c r="F614" s="49"/>
    </row>
    <row r="615" spans="2:6" x14ac:dyDescent="0.2">
      <c r="B615" s="49"/>
      <c r="C615" s="49"/>
      <c r="D615" s="49"/>
      <c r="E615" s="49"/>
      <c r="F615" s="49"/>
    </row>
    <row r="616" spans="2:6" x14ac:dyDescent="0.2">
      <c r="B616" s="49"/>
      <c r="C616" s="49"/>
      <c r="D616" s="49"/>
      <c r="E616" s="49"/>
      <c r="F616" s="49"/>
    </row>
    <row r="617" spans="2:6" x14ac:dyDescent="0.2">
      <c r="B617" s="49"/>
      <c r="C617" s="49"/>
      <c r="D617" s="49"/>
      <c r="E617" s="49"/>
      <c r="F617" s="49"/>
    </row>
    <row r="624" spans="2:6" s="41" customFormat="1" ht="15" x14ac:dyDescent="0.2"/>
    <row r="625" spans="2:6" s="41" customFormat="1" ht="15" x14ac:dyDescent="0.2"/>
    <row r="626" spans="2:6" s="41" customFormat="1" ht="15" x14ac:dyDescent="0.2"/>
    <row r="629" spans="2:6" s="44" customFormat="1" ht="11.25" x14ac:dyDescent="0.2"/>
    <row r="632" spans="2:6" x14ac:dyDescent="0.2">
      <c r="B632" s="49"/>
      <c r="C632" s="49"/>
      <c r="D632" s="49"/>
      <c r="E632" s="49"/>
      <c r="F632" s="49"/>
    </row>
    <row r="633" spans="2:6" x14ac:dyDescent="0.2">
      <c r="B633" s="49"/>
      <c r="C633" s="49"/>
      <c r="D633" s="49"/>
      <c r="E633" s="49"/>
      <c r="F633" s="49"/>
    </row>
    <row r="634" spans="2:6" x14ac:dyDescent="0.2">
      <c r="B634" s="49"/>
      <c r="C634" s="49"/>
      <c r="D634" s="49"/>
      <c r="E634" s="49"/>
      <c r="F634" s="49"/>
    </row>
    <row r="635" spans="2:6" x14ac:dyDescent="0.2">
      <c r="B635" s="49"/>
      <c r="C635" s="49"/>
      <c r="D635" s="49"/>
      <c r="E635" s="49"/>
      <c r="F635" s="49"/>
    </row>
    <row r="636" spans="2:6" x14ac:dyDescent="0.2">
      <c r="B636" s="49"/>
      <c r="C636" s="49"/>
      <c r="D636" s="49"/>
      <c r="E636" s="49"/>
      <c r="F636" s="49"/>
    </row>
    <row r="637" spans="2:6" x14ac:dyDescent="0.2">
      <c r="B637" s="49"/>
      <c r="C637" s="49"/>
      <c r="D637" s="49"/>
      <c r="E637" s="49"/>
      <c r="F637" s="49"/>
    </row>
    <row r="638" spans="2:6" x14ac:dyDescent="0.2">
      <c r="B638" s="49"/>
      <c r="C638" s="49"/>
      <c r="D638" s="49"/>
      <c r="E638" s="49"/>
      <c r="F638" s="49"/>
    </row>
    <row r="639" spans="2:6" x14ac:dyDescent="0.2">
      <c r="B639" s="49"/>
      <c r="C639" s="49"/>
      <c r="D639" s="49"/>
      <c r="E639" s="49"/>
      <c r="F639" s="49"/>
    </row>
    <row r="640" spans="2:6" x14ac:dyDescent="0.2">
      <c r="B640" s="49"/>
      <c r="C640" s="49"/>
      <c r="D640" s="49"/>
      <c r="E640" s="49"/>
      <c r="F640" s="49"/>
    </row>
    <row r="641" spans="2:6" x14ac:dyDescent="0.2">
      <c r="B641" s="49"/>
      <c r="C641" s="49"/>
      <c r="D641" s="49"/>
      <c r="E641" s="49"/>
      <c r="F641" s="49"/>
    </row>
    <row r="642" spans="2:6" x14ac:dyDescent="0.2">
      <c r="B642" s="49"/>
      <c r="C642" s="49"/>
      <c r="D642" s="49"/>
      <c r="E642" s="49"/>
      <c r="F642" s="49"/>
    </row>
    <row r="643" spans="2:6" x14ac:dyDescent="0.2">
      <c r="B643" s="49"/>
      <c r="C643" s="49"/>
      <c r="D643" s="49"/>
      <c r="E643" s="49"/>
      <c r="F643" s="49"/>
    </row>
    <row r="644" spans="2:6" x14ac:dyDescent="0.2">
      <c r="B644" s="49"/>
      <c r="C644" s="49"/>
      <c r="D644" s="49"/>
      <c r="E644" s="49"/>
      <c r="F644" s="49"/>
    </row>
    <row r="645" spans="2:6" x14ac:dyDescent="0.2">
      <c r="B645" s="49"/>
      <c r="C645" s="49"/>
      <c r="D645" s="49"/>
      <c r="E645" s="49"/>
      <c r="F645" s="49"/>
    </row>
    <row r="646" spans="2:6" x14ac:dyDescent="0.2">
      <c r="B646" s="49"/>
      <c r="C646" s="49"/>
      <c r="D646" s="49"/>
      <c r="E646" s="49"/>
      <c r="F646" s="49"/>
    </row>
    <row r="647" spans="2:6" x14ac:dyDescent="0.2">
      <c r="B647" s="49"/>
      <c r="C647" s="49"/>
      <c r="D647" s="49"/>
      <c r="E647" s="49"/>
      <c r="F647" s="49"/>
    </row>
    <row r="648" spans="2:6" x14ac:dyDescent="0.2">
      <c r="B648" s="49"/>
      <c r="C648" s="49"/>
      <c r="D648" s="49"/>
      <c r="E648" s="49"/>
      <c r="F648" s="49"/>
    </row>
    <row r="649" spans="2:6" x14ac:dyDescent="0.2">
      <c r="B649" s="49"/>
      <c r="C649" s="49"/>
      <c r="D649" s="49"/>
      <c r="E649" s="49"/>
      <c r="F649" s="49"/>
    </row>
    <row r="650" spans="2:6" x14ac:dyDescent="0.2">
      <c r="B650" s="49"/>
      <c r="C650" s="49"/>
      <c r="D650" s="49"/>
      <c r="E650" s="49"/>
      <c r="F650" s="49"/>
    </row>
    <row r="651" spans="2:6" x14ac:dyDescent="0.2">
      <c r="B651" s="49"/>
      <c r="C651" s="49"/>
      <c r="D651" s="49"/>
      <c r="E651" s="49"/>
      <c r="F651" s="49"/>
    </row>
    <row r="652" spans="2:6" x14ac:dyDescent="0.2">
      <c r="B652" s="49"/>
      <c r="C652" s="49"/>
      <c r="D652" s="49"/>
      <c r="E652" s="49"/>
      <c r="F652" s="49"/>
    </row>
    <row r="653" spans="2:6" x14ac:dyDescent="0.2">
      <c r="B653" s="49"/>
      <c r="C653" s="49"/>
      <c r="D653" s="49"/>
      <c r="E653" s="49"/>
      <c r="F653" s="49"/>
    </row>
    <row r="654" spans="2:6" x14ac:dyDescent="0.2">
      <c r="B654" s="49"/>
      <c r="C654" s="49"/>
      <c r="D654" s="49"/>
      <c r="E654" s="49"/>
      <c r="F654" s="49"/>
    </row>
    <row r="655" spans="2:6" x14ac:dyDescent="0.2">
      <c r="B655" s="49"/>
      <c r="C655" s="49"/>
      <c r="D655" s="49"/>
      <c r="E655" s="49"/>
      <c r="F655" s="49"/>
    </row>
    <row r="656" spans="2:6" x14ac:dyDescent="0.2">
      <c r="B656" s="49"/>
      <c r="C656" s="49"/>
      <c r="D656" s="49"/>
      <c r="E656" s="49"/>
      <c r="F656" s="49"/>
    </row>
    <row r="657" spans="2:6" x14ac:dyDescent="0.2">
      <c r="B657" s="49"/>
      <c r="C657" s="49"/>
      <c r="D657" s="49"/>
      <c r="E657" s="49"/>
      <c r="F657" s="49"/>
    </row>
    <row r="658" spans="2:6" x14ac:dyDescent="0.2">
      <c r="B658" s="49"/>
      <c r="C658" s="49"/>
      <c r="D658" s="49"/>
      <c r="E658" s="49"/>
      <c r="F658" s="49"/>
    </row>
    <row r="659" spans="2:6" x14ac:dyDescent="0.2">
      <c r="B659" s="49"/>
      <c r="C659" s="49"/>
      <c r="D659" s="49"/>
      <c r="E659" s="49"/>
      <c r="F659" s="49"/>
    </row>
    <row r="660" spans="2:6" x14ac:dyDescent="0.2">
      <c r="B660" s="49"/>
      <c r="C660" s="49"/>
      <c r="D660" s="49"/>
      <c r="E660" s="49"/>
      <c r="F660" s="49"/>
    </row>
    <row r="661" spans="2:6" x14ac:dyDescent="0.2">
      <c r="B661" s="49"/>
      <c r="C661" s="49"/>
      <c r="D661" s="49"/>
      <c r="E661" s="49"/>
      <c r="F661" s="49"/>
    </row>
    <row r="662" spans="2:6" x14ac:dyDescent="0.2">
      <c r="B662" s="49"/>
      <c r="C662" s="49"/>
      <c r="D662" s="49"/>
      <c r="E662" s="49"/>
      <c r="F662" s="49"/>
    </row>
    <row r="663" spans="2:6" x14ac:dyDescent="0.2">
      <c r="B663" s="49"/>
      <c r="C663" s="49"/>
      <c r="D663" s="49"/>
      <c r="E663" s="49"/>
      <c r="F663" s="49"/>
    </row>
    <row r="664" spans="2:6" x14ac:dyDescent="0.2">
      <c r="B664" s="49"/>
      <c r="C664" s="49"/>
      <c r="D664" s="49"/>
      <c r="E664" s="49"/>
      <c r="F664" s="49"/>
    </row>
    <row r="665" spans="2:6" x14ac:dyDescent="0.2">
      <c r="B665" s="49"/>
      <c r="C665" s="49"/>
      <c r="D665" s="49"/>
      <c r="E665" s="49"/>
      <c r="F665" s="49"/>
    </row>
    <row r="666" spans="2:6" x14ac:dyDescent="0.2">
      <c r="B666" s="49"/>
      <c r="C666" s="49"/>
      <c r="D666" s="49"/>
      <c r="E666" s="49"/>
      <c r="F666" s="49"/>
    </row>
    <row r="667" spans="2:6" x14ac:dyDescent="0.2">
      <c r="B667" s="49"/>
      <c r="C667" s="49"/>
      <c r="D667" s="49"/>
      <c r="E667" s="49"/>
      <c r="F667" s="49"/>
    </row>
    <row r="668" spans="2:6" x14ac:dyDescent="0.2">
      <c r="B668" s="49"/>
      <c r="C668" s="49"/>
      <c r="D668" s="49"/>
      <c r="E668" s="49"/>
      <c r="F668" s="49"/>
    </row>
    <row r="669" spans="2:6" x14ac:dyDescent="0.2">
      <c r="B669" s="49"/>
      <c r="C669" s="49"/>
      <c r="D669" s="49"/>
      <c r="E669" s="49"/>
      <c r="F669" s="49"/>
    </row>
    <row r="676" spans="2:6" s="41" customFormat="1" ht="15" x14ac:dyDescent="0.2"/>
    <row r="677" spans="2:6" s="41" customFormat="1" ht="15" x14ac:dyDescent="0.2"/>
    <row r="678" spans="2:6" s="41" customFormat="1" ht="15" x14ac:dyDescent="0.2"/>
    <row r="681" spans="2:6" s="44" customFormat="1" ht="11.25" x14ac:dyDescent="0.2"/>
    <row r="684" spans="2:6" x14ac:dyDescent="0.2">
      <c r="B684" s="49"/>
      <c r="C684" s="49"/>
      <c r="D684" s="49"/>
      <c r="E684" s="49"/>
      <c r="F684" s="49"/>
    </row>
    <row r="685" spans="2:6" x14ac:dyDescent="0.2">
      <c r="B685" s="49"/>
      <c r="C685" s="49"/>
      <c r="D685" s="49"/>
      <c r="E685" s="49"/>
      <c r="F685" s="49"/>
    </row>
    <row r="686" spans="2:6" x14ac:dyDescent="0.2">
      <c r="B686" s="49"/>
      <c r="C686" s="49"/>
      <c r="D686" s="49"/>
      <c r="E686" s="49"/>
      <c r="F686" s="49"/>
    </row>
    <row r="687" spans="2:6" x14ac:dyDescent="0.2">
      <c r="B687" s="49"/>
      <c r="C687" s="49"/>
      <c r="D687" s="49"/>
      <c r="E687" s="49"/>
      <c r="F687" s="49"/>
    </row>
    <row r="688" spans="2:6" x14ac:dyDescent="0.2">
      <c r="B688" s="49"/>
      <c r="C688" s="49"/>
      <c r="D688" s="49"/>
      <c r="E688" s="49"/>
      <c r="F688" s="49"/>
    </row>
    <row r="689" spans="2:6" x14ac:dyDescent="0.2">
      <c r="B689" s="49"/>
      <c r="C689" s="49"/>
      <c r="D689" s="49"/>
      <c r="E689" s="49"/>
      <c r="F689" s="49"/>
    </row>
    <row r="690" spans="2:6" x14ac:dyDescent="0.2">
      <c r="B690" s="49"/>
      <c r="C690" s="49"/>
      <c r="D690" s="49"/>
      <c r="E690" s="49"/>
      <c r="F690" s="49"/>
    </row>
    <row r="691" spans="2:6" x14ac:dyDescent="0.2">
      <c r="B691" s="49"/>
      <c r="C691" s="49"/>
      <c r="D691" s="49"/>
      <c r="E691" s="49"/>
      <c r="F691" s="49"/>
    </row>
    <row r="692" spans="2:6" x14ac:dyDescent="0.2">
      <c r="B692" s="49"/>
      <c r="C692" s="49"/>
      <c r="D692" s="49"/>
      <c r="E692" s="49"/>
      <c r="F692" s="49"/>
    </row>
    <row r="693" spans="2:6" x14ac:dyDescent="0.2">
      <c r="B693" s="49"/>
      <c r="C693" s="49"/>
      <c r="D693" s="49"/>
      <c r="E693" s="49"/>
      <c r="F693" s="49"/>
    </row>
    <row r="694" spans="2:6" x14ac:dyDescent="0.2">
      <c r="B694" s="49"/>
      <c r="C694" s="49"/>
      <c r="D694" s="49"/>
      <c r="E694" s="49"/>
      <c r="F694" s="49"/>
    </row>
    <row r="695" spans="2:6" x14ac:dyDescent="0.2">
      <c r="B695" s="49"/>
      <c r="C695" s="49"/>
      <c r="D695" s="49"/>
      <c r="E695" s="49"/>
      <c r="F695" s="49"/>
    </row>
    <row r="696" spans="2:6" x14ac:dyDescent="0.2">
      <c r="B696" s="49"/>
      <c r="C696" s="49"/>
      <c r="D696" s="49"/>
      <c r="E696" s="49"/>
      <c r="F696" s="49"/>
    </row>
    <row r="697" spans="2:6" x14ac:dyDescent="0.2">
      <c r="B697" s="49"/>
      <c r="C697" s="49"/>
      <c r="D697" s="49"/>
      <c r="E697" s="49"/>
      <c r="F697" s="49"/>
    </row>
    <row r="698" spans="2:6" x14ac:dyDescent="0.2">
      <c r="B698" s="49"/>
      <c r="C698" s="49"/>
      <c r="D698" s="49"/>
      <c r="E698" s="49"/>
      <c r="F698" s="49"/>
    </row>
    <row r="699" spans="2:6" x14ac:dyDescent="0.2">
      <c r="B699" s="49"/>
      <c r="C699" s="49"/>
      <c r="D699" s="49"/>
      <c r="E699" s="49"/>
      <c r="F699" s="49"/>
    </row>
    <row r="700" spans="2:6" x14ac:dyDescent="0.2">
      <c r="B700" s="49"/>
      <c r="C700" s="49"/>
      <c r="D700" s="49"/>
      <c r="E700" s="49"/>
      <c r="F700" s="49"/>
    </row>
    <row r="701" spans="2:6" x14ac:dyDescent="0.2">
      <c r="B701" s="49"/>
      <c r="C701" s="49"/>
      <c r="D701" s="49"/>
      <c r="E701" s="49"/>
      <c r="F701" s="49"/>
    </row>
    <row r="702" spans="2:6" x14ac:dyDescent="0.2">
      <c r="B702" s="49"/>
      <c r="C702" s="49"/>
      <c r="D702" s="49"/>
      <c r="E702" s="49"/>
      <c r="F702" s="49"/>
    </row>
    <row r="703" spans="2:6" x14ac:dyDescent="0.2">
      <c r="B703" s="49"/>
      <c r="C703" s="49"/>
      <c r="D703" s="49"/>
      <c r="E703" s="49"/>
      <c r="F703" s="49"/>
    </row>
    <row r="704" spans="2:6" x14ac:dyDescent="0.2">
      <c r="B704" s="49"/>
      <c r="C704" s="49"/>
      <c r="D704" s="49"/>
      <c r="E704" s="49"/>
      <c r="F704" s="49"/>
    </row>
    <row r="705" spans="2:6" x14ac:dyDescent="0.2">
      <c r="B705" s="49"/>
      <c r="C705" s="49"/>
      <c r="D705" s="49"/>
      <c r="E705" s="49"/>
      <c r="F705" s="49"/>
    </row>
    <row r="706" spans="2:6" x14ac:dyDescent="0.2">
      <c r="B706" s="49"/>
      <c r="C706" s="49"/>
      <c r="D706" s="49"/>
      <c r="E706" s="49"/>
      <c r="F706" s="49"/>
    </row>
    <row r="707" spans="2:6" x14ac:dyDescent="0.2">
      <c r="B707" s="49"/>
      <c r="C707" s="49"/>
      <c r="D707" s="49"/>
      <c r="E707" s="49"/>
      <c r="F707" s="49"/>
    </row>
    <row r="708" spans="2:6" x14ac:dyDescent="0.2">
      <c r="B708" s="49"/>
      <c r="C708" s="49"/>
      <c r="D708" s="49"/>
      <c r="E708" s="49"/>
      <c r="F708" s="49"/>
    </row>
    <row r="709" spans="2:6" x14ac:dyDescent="0.2">
      <c r="B709" s="49"/>
      <c r="C709" s="49"/>
      <c r="D709" s="49"/>
      <c r="E709" s="49"/>
      <c r="F709" s="49"/>
    </row>
    <row r="710" spans="2:6" x14ac:dyDescent="0.2">
      <c r="B710" s="49"/>
      <c r="C710" s="49"/>
      <c r="D710" s="49"/>
      <c r="E710" s="49"/>
      <c r="F710" s="49"/>
    </row>
    <row r="711" spans="2:6" x14ac:dyDescent="0.2">
      <c r="B711" s="49"/>
      <c r="C711" s="49"/>
      <c r="D711" s="49"/>
      <c r="E711" s="49"/>
      <c r="F711" s="49"/>
    </row>
    <row r="712" spans="2:6" x14ac:dyDescent="0.2">
      <c r="B712" s="49"/>
      <c r="C712" s="49"/>
      <c r="D712" s="49"/>
      <c r="E712" s="49"/>
      <c r="F712" s="49"/>
    </row>
    <row r="713" spans="2:6" x14ac:dyDescent="0.2">
      <c r="B713" s="49"/>
      <c r="C713" s="49"/>
      <c r="D713" s="49"/>
      <c r="E713" s="49"/>
      <c r="F713" s="49"/>
    </row>
    <row r="714" spans="2:6" x14ac:dyDescent="0.2">
      <c r="B714" s="49"/>
      <c r="C714" s="49"/>
      <c r="D714" s="49"/>
      <c r="E714" s="49"/>
      <c r="F714" s="49"/>
    </row>
    <row r="715" spans="2:6" x14ac:dyDescent="0.2">
      <c r="B715" s="49"/>
      <c r="C715" s="49"/>
      <c r="D715" s="49"/>
      <c r="E715" s="49"/>
      <c r="F715" s="49"/>
    </row>
    <row r="716" spans="2:6" x14ac:dyDescent="0.2">
      <c r="B716" s="49"/>
      <c r="C716" s="49"/>
      <c r="D716" s="49"/>
      <c r="E716" s="49"/>
      <c r="F716" s="49"/>
    </row>
    <row r="717" spans="2:6" x14ac:dyDescent="0.2">
      <c r="B717" s="49"/>
      <c r="C717" s="49"/>
      <c r="D717" s="49"/>
      <c r="E717" s="49"/>
      <c r="F717" s="49"/>
    </row>
    <row r="718" spans="2:6" x14ac:dyDescent="0.2">
      <c r="B718" s="49"/>
      <c r="C718" s="49"/>
      <c r="D718" s="49"/>
      <c r="E718" s="49"/>
      <c r="F718" s="49"/>
    </row>
    <row r="719" spans="2:6" x14ac:dyDescent="0.2">
      <c r="B719" s="49"/>
      <c r="C719" s="49"/>
      <c r="D719" s="49"/>
      <c r="E719" s="49"/>
      <c r="F719" s="49"/>
    </row>
    <row r="720" spans="2:6" x14ac:dyDescent="0.2">
      <c r="B720" s="49"/>
      <c r="C720" s="49"/>
      <c r="D720" s="49"/>
      <c r="E720" s="49"/>
      <c r="F720" s="49"/>
    </row>
    <row r="721" spans="2:6" x14ac:dyDescent="0.2">
      <c r="B721" s="49"/>
      <c r="C721" s="49"/>
      <c r="D721" s="49"/>
      <c r="E721" s="49"/>
      <c r="F721" s="49"/>
    </row>
    <row r="728" spans="2:6" s="41" customFormat="1" ht="15" x14ac:dyDescent="0.2"/>
    <row r="729" spans="2:6" s="41" customFormat="1" ht="15" x14ac:dyDescent="0.2"/>
    <row r="730" spans="2:6" s="41" customFormat="1" ht="15" x14ac:dyDescent="0.2"/>
    <row r="733" spans="2:6" s="44" customFormat="1" ht="11.25" x14ac:dyDescent="0.2"/>
    <row r="736" spans="2:6" x14ac:dyDescent="0.2">
      <c r="B736" s="49"/>
      <c r="C736" s="49"/>
      <c r="D736" s="49"/>
      <c r="E736" s="49"/>
      <c r="F736" s="49"/>
    </row>
    <row r="737" spans="2:6" x14ac:dyDescent="0.2">
      <c r="B737" s="49"/>
      <c r="C737" s="49"/>
      <c r="D737" s="49"/>
      <c r="E737" s="49"/>
      <c r="F737" s="49"/>
    </row>
    <row r="738" spans="2:6" x14ac:dyDescent="0.2">
      <c r="B738" s="49"/>
      <c r="C738" s="49"/>
      <c r="D738" s="49"/>
      <c r="E738" s="49"/>
      <c r="F738" s="49"/>
    </row>
    <row r="739" spans="2:6" x14ac:dyDescent="0.2">
      <c r="B739" s="49"/>
      <c r="C739" s="49"/>
      <c r="D739" s="49"/>
      <c r="E739" s="49"/>
      <c r="F739" s="49"/>
    </row>
    <row r="740" spans="2:6" x14ac:dyDescent="0.2">
      <c r="B740" s="49"/>
      <c r="C740" s="49"/>
      <c r="D740" s="49"/>
      <c r="E740" s="49"/>
      <c r="F740" s="49"/>
    </row>
    <row r="741" spans="2:6" x14ac:dyDescent="0.2">
      <c r="B741" s="49"/>
      <c r="C741" s="49"/>
      <c r="D741" s="49"/>
      <c r="E741" s="49"/>
      <c r="F741" s="49"/>
    </row>
    <row r="742" spans="2:6" x14ac:dyDescent="0.2">
      <c r="B742" s="49"/>
      <c r="C742" s="49"/>
      <c r="D742" s="49"/>
      <c r="E742" s="49"/>
      <c r="F742" s="49"/>
    </row>
    <row r="743" spans="2:6" x14ac:dyDescent="0.2">
      <c r="B743" s="49"/>
      <c r="C743" s="49"/>
      <c r="D743" s="49"/>
      <c r="E743" s="49"/>
      <c r="F743" s="49"/>
    </row>
    <row r="744" spans="2:6" x14ac:dyDescent="0.2">
      <c r="B744" s="49"/>
      <c r="C744" s="49"/>
      <c r="D744" s="49"/>
      <c r="E744" s="49"/>
      <c r="F744" s="49"/>
    </row>
    <row r="745" spans="2:6" x14ac:dyDescent="0.2">
      <c r="B745" s="49"/>
      <c r="C745" s="49"/>
      <c r="D745" s="49"/>
      <c r="E745" s="49"/>
      <c r="F745" s="49"/>
    </row>
    <row r="746" spans="2:6" x14ac:dyDescent="0.2">
      <c r="B746" s="49"/>
      <c r="C746" s="49"/>
      <c r="D746" s="49"/>
      <c r="E746" s="49"/>
      <c r="F746" s="49"/>
    </row>
    <row r="747" spans="2:6" x14ac:dyDescent="0.2">
      <c r="B747" s="49"/>
      <c r="C747" s="49"/>
      <c r="D747" s="49"/>
      <c r="E747" s="49"/>
      <c r="F747" s="49"/>
    </row>
    <row r="748" spans="2:6" x14ac:dyDescent="0.2">
      <c r="B748" s="49"/>
      <c r="C748" s="49"/>
      <c r="D748" s="49"/>
      <c r="E748" s="49"/>
      <c r="F748" s="49"/>
    </row>
    <row r="749" spans="2:6" x14ac:dyDescent="0.2">
      <c r="B749" s="49"/>
      <c r="C749" s="49"/>
      <c r="D749" s="49"/>
      <c r="E749" s="49"/>
      <c r="F749" s="49"/>
    </row>
    <row r="750" spans="2:6" x14ac:dyDescent="0.2">
      <c r="B750" s="49"/>
      <c r="C750" s="49"/>
      <c r="D750" s="49"/>
      <c r="E750" s="49"/>
      <c r="F750" s="49"/>
    </row>
    <row r="751" spans="2:6" x14ac:dyDescent="0.2">
      <c r="B751" s="49"/>
      <c r="C751" s="49"/>
      <c r="D751" s="49"/>
      <c r="E751" s="49"/>
      <c r="F751" s="49"/>
    </row>
    <row r="752" spans="2:6" x14ac:dyDescent="0.2">
      <c r="B752" s="49"/>
      <c r="C752" s="49"/>
      <c r="D752" s="49"/>
      <c r="E752" s="49"/>
      <c r="F752" s="49"/>
    </row>
    <row r="753" spans="2:6" x14ac:dyDescent="0.2">
      <c r="B753" s="49"/>
      <c r="C753" s="49"/>
      <c r="D753" s="49"/>
      <c r="E753" s="49"/>
      <c r="F753" s="49"/>
    </row>
    <row r="754" spans="2:6" x14ac:dyDescent="0.2">
      <c r="B754" s="49"/>
      <c r="C754" s="49"/>
      <c r="D754" s="49"/>
      <c r="E754" s="49"/>
      <c r="F754" s="49"/>
    </row>
    <row r="755" spans="2:6" x14ac:dyDescent="0.2">
      <c r="B755" s="49"/>
      <c r="C755" s="49"/>
      <c r="D755" s="49"/>
      <c r="E755" s="49"/>
      <c r="F755" s="49"/>
    </row>
    <row r="756" spans="2:6" x14ac:dyDescent="0.2">
      <c r="B756" s="49"/>
      <c r="C756" s="49"/>
      <c r="D756" s="49"/>
      <c r="E756" s="49"/>
      <c r="F756" s="49"/>
    </row>
    <row r="757" spans="2:6" x14ac:dyDescent="0.2">
      <c r="B757" s="49"/>
      <c r="C757" s="49"/>
      <c r="D757" s="49"/>
      <c r="E757" s="49"/>
      <c r="F757" s="49"/>
    </row>
    <row r="758" spans="2:6" x14ac:dyDescent="0.2">
      <c r="B758" s="49"/>
      <c r="C758" s="49"/>
      <c r="D758" s="49"/>
      <c r="E758" s="49"/>
      <c r="F758" s="49"/>
    </row>
    <row r="759" spans="2:6" x14ac:dyDescent="0.2">
      <c r="B759" s="49"/>
      <c r="C759" s="49"/>
      <c r="D759" s="49"/>
      <c r="E759" s="49"/>
      <c r="F759" s="49"/>
    </row>
    <row r="760" spans="2:6" x14ac:dyDescent="0.2">
      <c r="B760" s="49"/>
      <c r="C760" s="49"/>
      <c r="D760" s="49"/>
      <c r="E760" s="49"/>
      <c r="F760" s="49"/>
    </row>
    <row r="761" spans="2:6" x14ac:dyDescent="0.2">
      <c r="B761" s="49"/>
      <c r="C761" s="49"/>
      <c r="D761" s="49"/>
      <c r="E761" s="49"/>
      <c r="F761" s="49"/>
    </row>
    <row r="762" spans="2:6" x14ac:dyDescent="0.2">
      <c r="B762" s="49"/>
      <c r="C762" s="49"/>
      <c r="D762" s="49"/>
      <c r="E762" s="49"/>
      <c r="F762" s="49"/>
    </row>
    <row r="763" spans="2:6" x14ac:dyDescent="0.2">
      <c r="B763" s="49"/>
      <c r="C763" s="49"/>
      <c r="D763" s="49"/>
      <c r="E763" s="49"/>
      <c r="F763" s="49"/>
    </row>
    <row r="764" spans="2:6" x14ac:dyDescent="0.2">
      <c r="B764" s="49"/>
      <c r="C764" s="49"/>
      <c r="D764" s="49"/>
      <c r="E764" s="49"/>
      <c r="F764" s="49"/>
    </row>
    <row r="765" spans="2:6" x14ac:dyDescent="0.2">
      <c r="B765" s="49"/>
      <c r="C765" s="49"/>
      <c r="D765" s="49"/>
      <c r="E765" s="49"/>
      <c r="F765" s="49"/>
    </row>
    <row r="766" spans="2:6" x14ac:dyDescent="0.2">
      <c r="B766" s="49"/>
      <c r="C766" s="49"/>
      <c r="D766" s="49"/>
      <c r="E766" s="49"/>
      <c r="F766" s="49"/>
    </row>
    <row r="767" spans="2:6" x14ac:dyDescent="0.2">
      <c r="B767" s="49"/>
      <c r="C767" s="49"/>
      <c r="D767" s="49"/>
      <c r="E767" s="49"/>
      <c r="F767" s="49"/>
    </row>
    <row r="768" spans="2:6" x14ac:dyDescent="0.2">
      <c r="B768" s="49"/>
      <c r="C768" s="49"/>
      <c r="D768" s="49"/>
      <c r="E768" s="49"/>
      <c r="F768" s="49"/>
    </row>
    <row r="769" spans="2:6" x14ac:dyDescent="0.2">
      <c r="B769" s="49"/>
      <c r="C769" s="49"/>
      <c r="D769" s="49"/>
      <c r="E769" s="49"/>
      <c r="F769" s="49"/>
    </row>
    <row r="770" spans="2:6" x14ac:dyDescent="0.2">
      <c r="B770" s="49"/>
      <c r="C770" s="49"/>
      <c r="D770" s="49"/>
      <c r="E770" s="49"/>
      <c r="F770" s="49"/>
    </row>
    <row r="771" spans="2:6" x14ac:dyDescent="0.2">
      <c r="B771" s="49"/>
      <c r="C771" s="49"/>
      <c r="D771" s="49"/>
      <c r="E771" s="49"/>
      <c r="F771" s="49"/>
    </row>
    <row r="772" spans="2:6" x14ac:dyDescent="0.2">
      <c r="B772" s="49"/>
      <c r="C772" s="49"/>
      <c r="D772" s="49"/>
      <c r="E772" s="49"/>
      <c r="F772" s="49"/>
    </row>
    <row r="773" spans="2:6" x14ac:dyDescent="0.2">
      <c r="B773" s="49"/>
      <c r="C773" s="49"/>
      <c r="D773" s="49"/>
      <c r="E773" s="49"/>
      <c r="F773" s="49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2"/>
  <dimension ref="A2:Z52"/>
  <sheetViews>
    <sheetView showGridLines="0" topLeftCell="A3" workbookViewId="0">
      <selection activeCell="A28" sqref="A28"/>
    </sheetView>
  </sheetViews>
  <sheetFormatPr defaultRowHeight="12.75" x14ac:dyDescent="0.2"/>
  <cols>
    <col min="1" max="1" width="17.140625" customWidth="1"/>
    <col min="2" max="5" width="9.7109375" customWidth="1"/>
    <col min="6" max="6" width="1.140625" customWidth="1"/>
    <col min="7" max="10" width="9.7109375" customWidth="1"/>
    <col min="11" max="11" width="1.140625" customWidth="1"/>
    <col min="12" max="12" width="9.7109375" customWidth="1"/>
    <col min="17" max="17" width="9.140625" customWidth="1"/>
    <col min="18" max="23" width="9.140625" hidden="1" customWidth="1"/>
    <col min="24" max="24" width="9.42578125" hidden="1" customWidth="1"/>
    <col min="25" max="25" width="15.42578125" hidden="1" customWidth="1"/>
    <col min="26" max="26" width="25.5703125" hidden="1" customWidth="1"/>
    <col min="27" max="27" width="9.140625" customWidth="1"/>
  </cols>
  <sheetData>
    <row r="2" spans="1:26" ht="15.75" x14ac:dyDescent="0.25">
      <c r="A2" s="33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6" ht="15.75" x14ac:dyDescent="0.25">
      <c r="A3" s="135" t="s">
        <v>214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6" ht="15.75" x14ac:dyDescent="0.25">
      <c r="A4" s="3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6" ht="17.25" customHeight="1" x14ac:dyDescent="0.2">
      <c r="A5" s="44"/>
      <c r="B5" s="136" t="s">
        <v>215</v>
      </c>
      <c r="C5" s="136"/>
      <c r="D5" s="136"/>
      <c r="E5" s="136"/>
      <c r="G5" s="136" t="s">
        <v>191</v>
      </c>
      <c r="H5" s="136"/>
      <c r="I5" s="136"/>
      <c r="J5" s="136"/>
      <c r="Y5" t="s">
        <v>171</v>
      </c>
      <c r="Z5" t="s">
        <v>172</v>
      </c>
    </row>
    <row r="6" spans="1:26" ht="15.75" customHeight="1" x14ac:dyDescent="0.2">
      <c r="A6" s="44"/>
      <c r="B6" s="47" t="s">
        <v>96</v>
      </c>
      <c r="C6" s="47" t="s">
        <v>97</v>
      </c>
      <c r="D6" s="47" t="s">
        <v>98</v>
      </c>
      <c r="E6" s="47" t="s">
        <v>99</v>
      </c>
      <c r="F6" s="47"/>
      <c r="G6" s="47" t="s">
        <v>96</v>
      </c>
      <c r="H6" s="47" t="s">
        <v>97</v>
      </c>
      <c r="I6" s="47" t="s">
        <v>98</v>
      </c>
      <c r="J6" s="47" t="s">
        <v>99</v>
      </c>
      <c r="K6" s="44"/>
      <c r="L6" s="47" t="s">
        <v>174</v>
      </c>
      <c r="T6" s="47" t="s">
        <v>96</v>
      </c>
      <c r="U6" s="47" t="s">
        <v>97</v>
      </c>
      <c r="V6" s="47" t="s">
        <v>98</v>
      </c>
      <c r="W6" s="47" t="s">
        <v>99</v>
      </c>
      <c r="X6" s="66" t="s">
        <v>100</v>
      </c>
      <c r="Y6" s="66" t="s">
        <v>100</v>
      </c>
      <c r="Z6" t="s">
        <v>164</v>
      </c>
    </row>
    <row r="7" spans="1:26" ht="15.75" hidden="1" customHeight="1" x14ac:dyDescent="0.2">
      <c r="A7" s="44"/>
      <c r="B7" s="66"/>
      <c r="C7" s="66"/>
      <c r="D7" s="66"/>
      <c r="E7" s="66"/>
      <c r="F7" s="47"/>
      <c r="G7" s="47"/>
      <c r="H7" s="47"/>
      <c r="I7" s="47"/>
      <c r="J7" s="47"/>
      <c r="K7" s="44"/>
      <c r="L7" s="47"/>
      <c r="S7" s="47"/>
      <c r="T7" s="47"/>
      <c r="U7" s="47"/>
      <c r="V7" s="47"/>
      <c r="W7" s="44"/>
      <c r="X7" s="66" t="s">
        <v>101</v>
      </c>
      <c r="Y7" s="66" t="s">
        <v>101</v>
      </c>
      <c r="Z7" t="s">
        <v>165</v>
      </c>
    </row>
    <row r="8" spans="1:26" ht="3.75" customHeight="1" x14ac:dyDescent="0.2">
      <c r="A8" s="44"/>
      <c r="B8" s="66"/>
      <c r="C8" s="47"/>
      <c r="D8" s="47"/>
      <c r="E8" s="47"/>
      <c r="F8" s="47"/>
      <c r="G8" s="47"/>
      <c r="H8" s="47"/>
      <c r="I8" s="47"/>
      <c r="J8" s="47"/>
      <c r="K8" s="47"/>
      <c r="L8" s="47"/>
      <c r="R8" s="51"/>
      <c r="S8" s="51"/>
      <c r="T8" s="51"/>
      <c r="U8" s="51"/>
      <c r="V8" s="51"/>
      <c r="W8" s="51"/>
      <c r="X8" s="51"/>
      <c r="Y8" s="51"/>
      <c r="Z8" s="51"/>
    </row>
    <row r="9" spans="1:26" ht="15.75" customHeight="1" x14ac:dyDescent="0.2">
      <c r="A9" s="50" t="s">
        <v>225</v>
      </c>
      <c r="B9" s="57">
        <v>240.45967999999999</v>
      </c>
      <c r="C9" s="57">
        <v>72.490489999999994</v>
      </c>
      <c r="D9" s="108">
        <v>136.63881000000001</v>
      </c>
      <c r="E9" s="57">
        <v>67.707849999999993</v>
      </c>
      <c r="F9" s="58"/>
      <c r="G9" s="62">
        <f>IF(OR('Tabel B1'!T9&lt;5,'Tabel B1'!B9&lt;0.5),"-",IFERROR('Tabel B1'!B9/'Tabel B1'!T9*100,"-"))</f>
        <v>4.2134165060452071</v>
      </c>
      <c r="H9" s="62">
        <f>IF(OR('Tabel B1'!U9&lt;5,'Tabel B1'!C9&lt;0.5),"-",IFERROR('Tabel B1'!C9/'Tabel B1'!U9*100,"-"))</f>
        <v>3.5002650893288267</v>
      </c>
      <c r="I9" s="62">
        <f>IF(OR('Tabel B1'!V9&lt;5,'Tabel B1'!D9&lt;0.5),"-",IFERROR('Tabel B1'!D9/'Tabel B1'!V9*100,"-"))</f>
        <v>5.1041766903249908</v>
      </c>
      <c r="J9" s="62">
        <f>IF(OR('Tabel B1'!W9&lt;5,'Tabel B1'!E9&lt;0.5),"-",IFERROR('Tabel B1'!E9/'Tabel B1'!W9*100,"-"))</f>
        <v>8.2369647201946457</v>
      </c>
      <c r="K9" s="58"/>
      <c r="L9" s="62">
        <f>IF(OR('Tabel B1'!X9&lt;5,'Tabel B1'!Z9&lt;0.5),"-",IFERROR('Tabel B1'!Z9/'Tabel B1'!X9*100,"-"))</f>
        <v>3.1380111527737715</v>
      </c>
      <c r="R9" s="50" t="s">
        <v>24</v>
      </c>
      <c r="S9" s="51"/>
      <c r="T9" s="57">
        <v>5707</v>
      </c>
      <c r="U9" s="57">
        <v>2071</v>
      </c>
      <c r="V9" s="108">
        <v>2677</v>
      </c>
      <c r="W9" s="57">
        <v>822</v>
      </c>
      <c r="X9" s="57">
        <v>31203</v>
      </c>
      <c r="Y9" s="57">
        <v>1119</v>
      </c>
      <c r="Z9" s="108">
        <v>979.15362000000005</v>
      </c>
    </row>
    <row r="10" spans="1:26" ht="15.75" customHeight="1" x14ac:dyDescent="0.2">
      <c r="A10" s="52" t="s">
        <v>226</v>
      </c>
      <c r="B10" s="58">
        <v>114.37535</v>
      </c>
      <c r="C10" s="58">
        <v>102.9196</v>
      </c>
      <c r="D10" s="113">
        <v>29.144259999999999</v>
      </c>
      <c r="E10" s="58">
        <v>44.472650000000002</v>
      </c>
      <c r="F10" s="58"/>
      <c r="G10" s="63">
        <f>IF(OR('Tabel B1'!T10&lt;5,'Tabel B1'!B10&lt;0.5),"-",IFERROR('Tabel B1'!B10/'Tabel B1'!T10*100,"-"))</f>
        <v>3.6367360890302063</v>
      </c>
      <c r="H10" s="63">
        <f>IF(OR('Tabel B1'!U10&lt;5,'Tabel B1'!C10&lt;0.5),"-",IFERROR('Tabel B1'!C10/'Tabel B1'!U10*100,"-"))</f>
        <v>3.5735972222222223</v>
      </c>
      <c r="I10" s="63">
        <f>IF(OR('Tabel B1'!V10&lt;5,'Tabel B1'!D10&lt;0.5),"-",IFERROR('Tabel B1'!D10/'Tabel B1'!V10*100,"-"))</f>
        <v>3.8962914438502674</v>
      </c>
      <c r="J10" s="63">
        <f>IF(OR('Tabel B1'!W10&lt;5,'Tabel B1'!E10&lt;0.5),"-",IFERROR('Tabel B1'!E10/'Tabel B1'!W10*100,"-"))</f>
        <v>2.6662260191846525</v>
      </c>
      <c r="K10" s="58"/>
      <c r="L10" s="63">
        <f>IF(OR('Tabel B1'!X10&lt;5,'Tabel B1'!Z10&lt;0.5),"-",IFERROR('Tabel B1'!Z10/'Tabel B1'!X10*100,"-"))</f>
        <v>2.3287231417215399</v>
      </c>
      <c r="R10" s="52" t="s">
        <v>25</v>
      </c>
      <c r="S10" s="51"/>
      <c r="T10" s="58">
        <v>3145</v>
      </c>
      <c r="U10" s="58">
        <v>2880</v>
      </c>
      <c r="V10" s="113">
        <v>748</v>
      </c>
      <c r="W10" s="58">
        <v>1668</v>
      </c>
      <c r="X10" s="58">
        <v>33714</v>
      </c>
      <c r="Y10" s="58">
        <v>887</v>
      </c>
      <c r="Z10" s="113">
        <v>785.10572000000002</v>
      </c>
    </row>
    <row r="11" spans="1:26" ht="15.75" customHeight="1" x14ac:dyDescent="0.2">
      <c r="A11" s="50" t="s">
        <v>227</v>
      </c>
      <c r="B11" s="57">
        <v>577.59122000000002</v>
      </c>
      <c r="C11" s="57">
        <v>214.79386</v>
      </c>
      <c r="D11" s="108">
        <v>170.09854999999999</v>
      </c>
      <c r="E11" s="57">
        <v>135.01840000000001</v>
      </c>
      <c r="F11" s="58"/>
      <c r="G11" s="62">
        <f>IF(OR('Tabel B1'!T11&lt;5,'Tabel B1'!B11&lt;0.5),"-",IFERROR('Tabel B1'!B11/'Tabel B1'!T11*100,"-"))</f>
        <v>10.999642353837364</v>
      </c>
      <c r="H11" s="62">
        <f>IF(OR('Tabel B1'!U11&lt;5,'Tabel B1'!C11&lt;0.5),"-",IFERROR('Tabel B1'!C11/'Tabel B1'!U11*100,"-"))</f>
        <v>11.554268961807423</v>
      </c>
      <c r="I11" s="62">
        <f>IF(OR('Tabel B1'!V11&lt;5,'Tabel B1'!D11&lt;0.5),"-",IFERROR('Tabel B1'!D11/'Tabel B1'!V11*100,"-"))</f>
        <v>15.69174815498155</v>
      </c>
      <c r="J11" s="62">
        <f>IF(OR('Tabel B1'!W11&lt;5,'Tabel B1'!E11&lt;0.5),"-",IFERROR('Tabel B1'!E11/'Tabel B1'!W11*100,"-"))</f>
        <v>16.169868263473056</v>
      </c>
      <c r="K11" s="58"/>
      <c r="L11" s="62">
        <f>IF(OR('Tabel B1'!X11&lt;5,'Tabel B1'!Z11&lt;0.5),"-",IFERROR('Tabel B1'!Z11/'Tabel B1'!X11*100,"-"))</f>
        <v>9.543540609431119</v>
      </c>
      <c r="R11" s="50" t="s">
        <v>158</v>
      </c>
      <c r="S11" s="51"/>
      <c r="T11" s="57">
        <v>5251</v>
      </c>
      <c r="U11" s="57">
        <v>1859</v>
      </c>
      <c r="V11" s="108">
        <v>1084</v>
      </c>
      <c r="W11" s="57">
        <v>835</v>
      </c>
      <c r="X11" s="57">
        <v>17262</v>
      </c>
      <c r="Y11" s="57">
        <v>1914</v>
      </c>
      <c r="Z11" s="108">
        <v>1647.40598</v>
      </c>
    </row>
    <row r="12" spans="1:26" ht="15.75" customHeight="1" x14ac:dyDescent="0.2">
      <c r="A12" s="52" t="s">
        <v>26</v>
      </c>
      <c r="B12" s="58">
        <v>1159.08626</v>
      </c>
      <c r="C12" s="58">
        <v>726.29575999999997</v>
      </c>
      <c r="D12" s="113">
        <v>244.91112000000001</v>
      </c>
      <c r="E12" s="58">
        <v>242.37635</v>
      </c>
      <c r="F12" s="58"/>
      <c r="G12" s="63">
        <f>IF(OR('Tabel B1'!T12&lt;5,'Tabel B1'!B12&lt;0.5),"-",IFERROR('Tabel B1'!B12/'Tabel B1'!T12*100,"-"))</f>
        <v>9.4395818877758781</v>
      </c>
      <c r="H12" s="63">
        <f>IF(OR('Tabel B1'!U12&lt;5,'Tabel B1'!C12&lt;0.5),"-",IFERROR('Tabel B1'!C12/'Tabel B1'!U12*100,"-"))</f>
        <v>13.25599123927724</v>
      </c>
      <c r="I12" s="63">
        <f>IF(OR('Tabel B1'!V12&lt;5,'Tabel B1'!D12&lt;0.5),"-",IFERROR('Tabel B1'!D12/'Tabel B1'!V12*100,"-"))</f>
        <v>12.729268191268192</v>
      </c>
      <c r="J12" s="63">
        <f>IF(OR('Tabel B1'!W12&lt;5,'Tabel B1'!E12&lt;0.5),"-",IFERROR('Tabel B1'!E12/'Tabel B1'!W12*100,"-"))</f>
        <v>11.77727648202138</v>
      </c>
      <c r="K12" s="58"/>
      <c r="L12" s="63">
        <f>IF(OR('Tabel B1'!X12&lt;5,'Tabel B1'!Z12&lt;0.5),"-",IFERROR('Tabel B1'!Z12/'Tabel B1'!X12*100,"-"))</f>
        <v>8.9388091684171496</v>
      </c>
      <c r="R12" s="52" t="s">
        <v>26</v>
      </c>
      <c r="S12" s="51"/>
      <c r="T12" s="58">
        <v>12279</v>
      </c>
      <c r="U12" s="58">
        <v>5479</v>
      </c>
      <c r="V12" s="113">
        <v>1924</v>
      </c>
      <c r="W12" s="58">
        <v>2058</v>
      </c>
      <c r="X12" s="58">
        <v>40465</v>
      </c>
      <c r="Y12" s="58">
        <v>4292</v>
      </c>
      <c r="Z12" s="113">
        <v>3617.0891299999998</v>
      </c>
    </row>
    <row r="13" spans="1:26" ht="15.75" customHeight="1" x14ac:dyDescent="0.2">
      <c r="A13" s="50" t="s">
        <v>27</v>
      </c>
      <c r="B13" s="57">
        <v>142.84413000000001</v>
      </c>
      <c r="C13" s="57">
        <v>87.866900000000001</v>
      </c>
      <c r="D13" s="108">
        <v>30.856359999999999</v>
      </c>
      <c r="E13" s="57">
        <v>46.535890000000002</v>
      </c>
      <c r="F13" s="58"/>
      <c r="G13" s="62">
        <f>IF(OR('Tabel B1'!T13&lt;5,'Tabel B1'!B13&lt;0.5),"-",IFERROR('Tabel B1'!B13/'Tabel B1'!T13*100,"-"))</f>
        <v>4.5680885833066842</v>
      </c>
      <c r="H13" s="62">
        <f>IF(OR('Tabel B1'!U13&lt;5,'Tabel B1'!C13&lt;0.5),"-",IFERROR('Tabel B1'!C13/'Tabel B1'!U13*100,"-"))</f>
        <v>4.9087653631284915</v>
      </c>
      <c r="I13" s="62">
        <f>IF(OR('Tabel B1'!V13&lt;5,'Tabel B1'!D13&lt;0.5),"-",IFERROR('Tabel B1'!D13/'Tabel B1'!V13*100,"-"))</f>
        <v>7.618854320987654</v>
      </c>
      <c r="J13" s="62">
        <f>IF(OR('Tabel B1'!W13&lt;5,'Tabel B1'!E13&lt;0.5),"-",IFERROR('Tabel B1'!E13/'Tabel B1'!W13*100,"-"))</f>
        <v>6.526772791023844</v>
      </c>
      <c r="K13" s="58"/>
      <c r="L13" s="62">
        <f>IF(OR('Tabel B1'!X13&lt;5,'Tabel B1'!Z13&lt;0.5),"-",IFERROR('Tabel B1'!Z13/'Tabel B1'!X13*100,"-"))</f>
        <v>3.4874180790960456</v>
      </c>
      <c r="R13" s="50" t="s">
        <v>27</v>
      </c>
      <c r="S13" s="51"/>
      <c r="T13" s="57">
        <v>3127</v>
      </c>
      <c r="U13" s="57">
        <v>1790</v>
      </c>
      <c r="V13" s="108">
        <v>405</v>
      </c>
      <c r="W13" s="57">
        <v>713</v>
      </c>
      <c r="X13" s="57">
        <v>14868</v>
      </c>
      <c r="Y13" s="57">
        <v>615</v>
      </c>
      <c r="Z13" s="108">
        <v>518.50932</v>
      </c>
    </row>
    <row r="14" spans="1:26" ht="15.75" customHeight="1" x14ac:dyDescent="0.2">
      <c r="A14" s="52" t="s">
        <v>28</v>
      </c>
      <c r="B14" s="58">
        <v>29.736789999999999</v>
      </c>
      <c r="C14" s="58">
        <v>16.575810000000001</v>
      </c>
      <c r="D14" s="113">
        <v>0.66051000000000004</v>
      </c>
      <c r="E14" s="58">
        <v>3.7934299999999999</v>
      </c>
      <c r="F14" s="58"/>
      <c r="G14" s="63">
        <f>IF(OR('Tabel B1'!T14&lt;5,'Tabel B1'!B14&lt;0.5),"-",IFERROR('Tabel B1'!B14/'Tabel B1'!T14*100,"-"))</f>
        <v>4.6829590551181095</v>
      </c>
      <c r="H14" s="63">
        <f>IF(OR('Tabel B1'!U14&lt;5,'Tabel B1'!C14&lt;0.5),"-",IFERROR('Tabel B1'!C14/'Tabel B1'!U14*100,"-"))</f>
        <v>4.092792592592593</v>
      </c>
      <c r="I14" s="63">
        <f>IF(OR('Tabel B1'!V14&lt;5,'Tabel B1'!D14&lt;0.5),"-",IFERROR('Tabel B1'!D14/'Tabel B1'!V14*100,"-"))</f>
        <v>1.0828032786885247</v>
      </c>
      <c r="J14" s="63">
        <f>IF(OR('Tabel B1'!W14&lt;5,'Tabel B1'!E14&lt;0.5),"-",IFERROR('Tabel B1'!E14/'Tabel B1'!W14*100,"-"))</f>
        <v>3.3275701754385962</v>
      </c>
      <c r="K14" s="58"/>
      <c r="L14" s="63">
        <f>IF(OR('Tabel B1'!X14&lt;5,'Tabel B1'!Z14&lt;0.5),"-",IFERROR('Tabel B1'!Z14/'Tabel B1'!X14*100,"-"))</f>
        <v>3.8164962686567163</v>
      </c>
      <c r="R14" s="52" t="s">
        <v>28</v>
      </c>
      <c r="S14" s="51"/>
      <c r="T14" s="58">
        <v>635</v>
      </c>
      <c r="U14" s="58">
        <v>405</v>
      </c>
      <c r="V14" s="113">
        <v>61</v>
      </c>
      <c r="W14" s="58">
        <v>114</v>
      </c>
      <c r="X14" s="58">
        <v>2412</v>
      </c>
      <c r="Y14" s="58">
        <v>114</v>
      </c>
      <c r="Z14" s="113">
        <v>92.053889999999996</v>
      </c>
    </row>
    <row r="15" spans="1:26" ht="15.75" customHeight="1" x14ac:dyDescent="0.2">
      <c r="A15" s="50" t="s">
        <v>29</v>
      </c>
      <c r="B15" s="57">
        <v>269.97505000000001</v>
      </c>
      <c r="C15" s="57">
        <v>88.855490000000003</v>
      </c>
      <c r="D15" s="108">
        <v>49.180439999999997</v>
      </c>
      <c r="E15" s="57">
        <v>21.05782</v>
      </c>
      <c r="F15" s="58"/>
      <c r="G15" s="62">
        <f>IF(OR('Tabel B1'!T15&lt;5,'Tabel B1'!B15&lt;0.5),"-",IFERROR('Tabel B1'!B15/'Tabel B1'!T15*100,"-"))</f>
        <v>12.469979214780601</v>
      </c>
      <c r="H15" s="62">
        <f>IF(OR('Tabel B1'!U15&lt;5,'Tabel B1'!C15&lt;0.5),"-",IFERROR('Tabel B1'!C15/'Tabel B1'!U15*100,"-"))</f>
        <v>18.245480492813144</v>
      </c>
      <c r="I15" s="62">
        <f>IF(OR('Tabel B1'!V15&lt;5,'Tabel B1'!D15&lt;0.5),"-",IFERROR('Tabel B1'!D15/'Tabel B1'!V15*100,"-"))</f>
        <v>21.107484978540771</v>
      </c>
      <c r="J15" s="62">
        <f>IF(OR('Tabel B1'!W15&lt;5,'Tabel B1'!E15&lt;0.5),"-",IFERROR('Tabel B1'!E15/'Tabel B1'!W15*100,"-"))</f>
        <v>19.143472727272727</v>
      </c>
      <c r="K15" s="58"/>
      <c r="L15" s="62">
        <f>IF(OR('Tabel B1'!X15&lt;5,'Tabel B1'!Z15&lt;0.5),"-",IFERROR('Tabel B1'!Z15/'Tabel B1'!X15*100,"-"))</f>
        <v>12.747075145711909</v>
      </c>
      <c r="R15" s="50" t="s">
        <v>29</v>
      </c>
      <c r="S15" s="51"/>
      <c r="T15" s="57">
        <v>2165</v>
      </c>
      <c r="U15" s="57">
        <v>487</v>
      </c>
      <c r="V15" s="108">
        <v>233</v>
      </c>
      <c r="W15" s="57">
        <v>110</v>
      </c>
      <c r="X15" s="57">
        <v>4804</v>
      </c>
      <c r="Y15" s="57">
        <v>720</v>
      </c>
      <c r="Z15" s="108">
        <v>612.36949000000004</v>
      </c>
    </row>
    <row r="16" spans="1:26" ht="15.75" customHeight="1" x14ac:dyDescent="0.2">
      <c r="A16" s="52" t="s">
        <v>30</v>
      </c>
      <c r="B16" s="58">
        <v>86.863339999999994</v>
      </c>
      <c r="C16" s="58">
        <v>36.045659999999998</v>
      </c>
      <c r="D16" s="113">
        <v>10.53265</v>
      </c>
      <c r="E16" s="58">
        <v>6.2845399999999998</v>
      </c>
      <c r="F16" s="58"/>
      <c r="G16" s="63">
        <f>IF(OR('Tabel B1'!T16&lt;5,'Tabel B1'!B16&lt;0.5),"-",IFERROR('Tabel B1'!B16/'Tabel B1'!T16*100,"-"))</f>
        <v>9.6194174972314492</v>
      </c>
      <c r="H16" s="63">
        <f>IF(OR('Tabel B1'!U16&lt;5,'Tabel B1'!C16&lt;0.5),"-",IFERROR('Tabel B1'!C16/'Tabel B1'!U16*100,"-"))</f>
        <v>10.29876</v>
      </c>
      <c r="I16" s="63">
        <f>IF(OR('Tabel B1'!V16&lt;5,'Tabel B1'!D16&lt;0.5),"-",IFERROR('Tabel B1'!D16/'Tabel B1'!V16*100,"-"))</f>
        <v>9.2391666666666659</v>
      </c>
      <c r="J16" s="63">
        <f>IF(OR('Tabel B1'!W16&lt;5,'Tabel B1'!E16&lt;0.5),"-",IFERROR('Tabel B1'!E16/'Tabel B1'!W16*100,"-"))</f>
        <v>4.8717364341085272</v>
      </c>
      <c r="K16" s="58"/>
      <c r="L16" s="63">
        <f>IF(OR('Tabel B1'!X16&lt;5,'Tabel B1'!Z16&lt;0.5),"-",IFERROR('Tabel B1'!Z16/'Tabel B1'!X16*100,"-"))</f>
        <v>7.056721946683199</v>
      </c>
      <c r="R16" s="52" t="s">
        <v>30</v>
      </c>
      <c r="S16" s="51"/>
      <c r="T16" s="58">
        <v>903</v>
      </c>
      <c r="U16" s="58">
        <v>350</v>
      </c>
      <c r="V16" s="113">
        <v>114</v>
      </c>
      <c r="W16" s="58">
        <v>129</v>
      </c>
      <c r="X16" s="58">
        <v>3226</v>
      </c>
      <c r="Y16" s="58">
        <v>267</v>
      </c>
      <c r="Z16" s="113">
        <v>227.64984999999999</v>
      </c>
    </row>
    <row r="17" spans="1:26" ht="15.75" hidden="1" customHeight="1" x14ac:dyDescent="0.2">
      <c r="A17" s="50" t="s">
        <v>31</v>
      </c>
      <c r="B17" s="57">
        <v>19.225349999999999</v>
      </c>
      <c r="C17" s="57">
        <v>4.1682800000000002</v>
      </c>
      <c r="D17" s="108">
        <v>2.9495399999999998</v>
      </c>
      <c r="E17" s="57">
        <v>3.9531000000000001</v>
      </c>
      <c r="F17" s="58"/>
      <c r="G17" s="62">
        <f>IF(OR('Tabel B1'!T17&lt;5,'Tabel B1'!B17&lt;0.5),"-",IFERROR('Tabel B1'!B17/'Tabel B1'!T17*100,"-"))</f>
        <v>6.9155935251798555</v>
      </c>
      <c r="H17" s="62">
        <f>IF(OR('Tabel B1'!U17&lt;5,'Tabel B1'!C17&lt;0.5),"-",IFERROR('Tabel B1'!C17/'Tabel B1'!U17*100,"-"))</f>
        <v>5.2763037974683549</v>
      </c>
      <c r="I17" s="62">
        <f>IF(OR('Tabel B1'!V17&lt;5,'Tabel B1'!D17&lt;0.5),"-",IFERROR('Tabel B1'!D17/'Tabel B1'!V17*100,"-"))</f>
        <v>7.9717297297297289</v>
      </c>
      <c r="J17" s="62">
        <f>IF(OR('Tabel B1'!W17&lt;5,'Tabel B1'!E17&lt;0.5),"-",IFERROR('Tabel B1'!E17/'Tabel B1'!W17*100,"-"))</f>
        <v>10.684054054054053</v>
      </c>
      <c r="K17" s="58"/>
      <c r="L17" s="62">
        <f>IF(OR('Tabel B1'!X17&lt;5,'Tabel B1'!Z17&lt;0.5),"-",IFERROR('Tabel B1'!Z17/'Tabel B1'!X17*100,"-"))</f>
        <v>3.5151144050104381</v>
      </c>
      <c r="R17" s="50" t="s">
        <v>31</v>
      </c>
      <c r="S17" s="51"/>
      <c r="T17" s="57">
        <v>278</v>
      </c>
      <c r="U17" s="57">
        <v>79</v>
      </c>
      <c r="V17" s="108">
        <v>37</v>
      </c>
      <c r="W17" s="57">
        <v>37</v>
      </c>
      <c r="X17" s="57">
        <v>2395</v>
      </c>
      <c r="Y17" s="57">
        <v>101</v>
      </c>
      <c r="Z17" s="108">
        <v>84.186989999999994</v>
      </c>
    </row>
    <row r="18" spans="1:26" ht="15.75" hidden="1" customHeight="1" x14ac:dyDescent="0.2">
      <c r="A18" s="52" t="s">
        <v>32</v>
      </c>
      <c r="B18" s="58">
        <v>27.193909999999999</v>
      </c>
      <c r="C18" s="58">
        <v>0.77464999999999995</v>
      </c>
      <c r="D18" s="113">
        <v>0</v>
      </c>
      <c r="E18" s="58">
        <v>0.99980999999999998</v>
      </c>
      <c r="F18" s="58"/>
      <c r="G18" s="63">
        <f>IF(OR('Tabel B1'!T18&lt;5,'Tabel B1'!B18&lt;0.5),"-",IFERROR('Tabel B1'!B18/'Tabel B1'!T18*100,"-"))</f>
        <v>10.834227091633466</v>
      </c>
      <c r="H18" s="63">
        <f>IF(OR('Tabel B1'!U18&lt;5,'Tabel B1'!C18&lt;0.5),"-",IFERROR('Tabel B1'!C18/'Tabel B1'!U18*100,"-"))</f>
        <v>4.0771052631578941</v>
      </c>
      <c r="I18" s="63" t="str">
        <f>IF(OR('Tabel B1'!V18&lt;5,'Tabel B1'!D18&lt;0.5),"-",IFERROR('Tabel B1'!D18/'Tabel B1'!V18*100,"-"))</f>
        <v>-</v>
      </c>
      <c r="J18" s="63">
        <f>IF(OR('Tabel B1'!W18&lt;5,'Tabel B1'!E18&lt;0.5),"-",IFERROR('Tabel B1'!E18/'Tabel B1'!W18*100,"-"))</f>
        <v>11.109</v>
      </c>
      <c r="K18" s="58"/>
      <c r="L18" s="63">
        <f>IF(OR('Tabel B1'!X18&lt;5,'Tabel B1'!Z18&lt;0.5),"-",IFERROR('Tabel B1'!Z18/'Tabel B1'!X18*100,"-"))</f>
        <v>6.9426206395348844</v>
      </c>
      <c r="R18" s="52" t="s">
        <v>32</v>
      </c>
      <c r="S18" s="51"/>
      <c r="T18" s="58">
        <v>251</v>
      </c>
      <c r="U18" s="58">
        <v>19</v>
      </c>
      <c r="V18" s="113">
        <v>3</v>
      </c>
      <c r="W18" s="58">
        <v>9</v>
      </c>
      <c r="X18" s="58">
        <v>688</v>
      </c>
      <c r="Y18" s="58">
        <v>58</v>
      </c>
      <c r="Z18" s="113">
        <v>47.765230000000003</v>
      </c>
    </row>
    <row r="19" spans="1:26" ht="15.75" hidden="1" customHeight="1" x14ac:dyDescent="0.2">
      <c r="A19" s="50" t="s">
        <v>33</v>
      </c>
      <c r="B19" s="57">
        <v>0.72287999999999997</v>
      </c>
      <c r="C19" s="57">
        <v>0</v>
      </c>
      <c r="D19" s="108">
        <v>0</v>
      </c>
      <c r="E19" s="57">
        <v>0.33182</v>
      </c>
      <c r="F19" s="58"/>
      <c r="G19" s="62">
        <f>IF(OR('Tabel B1'!T19&lt;5,'Tabel B1'!B19&lt;0.5),"-",IFERROR('Tabel B1'!B19/'Tabel B1'!T19*100,"-"))</f>
        <v>1.3639245283018866</v>
      </c>
      <c r="H19" s="62" t="str">
        <f>IF(OR('Tabel B1'!U19&lt;5,'Tabel B1'!C19&lt;0.5),"-",IFERROR('Tabel B1'!C19/'Tabel B1'!U19*100,"-"))</f>
        <v>-</v>
      </c>
      <c r="I19" s="62" t="str">
        <f>IF(OR('Tabel B1'!V19&lt;5,'Tabel B1'!D19&lt;0.5),"-",IFERROR('Tabel B1'!D19/'Tabel B1'!V19*100,"-"))</f>
        <v>-</v>
      </c>
      <c r="J19" s="62" t="str">
        <f>IF(OR('Tabel B1'!W19&lt;5,'Tabel B1'!E19&lt;0.5),"-",IFERROR('Tabel B1'!E19/'Tabel B1'!W19*100,"-"))</f>
        <v>-</v>
      </c>
      <c r="K19" s="58"/>
      <c r="L19" s="62">
        <f>IF(OR('Tabel B1'!X19&lt;5,'Tabel B1'!Z19&lt;0.5),"-",IFERROR('Tabel B1'!Z19/'Tabel B1'!X19*100,"-"))</f>
        <v>1.8129392097264436</v>
      </c>
      <c r="R19" s="50" t="s">
        <v>33</v>
      </c>
      <c r="S19" s="51"/>
      <c r="T19" s="57">
        <v>53</v>
      </c>
      <c r="U19" s="57">
        <v>9</v>
      </c>
      <c r="V19" s="108">
        <v>2</v>
      </c>
      <c r="W19" s="57">
        <v>18</v>
      </c>
      <c r="X19" s="57">
        <v>329</v>
      </c>
      <c r="Y19" s="57">
        <v>8</v>
      </c>
      <c r="Z19" s="108">
        <v>5.9645700000000001</v>
      </c>
    </row>
    <row r="20" spans="1:26" ht="15.75" hidden="1" customHeight="1" x14ac:dyDescent="0.2">
      <c r="A20" s="52" t="s">
        <v>34</v>
      </c>
      <c r="B20" s="58">
        <v>8.3459099999999999</v>
      </c>
      <c r="C20" s="58">
        <v>0.99980999999999998</v>
      </c>
      <c r="D20" s="113">
        <v>0</v>
      </c>
      <c r="E20" s="58">
        <v>0</v>
      </c>
      <c r="F20" s="58"/>
      <c r="G20" s="63">
        <f>IF(OR('Tabel B1'!T20&lt;5,'Tabel B1'!B20&lt;0.5),"-",IFERROR('Tabel B1'!B20/'Tabel B1'!T20*100,"-"))</f>
        <v>9.7045465116279068</v>
      </c>
      <c r="H20" s="63">
        <f>IF(OR('Tabel B1'!U20&lt;5,'Tabel B1'!C20&lt;0.5),"-",IFERROR('Tabel B1'!C20/'Tabel B1'!U20*100,"-"))</f>
        <v>12.497624999999999</v>
      </c>
      <c r="I20" s="63" t="str">
        <f>IF(OR('Tabel B1'!V20&lt;5,'Tabel B1'!D20&lt;0.5),"-",IFERROR('Tabel B1'!D20/'Tabel B1'!V20*100,"-"))</f>
        <v>-</v>
      </c>
      <c r="J20" s="63" t="str">
        <f>IF(OR('Tabel B1'!W20&lt;5,'Tabel B1'!E20&lt;0.5),"-",IFERROR('Tabel B1'!E20/'Tabel B1'!W20*100,"-"))</f>
        <v>-</v>
      </c>
      <c r="K20" s="58"/>
      <c r="L20" s="63">
        <f>IF(OR('Tabel B1'!X20&lt;5,'Tabel B1'!Z20&lt;0.5),"-",IFERROR('Tabel B1'!Z20/'Tabel B1'!X20*100,"-"))</f>
        <v>2.9643385214007787</v>
      </c>
      <c r="R20" s="52" t="s">
        <v>34</v>
      </c>
      <c r="S20" s="51"/>
      <c r="T20" s="58">
        <v>86</v>
      </c>
      <c r="U20" s="58">
        <v>8</v>
      </c>
      <c r="V20" s="113">
        <v>4</v>
      </c>
      <c r="W20" s="58">
        <v>4</v>
      </c>
      <c r="X20" s="58">
        <v>514</v>
      </c>
      <c r="Y20" s="58">
        <v>19</v>
      </c>
      <c r="Z20" s="113">
        <v>15.236700000000001</v>
      </c>
    </row>
    <row r="21" spans="1:26" ht="15.75" customHeight="1" x14ac:dyDescent="0.2">
      <c r="A21" s="50" t="s">
        <v>35</v>
      </c>
      <c r="B21" s="108">
        <v>55.488059999999997</v>
      </c>
      <c r="C21" s="108">
        <v>5.9427399999999997</v>
      </c>
      <c r="D21" s="108">
        <v>2.9495399999999998</v>
      </c>
      <c r="E21" s="57">
        <v>5.2847299999999997</v>
      </c>
      <c r="F21" s="58"/>
      <c r="G21" s="62">
        <f>IF(OR('Tabel B1'!T21&lt;5,'Tabel B1'!B21&lt;0.5),"-",IFERROR('Tabel B1'!B21/'Tabel B1'!T21*100,"-"))</f>
        <v>8.3065958083832321</v>
      </c>
      <c r="H21" s="62">
        <f>IF(OR('Tabel B1'!U21&lt;5,'Tabel B1'!C21&lt;0.5),"-",IFERROR('Tabel B1'!C21/'Tabel B1'!U21*100,"-"))</f>
        <v>5.1676000000000002</v>
      </c>
      <c r="I21" s="62">
        <f>IF(OR('Tabel B1'!V21&lt;5,'Tabel B1'!D21&lt;0.5),"-",IFERROR('Tabel B1'!D21/'Tabel B1'!V21*100,"-"))</f>
        <v>6.4120434782608688</v>
      </c>
      <c r="J21" s="62">
        <f>IF(OR('Tabel B1'!W21&lt;5,'Tabel B1'!E21&lt;0.5),"-",IFERROR('Tabel B1'!E21/'Tabel B1'!W21*100,"-"))</f>
        <v>7.7716617647058825</v>
      </c>
      <c r="K21" s="58"/>
      <c r="L21" s="62">
        <f>IF(OR('Tabel B1'!X21&lt;5,'Tabel B1'!Z21&lt;0.5),"-",IFERROR('Tabel B1'!Z21/'Tabel B1'!X21*100,"-"))</f>
        <v>3.9010061130922065</v>
      </c>
      <c r="R21" s="50" t="s">
        <v>35</v>
      </c>
      <c r="S21" s="51"/>
      <c r="T21" s="57">
        <v>668</v>
      </c>
      <c r="U21" s="57">
        <v>115</v>
      </c>
      <c r="V21" s="108">
        <v>46</v>
      </c>
      <c r="W21" s="57">
        <v>68</v>
      </c>
      <c r="X21" s="57">
        <v>3926</v>
      </c>
      <c r="Y21" s="57">
        <v>186</v>
      </c>
      <c r="Z21" s="108">
        <v>153.15350000000001</v>
      </c>
    </row>
    <row r="22" spans="1:26" ht="15.75" customHeight="1" x14ac:dyDescent="0.2">
      <c r="A22" s="52" t="s">
        <v>36</v>
      </c>
      <c r="B22" s="58">
        <v>3.8607900000000002</v>
      </c>
      <c r="C22" s="58">
        <v>0</v>
      </c>
      <c r="D22" s="113">
        <v>0.99980999999999998</v>
      </c>
      <c r="E22" s="58">
        <v>0</v>
      </c>
      <c r="F22" s="58"/>
      <c r="G22" s="63">
        <f>IF(OR('Tabel B1'!T22&lt;5,'Tabel B1'!B22&lt;0.5),"-",IFERROR('Tabel B1'!B22/'Tabel B1'!T22*100,"-"))</f>
        <v>7.879163265306123</v>
      </c>
      <c r="H22" s="63" t="str">
        <f>IF(OR('Tabel B1'!U22&lt;5,'Tabel B1'!C22&lt;0.5),"-",IFERROR('Tabel B1'!C22/'Tabel B1'!U22*100,"-"))</f>
        <v>-</v>
      </c>
      <c r="I22" s="63" t="str">
        <f>IF(OR('Tabel B1'!V22&lt;5,'Tabel B1'!D22&lt;0.5),"-",IFERROR('Tabel B1'!D22/'Tabel B1'!V22*100,"-"))</f>
        <v>-</v>
      </c>
      <c r="J22" s="63" t="str">
        <f>IF(OR('Tabel B1'!W22&lt;5,'Tabel B1'!E22&lt;0.5),"-",IFERROR('Tabel B1'!E22/'Tabel B1'!W22*100,"-"))</f>
        <v>-</v>
      </c>
      <c r="K22" s="58"/>
      <c r="L22" s="63">
        <f>IF(OR('Tabel B1'!X22&lt;5,'Tabel B1'!Z22&lt;0.5),"-",IFERROR('Tabel B1'!Z22/'Tabel B1'!X22*100,"-"))</f>
        <v>3.2485960451977403</v>
      </c>
      <c r="R22" s="52" t="s">
        <v>36</v>
      </c>
      <c r="S22" s="51"/>
      <c r="T22" s="58">
        <v>49</v>
      </c>
      <c r="U22" s="58">
        <v>30</v>
      </c>
      <c r="V22" s="113">
        <v>4</v>
      </c>
      <c r="W22" s="58">
        <v>4</v>
      </c>
      <c r="X22" s="58">
        <v>354</v>
      </c>
      <c r="Y22" s="58">
        <v>14</v>
      </c>
      <c r="Z22" s="113">
        <v>11.500030000000001</v>
      </c>
    </row>
    <row r="23" spans="1:26" ht="15.75" customHeight="1" x14ac:dyDescent="0.2">
      <c r="A23" s="50" t="s">
        <v>37</v>
      </c>
      <c r="B23" s="57">
        <v>20.22391</v>
      </c>
      <c r="C23" s="57">
        <v>0.99980999999999998</v>
      </c>
      <c r="D23" s="108">
        <v>0.96862999999999999</v>
      </c>
      <c r="E23" s="57">
        <v>0.99980999999999998</v>
      </c>
      <c r="F23" s="58"/>
      <c r="G23" s="62">
        <f>IF(OR('Tabel B1'!T23&lt;5,'Tabel B1'!B23&lt;0.5),"-",IFERROR('Tabel B1'!B23/'Tabel B1'!T23*100,"-"))</f>
        <v>13.132409090909093</v>
      </c>
      <c r="H23" s="62">
        <f>IF(OR('Tabel B1'!U23&lt;5,'Tabel B1'!C23&lt;0.5),"-",IFERROR('Tabel B1'!C23/'Tabel B1'!U23*100,"-"))</f>
        <v>5.5545</v>
      </c>
      <c r="I23" s="62" t="str">
        <f>IF(OR('Tabel B1'!V23&lt;5,'Tabel B1'!D23&lt;0.5),"-",IFERROR('Tabel B1'!D23/'Tabel B1'!V23*100,"-"))</f>
        <v>-</v>
      </c>
      <c r="J23" s="62">
        <f>IF(OR('Tabel B1'!W23&lt;5,'Tabel B1'!E23&lt;0.5),"-",IFERROR('Tabel B1'!E23/'Tabel B1'!W23*100,"-"))</f>
        <v>16.663499999999999</v>
      </c>
      <c r="K23" s="58"/>
      <c r="L23" s="62">
        <f>IF(OR('Tabel B1'!X23&lt;5,'Tabel B1'!Z23&lt;0.5),"-",IFERROR('Tabel B1'!Z23/'Tabel B1'!X23*100,"-"))</f>
        <v>10.939690594059407</v>
      </c>
      <c r="R23" s="50" t="s">
        <v>37</v>
      </c>
      <c r="S23" s="51"/>
      <c r="T23" s="57">
        <v>154</v>
      </c>
      <c r="U23" s="57">
        <v>18</v>
      </c>
      <c r="V23" s="108">
        <v>3</v>
      </c>
      <c r="W23" s="108">
        <v>6</v>
      </c>
      <c r="X23" s="57">
        <v>404</v>
      </c>
      <c r="Y23" s="57">
        <v>52</v>
      </c>
      <c r="Z23" s="108">
        <v>44.196350000000002</v>
      </c>
    </row>
    <row r="24" spans="1:26" ht="15.75" customHeight="1" x14ac:dyDescent="0.2">
      <c r="A24" s="52" t="s">
        <v>38</v>
      </c>
      <c r="B24" s="58">
        <v>20.573820000000001</v>
      </c>
      <c r="C24" s="58">
        <v>0</v>
      </c>
      <c r="D24" s="113">
        <v>0.58442000000000005</v>
      </c>
      <c r="E24" s="58">
        <v>0.99980999999999998</v>
      </c>
      <c r="F24" s="58"/>
      <c r="G24" s="63">
        <f>IF(OR('Tabel B1'!T24&lt;5,'Tabel B1'!B24&lt;0.5),"-",IFERROR('Tabel B1'!B24/'Tabel B1'!T24*100,"-"))</f>
        <v>6.5107025316455696</v>
      </c>
      <c r="H24" s="63" t="str">
        <f>IF(OR('Tabel B1'!U24&lt;5,'Tabel B1'!C24&lt;0.5),"-",IFERROR('Tabel B1'!C24/'Tabel B1'!U24*100,"-"))</f>
        <v>-</v>
      </c>
      <c r="I24" s="63">
        <f>IF(OR('Tabel B1'!V24&lt;5,'Tabel B1'!D24&lt;0.5),"-",IFERROR('Tabel B1'!D24/'Tabel B1'!V24*100,"-"))</f>
        <v>1.1238846153846156</v>
      </c>
      <c r="J24" s="63">
        <f>IF(OR('Tabel B1'!W24&lt;5,'Tabel B1'!E24&lt;0.5),"-",IFERROR('Tabel B1'!E24/'Tabel B1'!W24*100,"-"))</f>
        <v>2.4385609756097564</v>
      </c>
      <c r="K24" s="58"/>
      <c r="L24" s="63">
        <f>IF(OR('Tabel B1'!X24&lt;5,'Tabel B1'!Z24&lt;0.5),"-",IFERROR('Tabel B1'!Z24/'Tabel B1'!X24*100,"-"))</f>
        <v>2.7831969631236446</v>
      </c>
      <c r="R24" s="52" t="s">
        <v>38</v>
      </c>
      <c r="S24" s="51"/>
      <c r="T24" s="58">
        <v>316</v>
      </c>
      <c r="U24" s="58">
        <v>51</v>
      </c>
      <c r="V24" s="113">
        <v>52</v>
      </c>
      <c r="W24" s="58">
        <v>41</v>
      </c>
      <c r="X24" s="58">
        <v>2305</v>
      </c>
      <c r="Y24" s="58">
        <v>80</v>
      </c>
      <c r="Z24" s="113">
        <v>64.152690000000007</v>
      </c>
    </row>
    <row r="25" spans="1:26" ht="15.75" customHeight="1" x14ac:dyDescent="0.2">
      <c r="A25" s="50" t="s">
        <v>39</v>
      </c>
      <c r="B25" s="57">
        <v>82.205449999999999</v>
      </c>
      <c r="C25" s="57">
        <v>17.983529999999998</v>
      </c>
      <c r="D25" s="108">
        <v>1.95347</v>
      </c>
      <c r="E25" s="57">
        <v>20.090440000000001</v>
      </c>
      <c r="F25" s="58"/>
      <c r="G25" s="62">
        <f>IF(OR('Tabel B1'!T25&lt;5,'Tabel B1'!B25&lt;0.5),"-",IFERROR('Tabel B1'!B25/'Tabel B1'!T25*100,"-"))</f>
        <v>6.4626926100628941</v>
      </c>
      <c r="H25" s="62">
        <f>IF(OR('Tabel B1'!U25&lt;5,'Tabel B1'!C25&lt;0.5),"-",IFERROR('Tabel B1'!C25/'Tabel B1'!U25*100,"-"))</f>
        <v>10.899109090909089</v>
      </c>
      <c r="I25" s="62">
        <f>IF(OR('Tabel B1'!V25&lt;5,'Tabel B1'!D25&lt;0.5),"-",IFERROR('Tabel B1'!D25/'Tabel B1'!V25*100,"-"))</f>
        <v>3.7566730769230769</v>
      </c>
      <c r="J25" s="62">
        <f>IF(OR('Tabel B1'!W25&lt;5,'Tabel B1'!E25&lt;0.5),"-",IFERROR('Tabel B1'!E25/'Tabel B1'!W25*100,"-"))</f>
        <v>11.680488372093025</v>
      </c>
      <c r="K25" s="58"/>
      <c r="L25" s="62">
        <f>IF(OR('Tabel B1'!X25&lt;5,'Tabel B1'!Z25&lt;0.5),"-",IFERROR('Tabel B1'!Z25/'Tabel B1'!X25*100,"-"))</f>
        <v>4.2983412457273076</v>
      </c>
      <c r="R25" s="50" t="s">
        <v>39</v>
      </c>
      <c r="S25" s="51"/>
      <c r="T25" s="57">
        <v>1272</v>
      </c>
      <c r="U25" s="57">
        <v>165</v>
      </c>
      <c r="V25" s="108">
        <v>52</v>
      </c>
      <c r="W25" s="57">
        <v>172</v>
      </c>
      <c r="X25" s="57">
        <v>5266</v>
      </c>
      <c r="Y25" s="57">
        <v>263</v>
      </c>
      <c r="Z25" s="108">
        <v>226.35065</v>
      </c>
    </row>
    <row r="26" spans="1:26" ht="15.75" customHeight="1" x14ac:dyDescent="0.2">
      <c r="A26" s="52" t="s">
        <v>40</v>
      </c>
      <c r="B26" s="58">
        <v>48.099539999999998</v>
      </c>
      <c r="C26" s="58">
        <v>41.659080000000003</v>
      </c>
      <c r="D26" s="113">
        <v>11.80627</v>
      </c>
      <c r="E26" s="58">
        <v>5.4450200000000004</v>
      </c>
      <c r="F26" s="58"/>
      <c r="G26" s="63">
        <f>IF(OR('Tabel B1'!T26&lt;5,'Tabel B1'!B26&lt;0.5),"-",IFERROR('Tabel B1'!B26/'Tabel B1'!T26*100,"-"))</f>
        <v>2.020989075630252</v>
      </c>
      <c r="H26" s="63">
        <f>IF(OR('Tabel B1'!U26&lt;5,'Tabel B1'!C26&lt;0.5),"-",IFERROR('Tabel B1'!C26/'Tabel B1'!U26*100,"-"))</f>
        <v>2.3118246392896782</v>
      </c>
      <c r="I26" s="63">
        <f>IF(OR('Tabel B1'!V26&lt;5,'Tabel B1'!D26&lt;0.5),"-",IFERROR('Tabel B1'!D26/'Tabel B1'!V26*100,"-"))</f>
        <v>2.2445380228136882</v>
      </c>
      <c r="J26" s="63">
        <f>IF(OR('Tabel B1'!W26&lt;5,'Tabel B1'!E26&lt;0.5),"-",IFERROR('Tabel B1'!E26/'Tabel B1'!W26*100,"-"))</f>
        <v>0.58485714285714285</v>
      </c>
      <c r="K26" s="58"/>
      <c r="L26" s="63">
        <f>IF(OR('Tabel B1'!X26&lt;5,'Tabel B1'!Z26&lt;0.5),"-",IFERROR('Tabel B1'!Z26/'Tabel B1'!X26*100,"-"))</f>
        <v>1.4410331137461572</v>
      </c>
      <c r="R26" s="52" t="s">
        <v>40</v>
      </c>
      <c r="S26" s="51"/>
      <c r="T26" s="58">
        <v>2380</v>
      </c>
      <c r="U26" s="58">
        <v>1802</v>
      </c>
      <c r="V26" s="113">
        <v>526</v>
      </c>
      <c r="W26" s="58">
        <v>931</v>
      </c>
      <c r="X26" s="58">
        <v>11385</v>
      </c>
      <c r="Y26" s="58">
        <v>202</v>
      </c>
      <c r="Z26" s="113">
        <v>164.06162</v>
      </c>
    </row>
    <row r="27" spans="1:26" ht="15.75" customHeight="1" x14ac:dyDescent="0.2">
      <c r="A27" s="50" t="s">
        <v>41</v>
      </c>
      <c r="B27" s="57">
        <v>8.07273</v>
      </c>
      <c r="C27" s="57">
        <v>3.0767799999999998</v>
      </c>
      <c r="D27" s="108">
        <v>0.74283999999999994</v>
      </c>
      <c r="E27" s="57">
        <v>0.57694000000000001</v>
      </c>
      <c r="F27" s="58"/>
      <c r="G27" s="62">
        <f>IF(OR('Tabel B1'!T27&lt;5,'Tabel B1'!B27&lt;0.5),"-",IFERROR('Tabel B1'!B27/'Tabel B1'!T27*100,"-"))</f>
        <v>2.5627714285714287</v>
      </c>
      <c r="H27" s="62">
        <f>IF(OR('Tabel B1'!U27&lt;5,'Tabel B1'!C27&lt;0.5),"-",IFERROR('Tabel B1'!C27/'Tabel B1'!U27*100,"-"))</f>
        <v>1.0087803278688525</v>
      </c>
      <c r="I27" s="62">
        <f>IF(OR('Tabel B1'!V27&lt;5,'Tabel B1'!D27&lt;0.5),"-",IFERROR('Tabel B1'!D27/'Tabel B1'!V27*100,"-"))</f>
        <v>1.0038378378378379</v>
      </c>
      <c r="J27" s="62">
        <f>IF(OR('Tabel B1'!W27&lt;5,'Tabel B1'!E27&lt;0.5),"-",IFERROR('Tabel B1'!E27/'Tabel B1'!W27*100,"-"))</f>
        <v>0.97786440677966102</v>
      </c>
      <c r="K27" s="58"/>
      <c r="L27" s="62">
        <f>IF(OR('Tabel B1'!X27&lt;5,'Tabel B1'!Z27&lt;0.5),"-",IFERROR('Tabel B1'!Z27/'Tabel B1'!X27*100,"-"))</f>
        <v>1.2026747047244095</v>
      </c>
      <c r="R27" s="50" t="s">
        <v>41</v>
      </c>
      <c r="S27" s="51"/>
      <c r="T27" s="57">
        <v>315</v>
      </c>
      <c r="U27" s="57">
        <v>305</v>
      </c>
      <c r="V27" s="108">
        <v>74</v>
      </c>
      <c r="W27" s="57">
        <v>59</v>
      </c>
      <c r="X27" s="57">
        <v>2032</v>
      </c>
      <c r="Y27" s="57">
        <v>33</v>
      </c>
      <c r="Z27" s="108">
        <v>24.43835</v>
      </c>
    </row>
    <row r="28" spans="1:26" ht="15.75" customHeight="1" x14ac:dyDescent="0.2">
      <c r="A28" s="52" t="s">
        <v>42</v>
      </c>
      <c r="B28" s="58">
        <v>183.61940999999999</v>
      </c>
      <c r="C28" s="58">
        <v>86.364369999999994</v>
      </c>
      <c r="D28" s="113">
        <v>3.99925</v>
      </c>
      <c r="E28" s="58">
        <v>2.7593100000000002</v>
      </c>
      <c r="F28" s="58"/>
      <c r="G28" s="63">
        <f>IF(OR('Tabel B1'!T28&lt;5,'Tabel B1'!B28&lt;0.5),"-",IFERROR('Tabel B1'!B28/'Tabel B1'!T28*100,"-"))</f>
        <v>8.0711828571428565</v>
      </c>
      <c r="H28" s="63">
        <f>IF(OR('Tabel B1'!U28&lt;5,'Tabel B1'!C28&lt;0.5),"-",IFERROR('Tabel B1'!C28/'Tabel B1'!U28*100,"-"))</f>
        <v>7.5361579406631751</v>
      </c>
      <c r="I28" s="63">
        <f>IF(OR('Tabel B1'!V28&lt;5,'Tabel B1'!D28&lt;0.5),"-",IFERROR('Tabel B1'!D28/'Tabel B1'!V28*100,"-"))</f>
        <v>5.0623417721518988</v>
      </c>
      <c r="J28" s="63">
        <f>IF(OR('Tabel B1'!W28&lt;5,'Tabel B1'!E28&lt;0.5),"-",IFERROR('Tabel B1'!E28/'Tabel B1'!W28*100,"-"))</f>
        <v>4.840894736842106</v>
      </c>
      <c r="K28" s="58"/>
      <c r="L28" s="63">
        <f>IF(OR('Tabel B1'!X28&lt;5,'Tabel B1'!Z28&lt;0.5),"-",IFERROR('Tabel B1'!Z28/'Tabel B1'!X28*100,"-"))</f>
        <v>6.3449622015915113</v>
      </c>
      <c r="R28" s="52" t="s">
        <v>42</v>
      </c>
      <c r="S28" s="51"/>
      <c r="T28" s="58">
        <v>2275</v>
      </c>
      <c r="U28" s="58">
        <v>1146</v>
      </c>
      <c r="V28" s="113">
        <v>79</v>
      </c>
      <c r="W28" s="58">
        <v>57</v>
      </c>
      <c r="X28" s="58">
        <v>6032</v>
      </c>
      <c r="Y28" s="58">
        <v>441</v>
      </c>
      <c r="Z28" s="113">
        <v>382.72811999999999</v>
      </c>
    </row>
    <row r="29" spans="1:26" ht="15.75" customHeight="1" x14ac:dyDescent="0.2">
      <c r="A29" s="50" t="s">
        <v>43</v>
      </c>
      <c r="B29" s="57">
        <v>0.99980999999999998</v>
      </c>
      <c r="C29" s="57">
        <v>0</v>
      </c>
      <c r="D29" s="108">
        <v>0.99980999999999998</v>
      </c>
      <c r="E29" s="57">
        <v>0</v>
      </c>
      <c r="F29" s="58"/>
      <c r="G29" s="62">
        <f>IF(OR('Tabel B1'!T29&lt;5,'Tabel B1'!B29&lt;0.5),"-",IFERROR('Tabel B1'!B29/'Tabel B1'!T29*100,"-"))</f>
        <v>1.587</v>
      </c>
      <c r="H29" s="62" t="str">
        <f>IF(OR('Tabel B1'!U29&lt;5,'Tabel B1'!C29&lt;0.5),"-",IFERROR('Tabel B1'!C29/'Tabel B1'!U29*100,"-"))</f>
        <v>-</v>
      </c>
      <c r="I29" s="62">
        <f>IF(OR('Tabel B1'!V29&lt;5,'Tabel B1'!D29&lt;0.5),"-",IFERROR('Tabel B1'!D29/'Tabel B1'!V29*100,"-"))</f>
        <v>0.70409154929577467</v>
      </c>
      <c r="J29" s="62" t="str">
        <f>IF(OR('Tabel B1'!W29&lt;5,'Tabel B1'!E29&lt;0.5),"-",IFERROR('Tabel B1'!E29/'Tabel B1'!W29*100,"-"))</f>
        <v>-</v>
      </c>
      <c r="K29" s="58"/>
      <c r="L29" s="62">
        <f>IF(OR('Tabel B1'!X29&lt;5,'Tabel B1'!Z29&lt;0.5),"-",IFERROR('Tabel B1'!Z29/'Tabel B1'!X29*100,"-"))</f>
        <v>1.0776023391812866</v>
      </c>
      <c r="R29" s="50" t="s">
        <v>43</v>
      </c>
      <c r="S29" s="51"/>
      <c r="T29" s="57">
        <v>63</v>
      </c>
      <c r="U29" s="57">
        <v>45</v>
      </c>
      <c r="V29" s="108">
        <v>142</v>
      </c>
      <c r="W29" s="57">
        <v>33</v>
      </c>
      <c r="X29" s="57">
        <v>855</v>
      </c>
      <c r="Y29" s="57">
        <v>10</v>
      </c>
      <c r="Z29" s="108">
        <v>9.2134999999999998</v>
      </c>
    </row>
    <row r="30" spans="1:26" ht="15.75" customHeight="1" x14ac:dyDescent="0.2">
      <c r="A30" s="52" t="s">
        <v>44</v>
      </c>
      <c r="B30" s="58">
        <v>43.962449999999997</v>
      </c>
      <c r="C30" s="58">
        <v>7.2668900000000001</v>
      </c>
      <c r="D30" s="113">
        <v>9.7012400000000003</v>
      </c>
      <c r="E30" s="58">
        <v>2.8877899999999999</v>
      </c>
      <c r="F30" s="58"/>
      <c r="G30" s="63">
        <f>IF(OR('Tabel B1'!T30&lt;5,'Tabel B1'!B30&lt;0.5),"-",IFERROR('Tabel B1'!B30/'Tabel B1'!T30*100,"-"))</f>
        <v>5.2649640718562871</v>
      </c>
      <c r="H30" s="63">
        <f>IF(OR('Tabel B1'!U30&lt;5,'Tabel B1'!C30&lt;0.5),"-",IFERROR('Tabel B1'!C30/'Tabel B1'!U30*100,"-"))</f>
        <v>4.4310304878048781</v>
      </c>
      <c r="I30" s="63">
        <f>IF(OR('Tabel B1'!V30&lt;5,'Tabel B1'!D30&lt;0.5),"-",IFERROR('Tabel B1'!D30/'Tabel B1'!V30*100,"-"))</f>
        <v>5.0006391752577324</v>
      </c>
      <c r="J30" s="63">
        <f>IF(OR('Tabel B1'!W30&lt;5,'Tabel B1'!E30&lt;0.5),"-",IFERROR('Tabel B1'!E30/'Tabel B1'!W30*100,"-"))</f>
        <v>2.6493486238532107</v>
      </c>
      <c r="K30" s="58"/>
      <c r="L30" s="63">
        <f>IF(OR('Tabel B1'!X30&lt;5,'Tabel B1'!Z30&lt;0.5),"-",IFERROR('Tabel B1'!Z30/'Tabel B1'!X30*100,"-"))</f>
        <v>4.0492114949037372</v>
      </c>
      <c r="R30" s="52" t="s">
        <v>44</v>
      </c>
      <c r="S30" s="51"/>
      <c r="T30" s="58">
        <v>835</v>
      </c>
      <c r="U30" s="58">
        <v>164</v>
      </c>
      <c r="V30" s="113">
        <v>194</v>
      </c>
      <c r="W30" s="58">
        <v>109</v>
      </c>
      <c r="X30" s="58">
        <v>3532</v>
      </c>
      <c r="Y30" s="58">
        <v>168</v>
      </c>
      <c r="Z30" s="113">
        <v>143.01814999999999</v>
      </c>
    </row>
    <row r="31" spans="1:26" ht="15.75" customHeight="1" x14ac:dyDescent="0.2">
      <c r="A31" s="50" t="s">
        <v>45</v>
      </c>
      <c r="B31" s="57">
        <v>6.9144899999999998</v>
      </c>
      <c r="C31" s="57">
        <v>0.39979999999999999</v>
      </c>
      <c r="D31" s="108">
        <v>2.9994399999999999</v>
      </c>
      <c r="E31" s="57">
        <v>0</v>
      </c>
      <c r="F31" s="58"/>
      <c r="G31" s="62">
        <f>IF(OR('Tabel B1'!T31&lt;5,'Tabel B1'!B31&lt;0.5),"-",IFERROR('Tabel B1'!B31/'Tabel B1'!T31*100,"-"))</f>
        <v>4.5192745098039211</v>
      </c>
      <c r="H31" s="62" t="str">
        <f>IF(OR('Tabel B1'!U31&lt;5,'Tabel B1'!C31&lt;0.5),"-",IFERROR('Tabel B1'!C31/'Tabel B1'!U31*100,"-"))</f>
        <v>-</v>
      </c>
      <c r="I31" s="62">
        <f>IF(OR('Tabel B1'!V31&lt;5,'Tabel B1'!D31&lt;0.5),"-",IFERROR('Tabel B1'!D31/'Tabel B1'!V31*100,"-"))</f>
        <v>5.3561428571428573</v>
      </c>
      <c r="J31" s="62" t="str">
        <f>IF(OR('Tabel B1'!W31&lt;5,'Tabel B1'!E31&lt;0.5),"-",IFERROR('Tabel B1'!E31/'Tabel B1'!W31*100,"-"))</f>
        <v>-</v>
      </c>
      <c r="K31" s="58"/>
      <c r="L31" s="62">
        <f>IF(OR('Tabel B1'!X31&lt;5,'Tabel B1'!Z31&lt;0.5),"-",IFERROR('Tabel B1'!Z31/'Tabel B1'!X31*100,"-"))</f>
        <v>2.0551264367816091</v>
      </c>
      <c r="R31" s="50" t="s">
        <v>45</v>
      </c>
      <c r="S31" s="51"/>
      <c r="T31" s="57">
        <v>153</v>
      </c>
      <c r="U31" s="57">
        <v>84</v>
      </c>
      <c r="V31" s="108">
        <v>56</v>
      </c>
      <c r="W31" s="57">
        <v>38</v>
      </c>
      <c r="X31" s="57">
        <v>957</v>
      </c>
      <c r="Y31" s="57">
        <v>25</v>
      </c>
      <c r="Z31" s="108">
        <v>19.667560000000002</v>
      </c>
    </row>
    <row r="32" spans="1:26" ht="15.75" customHeight="1" x14ac:dyDescent="0.2">
      <c r="A32" s="52" t="s">
        <v>46</v>
      </c>
      <c r="B32" s="58">
        <v>16.886420000000001</v>
      </c>
      <c r="C32" s="58">
        <v>15.04959</v>
      </c>
      <c r="D32" s="113">
        <v>0</v>
      </c>
      <c r="E32" s="58">
        <v>0.99980999999999998</v>
      </c>
      <c r="F32" s="58"/>
      <c r="G32" s="63">
        <f>IF(OR('Tabel B1'!T32&lt;5,'Tabel B1'!B32&lt;0.5),"-",IFERROR('Tabel B1'!B32/'Tabel B1'!T32*100,"-"))</f>
        <v>6.8924163265306122</v>
      </c>
      <c r="H32" s="63">
        <f>IF(OR('Tabel B1'!U32&lt;5,'Tabel B1'!C32&lt;0.5),"-",IFERROR('Tabel B1'!C32/'Tabel B1'!U32*100,"-"))</f>
        <v>9.3475714285714293</v>
      </c>
      <c r="I32" s="63" t="str">
        <f>IF(OR('Tabel B1'!V32&lt;5,'Tabel B1'!D32&lt;0.5),"-",IFERROR('Tabel B1'!D32/'Tabel B1'!V32*100,"-"))</f>
        <v>-</v>
      </c>
      <c r="J32" s="63">
        <f>IF(OR('Tabel B1'!W32&lt;5,'Tabel B1'!E32&lt;0.5),"-",IFERROR('Tabel B1'!E32/'Tabel B1'!W32*100,"-"))</f>
        <v>2.0829374999999999</v>
      </c>
      <c r="K32" s="58"/>
      <c r="L32" s="63">
        <f>IF(OR('Tabel B1'!X32&lt;5,'Tabel B1'!Z32&lt;0.5),"-",IFERROR('Tabel B1'!Z32/'Tabel B1'!X32*100,"-"))</f>
        <v>2.774688178183895</v>
      </c>
      <c r="R32" s="52" t="s">
        <v>46</v>
      </c>
      <c r="S32" s="51"/>
      <c r="T32" s="58">
        <v>245</v>
      </c>
      <c r="U32" s="58">
        <v>161</v>
      </c>
      <c r="V32" s="113">
        <v>61</v>
      </c>
      <c r="W32" s="58">
        <v>48</v>
      </c>
      <c r="X32" s="58">
        <v>1751</v>
      </c>
      <c r="Y32" s="58">
        <v>60</v>
      </c>
      <c r="Z32" s="113">
        <v>48.584789999999998</v>
      </c>
    </row>
    <row r="33" spans="1:26" ht="15.75" customHeight="1" x14ac:dyDescent="0.2">
      <c r="A33" s="50" t="s">
        <v>47</v>
      </c>
      <c r="B33" s="57">
        <v>114.53189999999999</v>
      </c>
      <c r="C33" s="57">
        <v>119.82286999999999</v>
      </c>
      <c r="D33" s="108">
        <v>45.032119999999999</v>
      </c>
      <c r="E33" s="57">
        <v>42.988840000000003</v>
      </c>
      <c r="F33" s="58"/>
      <c r="G33" s="62">
        <f>IF(OR('Tabel B1'!T33&lt;5,'Tabel B1'!B33&lt;0.5),"-",IFERROR('Tabel B1'!B33/'Tabel B1'!T33*100,"-"))</f>
        <v>5.6924403578528819</v>
      </c>
      <c r="H33" s="62">
        <f>IF(OR('Tabel B1'!U33&lt;5,'Tabel B1'!C33&lt;0.5),"-",IFERROR('Tabel B1'!C33/'Tabel B1'!U33*100,"-"))</f>
        <v>9.5022101506740668</v>
      </c>
      <c r="I33" s="62">
        <f>IF(OR('Tabel B1'!V33&lt;5,'Tabel B1'!D33&lt;0.5),"-",IFERROR('Tabel B1'!D33/'Tabel B1'!V33*100,"-"))</f>
        <v>9.8538555798687089</v>
      </c>
      <c r="J33" s="62">
        <f>IF(OR('Tabel B1'!W33&lt;5,'Tabel B1'!E33&lt;0.5),"-",IFERROR('Tabel B1'!E33/'Tabel B1'!W33*100,"-"))</f>
        <v>12.718591715976332</v>
      </c>
      <c r="K33" s="58"/>
      <c r="L33" s="62">
        <f>IF(OR('Tabel B1'!X33&lt;5,'Tabel B1'!Z33&lt;0.5),"-",IFERROR('Tabel B1'!Z33/'Tabel B1'!X33*100,"-"))</f>
        <v>5.9498199898657207</v>
      </c>
      <c r="R33" s="50" t="s">
        <v>47</v>
      </c>
      <c r="S33" s="51"/>
      <c r="T33" s="57">
        <v>2012</v>
      </c>
      <c r="U33" s="57">
        <v>1261</v>
      </c>
      <c r="V33" s="108">
        <v>457</v>
      </c>
      <c r="W33" s="57">
        <v>338</v>
      </c>
      <c r="X33" s="57">
        <v>7894</v>
      </c>
      <c r="Y33" s="57">
        <v>553</v>
      </c>
      <c r="Z33" s="108">
        <v>469.67878999999999</v>
      </c>
    </row>
    <row r="34" spans="1:26" ht="15.75" customHeight="1" x14ac:dyDescent="0.2">
      <c r="A34" s="52" t="s">
        <v>48</v>
      </c>
      <c r="B34" s="58">
        <v>111.33537</v>
      </c>
      <c r="C34" s="58">
        <v>45.336489999999998</v>
      </c>
      <c r="D34" s="113">
        <v>15.7232</v>
      </c>
      <c r="E34" s="58">
        <v>14.347910000000001</v>
      </c>
      <c r="F34" s="58"/>
      <c r="G34" s="63">
        <f>IF(OR('Tabel B1'!T34&lt;5,'Tabel B1'!B34&lt;0.5),"-",IFERROR('Tabel B1'!B34/'Tabel B1'!T34*100,"-"))</f>
        <v>2.5760150393336416</v>
      </c>
      <c r="H34" s="63">
        <f>IF(OR('Tabel B1'!U34&lt;5,'Tabel B1'!C34&lt;0.5),"-",IFERROR('Tabel B1'!C34/'Tabel B1'!U34*100,"-"))</f>
        <v>3.1927105633802815</v>
      </c>
      <c r="I34" s="63">
        <f>IF(OR('Tabel B1'!V34&lt;5,'Tabel B1'!D34&lt;0.5),"-",IFERROR('Tabel B1'!D34/'Tabel B1'!V34*100,"-"))</f>
        <v>4.0945833333333335</v>
      </c>
      <c r="J34" s="63">
        <f>IF(OR('Tabel B1'!W34&lt;5,'Tabel B1'!E34&lt;0.5),"-",IFERROR('Tabel B1'!E34/'Tabel B1'!W34*100,"-"))</f>
        <v>4.1229626436781608</v>
      </c>
      <c r="K34" s="58"/>
      <c r="L34" s="63">
        <f>IF(OR('Tabel B1'!X34&lt;5,'Tabel B1'!Z34&lt;0.5),"-",IFERROR('Tabel B1'!Z34/'Tabel B1'!X34*100,"-"))</f>
        <v>2.1627096285563754</v>
      </c>
      <c r="R34" s="52" t="s">
        <v>48</v>
      </c>
      <c r="S34" s="51"/>
      <c r="T34" s="58">
        <v>4322</v>
      </c>
      <c r="U34" s="58">
        <v>1420</v>
      </c>
      <c r="V34" s="113">
        <v>384</v>
      </c>
      <c r="W34" s="58">
        <v>348</v>
      </c>
      <c r="X34" s="58">
        <v>15184</v>
      </c>
      <c r="Y34" s="58">
        <v>385</v>
      </c>
      <c r="Z34" s="113">
        <v>328.38583</v>
      </c>
    </row>
    <row r="35" spans="1:26" ht="15.75" customHeight="1" x14ac:dyDescent="0.2">
      <c r="A35" s="50" t="s">
        <v>49</v>
      </c>
      <c r="B35" s="57">
        <v>69.073790000000002</v>
      </c>
      <c r="C35" s="57">
        <v>39.354460000000003</v>
      </c>
      <c r="D35" s="108">
        <v>12.428739999999999</v>
      </c>
      <c r="E35" s="57">
        <v>22.744959999999999</v>
      </c>
      <c r="F35" s="58"/>
      <c r="G35" s="62">
        <f>IF(OR('Tabel B1'!T35&lt;5,'Tabel B1'!B35&lt;0.5),"-",IFERROR('Tabel B1'!B35/'Tabel B1'!T35*100,"-"))</f>
        <v>2.7066532131661445</v>
      </c>
      <c r="H35" s="62">
        <f>IF(OR('Tabel B1'!U35&lt;5,'Tabel B1'!C35&lt;0.5),"-",IFERROR('Tabel B1'!C35/'Tabel B1'!U35*100,"-"))</f>
        <v>4.4569037372593439</v>
      </c>
      <c r="I35" s="62">
        <f>IF(OR('Tabel B1'!V35&lt;5,'Tabel B1'!D35&lt;0.5),"-",IFERROR('Tabel B1'!D35/'Tabel B1'!V35*100,"-"))</f>
        <v>4.3006020761245667</v>
      </c>
      <c r="J35" s="62">
        <f>IF(OR('Tabel B1'!W35&lt;5,'Tabel B1'!E35&lt;0.5),"-",IFERROR('Tabel B1'!E35/'Tabel B1'!W35*100,"-"))</f>
        <v>6.0013087071240108</v>
      </c>
      <c r="K35" s="58"/>
      <c r="L35" s="62">
        <f>IF(OR('Tabel B1'!X35&lt;5,'Tabel B1'!Z35&lt;0.5),"-",IFERROR('Tabel B1'!Z35/'Tabel B1'!X35*100,"-"))</f>
        <v>2.4566331791143421</v>
      </c>
      <c r="R35" s="50" t="s">
        <v>49</v>
      </c>
      <c r="S35" s="51"/>
      <c r="T35" s="57">
        <v>2552</v>
      </c>
      <c r="U35" s="57">
        <v>883</v>
      </c>
      <c r="V35" s="108">
        <v>289</v>
      </c>
      <c r="W35" s="57">
        <v>379</v>
      </c>
      <c r="X35" s="57">
        <v>9078</v>
      </c>
      <c r="Y35" s="57">
        <v>263</v>
      </c>
      <c r="Z35" s="108">
        <v>223.01316</v>
      </c>
    </row>
    <row r="36" spans="1:26" ht="15.75" customHeight="1" x14ac:dyDescent="0.2">
      <c r="A36" s="52" t="s">
        <v>50</v>
      </c>
      <c r="B36" s="58">
        <v>624.90612999999996</v>
      </c>
      <c r="C36" s="58">
        <v>165.33213000000001</v>
      </c>
      <c r="D36" s="113">
        <v>123.1036</v>
      </c>
      <c r="E36" s="58">
        <v>77.938000000000002</v>
      </c>
      <c r="F36" s="58"/>
      <c r="G36" s="63">
        <f>IF(OR('Tabel B1'!T36&lt;5,'Tabel B1'!B36&lt;0.5),"-",IFERROR('Tabel B1'!B36/'Tabel B1'!T36*100,"-"))</f>
        <v>6.3422930072059263</v>
      </c>
      <c r="H36" s="63">
        <f>IF(OR('Tabel B1'!U36&lt;5,'Tabel B1'!C36&lt;0.5),"-",IFERROR('Tabel B1'!C36/'Tabel B1'!U36*100,"-"))</f>
        <v>8.3332726814516125</v>
      </c>
      <c r="I36" s="63">
        <f>IF(OR('Tabel B1'!V36&lt;5,'Tabel B1'!D36&lt;0.5),"-",IFERROR('Tabel B1'!D36/'Tabel B1'!V36*100,"-"))</f>
        <v>11.335506445672191</v>
      </c>
      <c r="J36" s="63">
        <f>IF(OR('Tabel B1'!W36&lt;5,'Tabel B1'!E36&lt;0.5),"-",IFERROR('Tabel B1'!E36/'Tabel B1'!W36*100,"-"))</f>
        <v>8.4348484848484855</v>
      </c>
      <c r="K36" s="58"/>
      <c r="L36" s="63">
        <f>IF(OR('Tabel B1'!X36&lt;5,'Tabel B1'!Z36&lt;0.5),"-",IFERROR('Tabel B1'!Z36/'Tabel B1'!X36*100,"-"))</f>
        <v>5.8068950814679461</v>
      </c>
      <c r="R36" s="52" t="s">
        <v>50</v>
      </c>
      <c r="S36" s="51"/>
      <c r="T36" s="58">
        <v>9853</v>
      </c>
      <c r="U36" s="58">
        <v>1984</v>
      </c>
      <c r="V36" s="113">
        <v>1086</v>
      </c>
      <c r="W36" s="58">
        <v>924</v>
      </c>
      <c r="X36" s="58">
        <v>26268</v>
      </c>
      <c r="Y36" s="58">
        <v>1757</v>
      </c>
      <c r="Z36" s="113">
        <v>1525.3552</v>
      </c>
    </row>
    <row r="37" spans="1:26" ht="15.75" customHeight="1" x14ac:dyDescent="0.2">
      <c r="A37" s="50" t="s">
        <v>51</v>
      </c>
      <c r="B37" s="57">
        <v>542.83415000000002</v>
      </c>
      <c r="C37" s="57">
        <v>253.36181999999999</v>
      </c>
      <c r="D37" s="108">
        <v>114.44146000000001</v>
      </c>
      <c r="E37" s="57">
        <v>96.466040000000007</v>
      </c>
      <c r="F37" s="58"/>
      <c r="G37" s="62">
        <f>IF(OR('Tabel B1'!T37&lt;5,'Tabel B1'!B37&lt;0.5),"-",IFERROR('Tabel B1'!B37/'Tabel B1'!T37*100,"-"))</f>
        <v>5.6645533757695921</v>
      </c>
      <c r="H37" s="62">
        <f>IF(OR('Tabel B1'!U37&lt;5,'Tabel B1'!C37&lt;0.5),"-",IFERROR('Tabel B1'!C37/'Tabel B1'!U37*100,"-"))</f>
        <v>6.1600247994164841</v>
      </c>
      <c r="I37" s="62">
        <f>IF(OR('Tabel B1'!V37&lt;5,'Tabel B1'!D37&lt;0.5),"-",IFERROR('Tabel B1'!D37/'Tabel B1'!V37*100,"-"))</f>
        <v>8.6370913207547186</v>
      </c>
      <c r="J37" s="62">
        <f>IF(OR('Tabel B1'!W37&lt;5,'Tabel B1'!E37&lt;0.5),"-",IFERROR('Tabel B1'!E37/'Tabel B1'!W37*100,"-"))</f>
        <v>8.0321432139883431</v>
      </c>
      <c r="K37" s="58"/>
      <c r="L37" s="62">
        <f>IF(OR('Tabel B1'!X37&lt;5,'Tabel B1'!Z37&lt;0.5),"-",IFERROR('Tabel B1'!Z37/'Tabel B1'!X37*100,"-"))</f>
        <v>4.905800204423497</v>
      </c>
      <c r="R37" s="50" t="s">
        <v>51</v>
      </c>
      <c r="S37" s="51"/>
      <c r="T37" s="57">
        <v>9583</v>
      </c>
      <c r="U37" s="57">
        <v>4113</v>
      </c>
      <c r="V37" s="108">
        <v>1325</v>
      </c>
      <c r="W37" s="57">
        <v>1201</v>
      </c>
      <c r="X37" s="57">
        <v>35221</v>
      </c>
      <c r="Y37" s="57">
        <v>2013</v>
      </c>
      <c r="Z37" s="108">
        <v>1727.8718899999999</v>
      </c>
    </row>
    <row r="38" spans="1:26" ht="15.75" customHeight="1" x14ac:dyDescent="0.2">
      <c r="A38" s="52" t="s">
        <v>52</v>
      </c>
      <c r="B38" s="58">
        <v>82.509820000000005</v>
      </c>
      <c r="C38" s="58">
        <v>43.317529999999998</v>
      </c>
      <c r="D38" s="113">
        <v>24.127109999999998</v>
      </c>
      <c r="E38" s="58">
        <v>35.715089999999996</v>
      </c>
      <c r="F38" s="58"/>
      <c r="G38" s="63">
        <f>IF(OR('Tabel B1'!T38&lt;5,'Tabel B1'!B38&lt;0.5),"-",IFERROR('Tabel B1'!B38/'Tabel B1'!T38*100,"-"))</f>
        <v>8.2758094282848553</v>
      </c>
      <c r="H38" s="63">
        <f>IF(OR('Tabel B1'!U38&lt;5,'Tabel B1'!C38&lt;0.5),"-",IFERROR('Tabel B1'!C38/'Tabel B1'!U38*100,"-"))</f>
        <v>7.6397760141093469</v>
      </c>
      <c r="I38" s="63">
        <f>IF(OR('Tabel B1'!V38&lt;5,'Tabel B1'!D38&lt;0.5),"-",IFERROR('Tabel B1'!D38/'Tabel B1'!V38*100,"-"))</f>
        <v>10.095025104602509</v>
      </c>
      <c r="J38" s="63">
        <f>IF(OR('Tabel B1'!W38&lt;5,'Tabel B1'!E38&lt;0.5),"-",IFERROR('Tabel B1'!E38/'Tabel B1'!W38*100,"-"))</f>
        <v>14.518329268292682</v>
      </c>
      <c r="K38" s="58"/>
      <c r="L38" s="63">
        <f>IF(OR('Tabel B1'!X38&lt;5,'Tabel B1'!Z38&lt;0.5),"-",IFERROR('Tabel B1'!Z38/'Tabel B1'!X38*100,"-"))</f>
        <v>6.2724362847222217</v>
      </c>
      <c r="R38" s="52" t="s">
        <v>52</v>
      </c>
      <c r="S38" s="51"/>
      <c r="T38" s="58">
        <v>997</v>
      </c>
      <c r="U38" s="58">
        <v>567</v>
      </c>
      <c r="V38" s="113">
        <v>239</v>
      </c>
      <c r="W38" s="58">
        <v>246</v>
      </c>
      <c r="X38" s="58">
        <v>5760</v>
      </c>
      <c r="Y38" s="58">
        <v>423</v>
      </c>
      <c r="Z38" s="113">
        <v>361.29232999999999</v>
      </c>
    </row>
    <row r="39" spans="1:26" ht="15.75" customHeight="1" x14ac:dyDescent="0.2">
      <c r="A39" s="50" t="s">
        <v>53</v>
      </c>
      <c r="B39" s="57">
        <v>127.51761999999999</v>
      </c>
      <c r="C39" s="57">
        <v>51.705860000000001</v>
      </c>
      <c r="D39" s="108">
        <v>25.47184</v>
      </c>
      <c r="E39" s="57">
        <v>26.965630000000001</v>
      </c>
      <c r="F39" s="58"/>
      <c r="G39" s="62">
        <f>IF(OR('Tabel B1'!T39&lt;5,'Tabel B1'!B39&lt;0.5),"-",IFERROR('Tabel B1'!B39/'Tabel B1'!T39*100,"-"))</f>
        <v>12.392382896015548</v>
      </c>
      <c r="H39" s="62">
        <f>IF(OR('Tabel B1'!U39&lt;5,'Tabel B1'!C39&lt;0.5),"-",IFERROR('Tabel B1'!C39/'Tabel B1'!U39*100,"-"))</f>
        <v>10.595463114754098</v>
      </c>
      <c r="I39" s="62">
        <f>IF(OR('Tabel B1'!V39&lt;5,'Tabel B1'!D39&lt;0.5),"-",IFERROR('Tabel B1'!D39/'Tabel B1'!V39*100,"-"))</f>
        <v>14.230078212290504</v>
      </c>
      <c r="J39" s="62">
        <f>IF(OR('Tabel B1'!W39&lt;5,'Tabel B1'!E39&lt;0.5),"-",IFERROR('Tabel B1'!E39/'Tabel B1'!W39*100,"-"))</f>
        <v>15.497488505747125</v>
      </c>
      <c r="K39" s="58"/>
      <c r="L39" s="62">
        <f>IF(OR('Tabel B1'!X39&lt;5,'Tabel B1'!Z39&lt;0.5),"-",IFERROR('Tabel B1'!Z39/'Tabel B1'!X39*100,"-"))</f>
        <v>7.4216298798798803</v>
      </c>
      <c r="R39" s="50" t="s">
        <v>53</v>
      </c>
      <c r="S39" s="51"/>
      <c r="T39" s="57">
        <v>1029</v>
      </c>
      <c r="U39" s="57">
        <v>488</v>
      </c>
      <c r="V39" s="108">
        <v>179</v>
      </c>
      <c r="W39" s="57">
        <v>174</v>
      </c>
      <c r="X39" s="57">
        <v>5328</v>
      </c>
      <c r="Y39" s="57">
        <v>462</v>
      </c>
      <c r="Z39" s="108">
        <v>395.42444</v>
      </c>
    </row>
    <row r="40" spans="1:26" ht="15.75" customHeight="1" x14ac:dyDescent="0.2">
      <c r="A40" s="52" t="s">
        <v>54</v>
      </c>
      <c r="B40" s="58">
        <v>149.23595</v>
      </c>
      <c r="C40" s="58">
        <v>60.011850000000003</v>
      </c>
      <c r="D40" s="113">
        <v>30.877569999999999</v>
      </c>
      <c r="E40" s="58">
        <v>28.385829999999999</v>
      </c>
      <c r="F40" s="58"/>
      <c r="G40" s="63">
        <f>IF(OR('Tabel B1'!T40&lt;5,'Tabel B1'!B40&lt;0.5),"-",IFERROR('Tabel B1'!B40/'Tabel B1'!T40*100,"-"))</f>
        <v>7.967749599572878</v>
      </c>
      <c r="H40" s="63">
        <f>IF(OR('Tabel B1'!U40&lt;5,'Tabel B1'!C40&lt;0.5),"-",IFERROR('Tabel B1'!C40/'Tabel B1'!U40*100,"-"))</f>
        <v>7.6060646387832707</v>
      </c>
      <c r="I40" s="63">
        <f>IF(OR('Tabel B1'!V40&lt;5,'Tabel B1'!D40&lt;0.5),"-",IFERROR('Tabel B1'!D40/'Tabel B1'!V40*100,"-"))</f>
        <v>13.083716101694915</v>
      </c>
      <c r="J40" s="63">
        <f>IF(OR('Tabel B1'!W40&lt;5,'Tabel B1'!E40&lt;0.5),"-",IFERROR('Tabel B1'!E40/'Tabel B1'!W40*100,"-"))</f>
        <v>10.591727611940298</v>
      </c>
      <c r="K40" s="58"/>
      <c r="L40" s="63">
        <f>IF(OR('Tabel B1'!X40&lt;5,'Tabel B1'!Z40&lt;0.5),"-",IFERROR('Tabel B1'!Z40/'Tabel B1'!X40*100,"-"))</f>
        <v>6.2962368913857674</v>
      </c>
      <c r="R40" s="52" t="s">
        <v>54</v>
      </c>
      <c r="S40" s="51"/>
      <c r="T40" s="58">
        <v>1873</v>
      </c>
      <c r="U40" s="58">
        <v>789</v>
      </c>
      <c r="V40" s="113">
        <v>236</v>
      </c>
      <c r="W40" s="58">
        <v>268</v>
      </c>
      <c r="X40" s="58">
        <v>7476</v>
      </c>
      <c r="Y40" s="58">
        <v>558</v>
      </c>
      <c r="Z40" s="113">
        <v>470.70666999999997</v>
      </c>
    </row>
    <row r="41" spans="1:26" ht="15.75" customHeight="1" x14ac:dyDescent="0.2">
      <c r="A41" s="50" t="s">
        <v>55</v>
      </c>
      <c r="B41" s="57">
        <v>106.52779</v>
      </c>
      <c r="C41" s="57">
        <v>58.837400000000002</v>
      </c>
      <c r="D41" s="108">
        <v>76.849620000000002</v>
      </c>
      <c r="E41" s="57">
        <v>14.51756</v>
      </c>
      <c r="F41" s="58"/>
      <c r="G41" s="62">
        <f>IF(OR('Tabel B1'!T41&lt;5,'Tabel B1'!B41&lt;0.5),"-",IFERROR('Tabel B1'!B41/'Tabel B1'!T41*100,"-"))</f>
        <v>6.9173889610389603</v>
      </c>
      <c r="H41" s="62">
        <f>IF(OR('Tabel B1'!U41&lt;5,'Tabel B1'!C41&lt;0.5),"-",IFERROR('Tabel B1'!C41/'Tabel B1'!U41*100,"-"))</f>
        <v>9.5982707993474712</v>
      </c>
      <c r="I41" s="62">
        <f>IF(OR('Tabel B1'!V41&lt;5,'Tabel B1'!D41&lt;0.5),"-",IFERROR('Tabel B1'!D41/'Tabel B1'!V41*100,"-"))</f>
        <v>19.022183168316829</v>
      </c>
      <c r="J41" s="62">
        <f>IF(OR('Tabel B1'!W41&lt;5,'Tabel B1'!E41&lt;0.5),"-",IFERROR('Tabel B1'!E41/'Tabel B1'!W41*100,"-"))</f>
        <v>13.567813084112149</v>
      </c>
      <c r="K41" s="58"/>
      <c r="L41" s="62">
        <f>IF(OR('Tabel B1'!X41&lt;5,'Tabel B1'!Z41&lt;0.5),"-",IFERROR('Tabel B1'!Z41/'Tabel B1'!X41*100,"-"))</f>
        <v>7.9668372410653321</v>
      </c>
      <c r="R41" s="50" t="s">
        <v>55</v>
      </c>
      <c r="S41" s="51"/>
      <c r="T41" s="57">
        <v>1540</v>
      </c>
      <c r="U41" s="57">
        <v>613</v>
      </c>
      <c r="V41" s="108">
        <v>404</v>
      </c>
      <c r="W41" s="57">
        <v>107</v>
      </c>
      <c r="X41" s="57">
        <v>4393</v>
      </c>
      <c r="Y41" s="57">
        <v>410</v>
      </c>
      <c r="Z41" s="108">
        <v>349.98316</v>
      </c>
    </row>
    <row r="42" spans="1:26" ht="15.75" customHeight="1" x14ac:dyDescent="0.2">
      <c r="A42" s="52" t="s">
        <v>56</v>
      </c>
      <c r="B42" s="58">
        <v>24.33107</v>
      </c>
      <c r="C42" s="58">
        <v>9.9457400000000007</v>
      </c>
      <c r="D42" s="113">
        <v>8.4419599999999999</v>
      </c>
      <c r="E42" s="58">
        <v>2.6825899999999998</v>
      </c>
      <c r="F42" s="58"/>
      <c r="G42" s="63">
        <f>IF(OR('Tabel B1'!T42&lt;5,'Tabel B1'!B42&lt;0.5),"-",IFERROR('Tabel B1'!B42/'Tabel B1'!T42*100,"-"))</f>
        <v>5.8913002421307512</v>
      </c>
      <c r="H42" s="63">
        <f>IF(OR('Tabel B1'!U42&lt;5,'Tabel B1'!C42&lt;0.5),"-",IFERROR('Tabel B1'!C42/'Tabel B1'!U42*100,"-"))</f>
        <v>8.5006324786324789</v>
      </c>
      <c r="I42" s="63">
        <f>IF(OR('Tabel B1'!V42&lt;5,'Tabel B1'!D42&lt;0.5),"-",IFERROR('Tabel B1'!D42/'Tabel B1'!V42*100,"-"))</f>
        <v>17.228489795918367</v>
      </c>
      <c r="J42" s="63">
        <f>IF(OR('Tabel B1'!W42&lt;5,'Tabel B1'!E42&lt;0.5),"-",IFERROR('Tabel B1'!E42/'Tabel B1'!W42*100,"-"))</f>
        <v>8.1290606060606052</v>
      </c>
      <c r="K42" s="58"/>
      <c r="L42" s="63">
        <f>IF(OR('Tabel B1'!X42&lt;5,'Tabel B1'!Z42&lt;0.5),"-",IFERROR('Tabel B1'!Z42/'Tabel B1'!X42*100,"-"))</f>
        <v>6.3145555555555548</v>
      </c>
      <c r="R42" s="52" t="s">
        <v>56</v>
      </c>
      <c r="S42" s="51"/>
      <c r="T42" s="58">
        <v>413</v>
      </c>
      <c r="U42" s="58">
        <v>117</v>
      </c>
      <c r="V42" s="113">
        <v>49</v>
      </c>
      <c r="W42" s="58">
        <v>33</v>
      </c>
      <c r="X42" s="58">
        <v>1260</v>
      </c>
      <c r="Y42" s="58">
        <v>92</v>
      </c>
      <c r="Z42" s="113">
        <v>79.563400000000001</v>
      </c>
    </row>
    <row r="43" spans="1:26" ht="15.75" customHeight="1" x14ac:dyDescent="0.2">
      <c r="A43" s="50" t="s">
        <v>57</v>
      </c>
      <c r="B43" s="57">
        <v>121.04597</v>
      </c>
      <c r="C43" s="57">
        <v>56.733609999999999</v>
      </c>
      <c r="D43" s="108">
        <v>30.239509999999999</v>
      </c>
      <c r="E43" s="57">
        <v>33.714210000000001</v>
      </c>
      <c r="F43" s="58"/>
      <c r="G43" s="62">
        <f>IF(OR('Tabel B1'!T43&lt;5,'Tabel B1'!B43&lt;0.5),"-",IFERROR('Tabel B1'!B43/'Tabel B1'!T43*100,"-"))</f>
        <v>11.207960185185186</v>
      </c>
      <c r="H43" s="62">
        <f>IF(OR('Tabel B1'!U43&lt;5,'Tabel B1'!C43&lt;0.5),"-",IFERROR('Tabel B1'!C43/'Tabel B1'!U43*100,"-"))</f>
        <v>12.749125842696628</v>
      </c>
      <c r="I43" s="62">
        <f>IF(OR('Tabel B1'!V43&lt;5,'Tabel B1'!D43&lt;0.5),"-",IFERROR('Tabel B1'!D43/'Tabel B1'!V43*100,"-"))</f>
        <v>19.138930379746835</v>
      </c>
      <c r="J43" s="62">
        <f>IF(OR('Tabel B1'!W43&lt;5,'Tabel B1'!E43&lt;0.5),"-",IFERROR('Tabel B1'!E43/'Tabel B1'!W43*100,"-"))</f>
        <v>17.027378787878789</v>
      </c>
      <c r="K43" s="58"/>
      <c r="L43" s="62">
        <f>IF(OR('Tabel B1'!X43&lt;5,'Tabel B1'!Z43&lt;0.5),"-",IFERROR('Tabel B1'!Z43/'Tabel B1'!X43*100,"-"))</f>
        <v>10.538261363636362</v>
      </c>
      <c r="R43" s="50" t="s">
        <v>57</v>
      </c>
      <c r="S43" s="51"/>
      <c r="T43" s="57">
        <v>1080</v>
      </c>
      <c r="U43" s="57">
        <v>445</v>
      </c>
      <c r="V43" s="108">
        <v>158</v>
      </c>
      <c r="W43" s="57">
        <v>198</v>
      </c>
      <c r="X43" s="57">
        <v>3520</v>
      </c>
      <c r="Y43" s="57">
        <v>445</v>
      </c>
      <c r="Z43" s="108">
        <v>370.9468</v>
      </c>
    </row>
    <row r="44" spans="1:26" ht="15.75" customHeight="1" x14ac:dyDescent="0.2">
      <c r="A44" s="52" t="s">
        <v>58</v>
      </c>
      <c r="B44" s="58">
        <v>68.609120000000004</v>
      </c>
      <c r="C44" s="58">
        <v>21.66968</v>
      </c>
      <c r="D44" s="113">
        <v>22.39132</v>
      </c>
      <c r="E44" s="58">
        <v>6.6200999999999999</v>
      </c>
      <c r="F44" s="58"/>
      <c r="G44" s="63">
        <f>IF(OR('Tabel B1'!T44&lt;5,'Tabel B1'!B44&lt;0.5),"-",IFERROR('Tabel B1'!B44/'Tabel B1'!T44*100,"-"))</f>
        <v>10.522871165644172</v>
      </c>
      <c r="H44" s="63">
        <f>IF(OR('Tabel B1'!U44&lt;5,'Tabel B1'!C44&lt;0.5),"-",IFERROR('Tabel B1'!C44/'Tabel B1'!U44*100,"-"))</f>
        <v>8.7731497975708503</v>
      </c>
      <c r="I44" s="63">
        <f>IF(OR('Tabel B1'!V44&lt;5,'Tabel B1'!D44&lt;0.5),"-",IFERROR('Tabel B1'!D44/'Tabel B1'!V44*100,"-"))</f>
        <v>14.446012903225808</v>
      </c>
      <c r="J44" s="63">
        <f>IF(OR('Tabel B1'!W44&lt;5,'Tabel B1'!E44&lt;0.5),"-",IFERROR('Tabel B1'!E44/'Tabel B1'!W44*100,"-"))</f>
        <v>6.4272815533980578</v>
      </c>
      <c r="K44" s="58"/>
      <c r="L44" s="63">
        <f>IF(OR('Tabel B1'!X44&lt;5,'Tabel B1'!Z44&lt;0.5),"-",IFERROR('Tabel B1'!Z44/'Tabel B1'!X44*100,"-"))</f>
        <v>7.6905261011419244</v>
      </c>
      <c r="M44" t="s">
        <v>173</v>
      </c>
      <c r="R44" s="52" t="s">
        <v>58</v>
      </c>
      <c r="S44" s="51"/>
      <c r="T44" s="58">
        <v>652</v>
      </c>
      <c r="U44" s="58">
        <v>247</v>
      </c>
      <c r="V44" s="113">
        <v>155</v>
      </c>
      <c r="W44" s="58">
        <v>103</v>
      </c>
      <c r="X44" s="58">
        <v>2452</v>
      </c>
      <c r="Y44" s="58">
        <v>227</v>
      </c>
      <c r="Z44" s="113">
        <v>188.57169999999999</v>
      </c>
    </row>
    <row r="45" spans="1:26" ht="15.75" customHeight="1" x14ac:dyDescent="0.2">
      <c r="A45" s="50" t="s">
        <v>59</v>
      </c>
      <c r="B45" s="57">
        <v>502.64891</v>
      </c>
      <c r="C45" s="57">
        <v>119.574</v>
      </c>
      <c r="D45" s="108">
        <v>45.479320000000001</v>
      </c>
      <c r="E45" s="57">
        <v>58.178759999999997</v>
      </c>
      <c r="F45" s="58"/>
      <c r="G45" s="62">
        <f>IF(OR('Tabel B1'!T45&lt;5,'Tabel B1'!B45&lt;0.5),"-",IFERROR('Tabel B1'!B45/'Tabel B1'!T45*100,"-"))</f>
        <v>7.5213064491994608</v>
      </c>
      <c r="H45" s="62">
        <f>IF(OR('Tabel B1'!U45&lt;5,'Tabel B1'!C45&lt;0.5),"-",IFERROR('Tabel B1'!C45/'Tabel B1'!U45*100,"-"))</f>
        <v>7.3313304721030033</v>
      </c>
      <c r="I45" s="62">
        <f>IF(OR('Tabel B1'!V45&lt;5,'Tabel B1'!D45&lt;0.5),"-",IFERROR('Tabel B1'!D45/'Tabel B1'!V45*100,"-"))</f>
        <v>6.8596259426847661</v>
      </c>
      <c r="J45" s="62">
        <f>IF(OR('Tabel B1'!W45&lt;5,'Tabel B1'!E45&lt;0.5),"-",IFERROR('Tabel B1'!E45/'Tabel B1'!W45*100,"-"))</f>
        <v>8.2640284090909084</v>
      </c>
      <c r="K45" s="58"/>
      <c r="L45" s="62">
        <f>IF(OR('Tabel B1'!X45&lt;5,'Tabel B1'!Z45&lt;0.5),"-",IFERROR('Tabel B1'!Z45/'Tabel B1'!X45*100,"-"))</f>
        <v>6.0645230396858016</v>
      </c>
      <c r="R45" s="50" t="s">
        <v>59</v>
      </c>
      <c r="S45" s="51"/>
      <c r="T45" s="57">
        <v>6683</v>
      </c>
      <c r="U45" s="57">
        <v>1631</v>
      </c>
      <c r="V45" s="108">
        <v>663</v>
      </c>
      <c r="W45" s="57">
        <v>704</v>
      </c>
      <c r="X45" s="57">
        <v>21897</v>
      </c>
      <c r="Y45" s="57">
        <v>1578</v>
      </c>
      <c r="Z45" s="108">
        <v>1327.9486099999999</v>
      </c>
    </row>
    <row r="46" spans="1:26" ht="15.75" customHeight="1" x14ac:dyDescent="0.2">
      <c r="A46" s="59"/>
      <c r="K46" s="58"/>
      <c r="R46" s="51"/>
      <c r="S46" s="51"/>
      <c r="T46" s="58"/>
      <c r="U46" s="58"/>
      <c r="V46" s="113"/>
      <c r="W46" s="58"/>
      <c r="X46" s="58"/>
      <c r="Y46" s="58"/>
      <c r="Z46" s="113"/>
    </row>
    <row r="47" spans="1:26" ht="15.75" customHeight="1" x14ac:dyDescent="0.2">
      <c r="A47" s="53" t="s">
        <v>20</v>
      </c>
      <c r="B47" s="117">
        <f>SUM(B9:B45)-SUM(B17:B20)</f>
        <v>5756.9462899999999</v>
      </c>
      <c r="C47" s="117">
        <f>SUM(C9:C45)-SUM(C17:C20)</f>
        <v>2569.5896000000002</v>
      </c>
      <c r="D47" s="117">
        <f>SUM(D9:D45)-SUM(D17:D20)</f>
        <v>1284.3347899999999</v>
      </c>
      <c r="E47" s="117">
        <f>SUM(E9:E45)-SUM(E17:E20)</f>
        <v>1068.5561099999998</v>
      </c>
      <c r="F47" s="120">
        <f t="shared" ref="F47" si="0">SUM(F9:F45)-SUM(F17:F20)</f>
        <v>0</v>
      </c>
      <c r="G47" s="70">
        <f>IF(OR('Tabel B1'!T47&lt;5,'Tabel B1'!B47&lt;0.5),"-",IFERROR('Tabel B1'!B47/'Tabel B1'!T47*100,"-"))</f>
        <v>6.8108585405673994</v>
      </c>
      <c r="H47" s="70">
        <f>IF(OR('Tabel B1'!U47&lt;5,'Tabel B1'!C47&lt;0.5),"-",IFERROR('Tabel B1'!C47/'Tabel B1'!U47*100,"-"))</f>
        <v>7.5654043868688365</v>
      </c>
      <c r="I47" s="70">
        <f>IF(OR('Tabel B1'!V47&lt;5,'Tabel B1'!D47&lt;0.5),"-",IFERROR('Tabel B1'!D47/'Tabel B1'!V47*100,"-"))</f>
        <v>9.0708015396567543</v>
      </c>
      <c r="J47" s="70">
        <f>IF(OR('Tabel B1'!W47&lt;5,'Tabel B1'!E47&lt;0.5),"-",IFERROR('Tabel B1'!E47/'Tabel B1'!W47*100,"-"))</f>
        <v>8.1957057063966854</v>
      </c>
      <c r="K47" s="85"/>
      <c r="L47" s="70">
        <f>IF(OR('Tabel B1'!X47&lt;5,'Tabel B1'!Z47&lt;0.5),"-",IFERROR('Tabel B1'!Z47/'Tabel B1'!X47*100,"-"))</f>
        <v>5.2902227656067664</v>
      </c>
      <c r="R47" s="52" t="s">
        <v>20</v>
      </c>
      <c r="S47" s="51"/>
      <c r="T47" s="57">
        <v>84526</v>
      </c>
      <c r="U47" s="57">
        <v>33965</v>
      </c>
      <c r="V47" s="108">
        <v>14159</v>
      </c>
      <c r="W47" s="57">
        <v>13038</v>
      </c>
      <c r="X47" s="57">
        <v>332484</v>
      </c>
      <c r="Y47" s="57">
        <v>20628</v>
      </c>
      <c r="Z47" s="108">
        <v>17589.144260000001</v>
      </c>
    </row>
    <row r="48" spans="1:26" ht="15.75" customHeight="1" x14ac:dyDescent="0.2">
      <c r="A48" s="44"/>
      <c r="B48" s="106"/>
      <c r="C48" s="106"/>
      <c r="D48" s="106"/>
      <c r="E48" s="106"/>
      <c r="F48" s="103"/>
      <c r="G48" s="71"/>
      <c r="H48" s="71"/>
      <c r="I48" s="71"/>
      <c r="J48" s="71"/>
      <c r="K48" s="58"/>
      <c r="L48" s="71"/>
      <c r="R48" s="51"/>
      <c r="S48" s="51"/>
      <c r="T48" s="58"/>
      <c r="U48" s="58"/>
      <c r="V48" s="113"/>
      <c r="W48" s="58"/>
      <c r="X48" s="58"/>
      <c r="Y48" s="58"/>
      <c r="Z48" s="113"/>
    </row>
    <row r="49" spans="1:26" ht="15.75" customHeight="1" x14ac:dyDescent="0.2">
      <c r="A49" s="35" t="s">
        <v>60</v>
      </c>
      <c r="B49" s="57">
        <v>354.83503000000002</v>
      </c>
      <c r="C49" s="57">
        <v>175.41009</v>
      </c>
      <c r="D49" s="108">
        <v>165.78307000000001</v>
      </c>
      <c r="E49" s="57">
        <v>112.18049999999999</v>
      </c>
      <c r="F49" s="69"/>
      <c r="G49" s="68">
        <f>IF(OR('Tabel B1'!T49&lt;5,'Tabel B1'!B49&lt;0.5),"-",IFERROR('Tabel B1'!B49/'Tabel B1'!T49*100,"-"))</f>
        <v>4.0085294848621782</v>
      </c>
      <c r="H49" s="68">
        <f>IF(OR('Tabel B1'!U49&lt;5,'Tabel B1'!C49&lt;0.5),"-",IFERROR('Tabel B1'!C49/'Tabel B1'!U49*100,"-"))</f>
        <v>3.5429224399111288</v>
      </c>
      <c r="I49" s="68">
        <f>IF(OR('Tabel B1'!V49&lt;5,'Tabel B1'!D49&lt;0.5),"-",IFERROR('Tabel B1'!D49/'Tabel B1'!V49*100,"-"))</f>
        <v>4.8403816058394158</v>
      </c>
      <c r="J49" s="68">
        <f>IF(OR('Tabel B1'!W49&lt;5,'Tabel B1'!E49&lt;0.5),"-",IFERROR('Tabel B1'!E49/'Tabel B1'!W49*100,"-"))</f>
        <v>4.5052409638554218</v>
      </c>
      <c r="K49" s="58"/>
      <c r="L49" s="68">
        <f>IF(OR('Tabel B1'!X49&lt;5,'Tabel B1'!Z49&lt;0.5),"-",IFERROR('Tabel B1'!Z49/'Tabel B1'!X49*100,"-"))</f>
        <v>2.7177154520387572</v>
      </c>
      <c r="R49" s="50" t="s">
        <v>166</v>
      </c>
      <c r="S49" s="51"/>
      <c r="T49" s="57">
        <v>8852</v>
      </c>
      <c r="U49" s="57">
        <v>4951</v>
      </c>
      <c r="V49" s="108">
        <v>3425</v>
      </c>
      <c r="W49" s="57">
        <v>2490</v>
      </c>
      <c r="X49" s="57">
        <v>64917</v>
      </c>
      <c r="Y49" s="57">
        <v>2006</v>
      </c>
      <c r="Z49" s="108">
        <v>1764.2593400000001</v>
      </c>
    </row>
    <row r="50" spans="1:26" ht="15.75" customHeight="1" x14ac:dyDescent="0.2">
      <c r="A50" s="38" t="s">
        <v>61</v>
      </c>
      <c r="B50" s="58">
        <v>1688.50558</v>
      </c>
      <c r="C50" s="58">
        <v>955.63962000000004</v>
      </c>
      <c r="D50" s="113">
        <v>336.14107999999999</v>
      </c>
      <c r="E50" s="58">
        <v>320.04802999999998</v>
      </c>
      <c r="F50" s="69"/>
      <c r="G50" s="69">
        <f>IF(OR('Tabel B1'!T50&lt;5,'Tabel B1'!B50&lt;0.5),"-",IFERROR('Tabel B1'!B50/'Tabel B1'!T50*100,"-"))</f>
        <v>8.8361797058977434</v>
      </c>
      <c r="H50" s="69">
        <f>IF(OR('Tabel B1'!U50&lt;5,'Tabel B1'!C50&lt;0.5),"-",IFERROR('Tabel B1'!C50/'Tabel B1'!U50*100,"-"))</f>
        <v>11.228288332745858</v>
      </c>
      <c r="I50" s="69">
        <f>IF(OR('Tabel B1'!V50&lt;5,'Tabel B1'!D50&lt;0.5),"-",IFERROR('Tabel B1'!D50/'Tabel B1'!V50*100,"-"))</f>
        <v>12.281369382535622</v>
      </c>
      <c r="J50" s="69">
        <f>IF(OR('Tabel B1'!W50&lt;5,'Tabel B1'!E50&lt;0.5),"-",IFERROR('Tabel B1'!E50/'Tabel B1'!W50*100,"-"))</f>
        <v>10.244815300896287</v>
      </c>
      <c r="K50" s="58"/>
      <c r="L50" s="69">
        <f>IF(OR('Tabel B1'!X50&lt;5,'Tabel B1'!Z50&lt;0.5),"-",IFERROR('Tabel B1'!Z50/'Tabel B1'!X50*100,"-"))</f>
        <v>7.7045559559103012</v>
      </c>
      <c r="R50" s="52" t="s">
        <v>167</v>
      </c>
      <c r="S50" s="51"/>
      <c r="T50" s="57">
        <v>19109</v>
      </c>
      <c r="U50" s="57">
        <v>8511</v>
      </c>
      <c r="V50" s="108">
        <v>2737</v>
      </c>
      <c r="W50" s="57">
        <v>3124</v>
      </c>
      <c r="X50" s="57">
        <v>65775</v>
      </c>
      <c r="Y50" s="57">
        <v>6008</v>
      </c>
      <c r="Z50" s="108">
        <v>5067.6716800000004</v>
      </c>
    </row>
    <row r="51" spans="1:26" ht="15.75" customHeight="1" x14ac:dyDescent="0.2">
      <c r="A51" s="35" t="s">
        <v>62</v>
      </c>
      <c r="B51" s="57">
        <v>1430.6592700000001</v>
      </c>
      <c r="C51" s="57">
        <v>546.70243000000005</v>
      </c>
      <c r="D51" s="108">
        <v>289.82411000000002</v>
      </c>
      <c r="E51" s="57">
        <v>247.21199999999999</v>
      </c>
      <c r="F51" s="69"/>
      <c r="G51" s="68">
        <f>IF(OR('Tabel B1'!T51&lt;5,'Tabel B1'!B51&lt;0.5),"-",IFERROR('Tabel B1'!B51/'Tabel B1'!T51*100,"-"))</f>
        <v>5.2391667704251663</v>
      </c>
      <c r="H51" s="68">
        <f>IF(OR('Tabel B1'!U51&lt;5,'Tabel B1'!C51&lt;0.5),"-",IFERROR('Tabel B1'!C51/'Tabel B1'!U51*100,"-"))</f>
        <v>6.0968264748522367</v>
      </c>
      <c r="I51" s="68">
        <f>IF(OR('Tabel B1'!V51&lt;5,'Tabel B1'!D51&lt;0.5),"-",IFERROR('Tabel B1'!D51/'Tabel B1'!V51*100,"-"))</f>
        <v>8.7217607583508876</v>
      </c>
      <c r="J51" s="68">
        <f>IF(OR('Tabel B1'!W51&lt;5,'Tabel B1'!E51&lt;0.5),"-",IFERROR('Tabel B1'!E51/'Tabel B1'!W51*100,"-"))</f>
        <v>7.9797288573273075</v>
      </c>
      <c r="K51" s="58"/>
      <c r="L51" s="68">
        <f>IF(OR('Tabel B1'!X51&lt;5,'Tabel B1'!Z51&lt;0.5),"-",IFERROR('Tabel B1'!Z51/'Tabel B1'!X51*100,"-"))</f>
        <v>4.5523690266743886</v>
      </c>
      <c r="R51" s="50" t="s">
        <v>168</v>
      </c>
      <c r="S51" s="51"/>
      <c r="T51" s="57">
        <v>27307</v>
      </c>
      <c r="U51" s="57">
        <v>8967</v>
      </c>
      <c r="V51" s="108">
        <v>3323</v>
      </c>
      <c r="W51" s="57">
        <v>3098</v>
      </c>
      <c r="X51" s="57">
        <v>91511</v>
      </c>
      <c r="Y51" s="57">
        <v>4841</v>
      </c>
      <c r="Z51" s="108">
        <v>4165.91842</v>
      </c>
    </row>
    <row r="52" spans="1:26" ht="15.75" customHeight="1" x14ac:dyDescent="0.2">
      <c r="A52" s="44" t="s">
        <v>63</v>
      </c>
      <c r="R52" s="52" t="s">
        <v>169</v>
      </c>
      <c r="S52" s="51"/>
      <c r="T52" s="58">
        <v>668</v>
      </c>
      <c r="U52" s="58">
        <v>115</v>
      </c>
      <c r="V52" s="58">
        <v>46</v>
      </c>
      <c r="W52" s="58">
        <v>68</v>
      </c>
      <c r="X52" s="57">
        <v>3926</v>
      </c>
      <c r="Y52" s="57">
        <v>186</v>
      </c>
      <c r="Z52" s="108">
        <v>153.15350000000001</v>
      </c>
    </row>
  </sheetData>
  <mergeCells count="3">
    <mergeCell ref="A3:L3"/>
    <mergeCell ref="B5:E5"/>
    <mergeCell ref="G5:J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25"/>
  <dimension ref="A1:AA47"/>
  <sheetViews>
    <sheetView tabSelected="1" topLeftCell="A13" workbookViewId="0">
      <selection activeCell="F19" sqref="F19"/>
    </sheetView>
  </sheetViews>
  <sheetFormatPr defaultRowHeight="12.75" x14ac:dyDescent="0.2"/>
  <cols>
    <col min="1" max="1" width="17.140625" style="87" customWidth="1"/>
    <col min="2" max="2" width="1.140625" style="87" customWidth="1"/>
    <col min="3" max="3" width="171.42578125" style="87" customWidth="1"/>
    <col min="4" max="16384" width="9.140625" style="87"/>
  </cols>
  <sheetData>
    <row r="1" spans="1:27" ht="15.75" customHeight="1" x14ac:dyDescent="0.2"/>
    <row r="2" spans="1:27" ht="15.75" customHeight="1" x14ac:dyDescent="0.2"/>
    <row r="3" spans="1:27" ht="15.75" customHeight="1" x14ac:dyDescent="0.25">
      <c r="A3" s="137" t="s">
        <v>103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27" ht="15.75" customHeight="1" x14ac:dyDescent="0.2"/>
    <row r="5" spans="1:27" ht="15.75" customHeight="1" x14ac:dyDescent="0.2"/>
    <row r="6" spans="1:27" ht="15.75" customHeight="1" x14ac:dyDescent="0.2"/>
    <row r="7" spans="1:27" ht="15.75" customHeight="1" x14ac:dyDescent="0.2">
      <c r="C7" s="88" t="s">
        <v>104</v>
      </c>
    </row>
    <row r="8" spans="1:27" ht="15.75" hidden="1" customHeight="1" x14ac:dyDescent="0.2"/>
    <row r="9" spans="1:27" ht="15.75" customHeight="1" x14ac:dyDescent="0.2">
      <c r="A9" s="97" t="s">
        <v>228</v>
      </c>
      <c r="B9" s="89"/>
      <c r="C9" s="110" t="s">
        <v>105</v>
      </c>
    </row>
    <row r="10" spans="1:27" ht="15.75" customHeight="1" x14ac:dyDescent="0.2">
      <c r="A10" s="99" t="s">
        <v>229</v>
      </c>
      <c r="B10" s="89"/>
      <c r="C10" s="111" t="s">
        <v>106</v>
      </c>
    </row>
    <row r="11" spans="1:27" ht="15.75" customHeight="1" x14ac:dyDescent="0.2">
      <c r="A11" s="97" t="s">
        <v>227</v>
      </c>
      <c r="B11" s="89"/>
      <c r="C11" s="110" t="s">
        <v>218</v>
      </c>
    </row>
    <row r="12" spans="1:27" ht="15.75" customHeight="1" x14ac:dyDescent="0.2">
      <c r="A12" s="99" t="s">
        <v>107</v>
      </c>
      <c r="B12" s="89"/>
      <c r="C12" s="111" t="s">
        <v>219</v>
      </c>
    </row>
    <row r="13" spans="1:27" ht="15.75" customHeight="1" x14ac:dyDescent="0.2">
      <c r="A13" s="97" t="s">
        <v>108</v>
      </c>
      <c r="B13" s="89"/>
      <c r="C13" s="110" t="s">
        <v>109</v>
      </c>
      <c r="AA13" s="122" t="s">
        <v>170</v>
      </c>
    </row>
    <row r="14" spans="1:27" ht="15.75" customHeight="1" x14ac:dyDescent="0.2">
      <c r="A14" s="99" t="s">
        <v>110</v>
      </c>
      <c r="B14" s="89"/>
      <c r="C14" s="111" t="s">
        <v>111</v>
      </c>
    </row>
    <row r="15" spans="1:27" ht="15.75" customHeight="1" x14ac:dyDescent="0.2">
      <c r="A15" s="97" t="s">
        <v>112</v>
      </c>
      <c r="B15" s="89"/>
      <c r="C15" s="110" t="s">
        <v>113</v>
      </c>
    </row>
    <row r="16" spans="1:27" ht="15.75" customHeight="1" x14ac:dyDescent="0.2">
      <c r="A16" s="99" t="s">
        <v>114</v>
      </c>
      <c r="B16" s="89"/>
      <c r="C16" s="111" t="s">
        <v>115</v>
      </c>
    </row>
    <row r="17" spans="1:3" ht="15.75" customHeight="1" x14ac:dyDescent="0.2">
      <c r="A17" s="97" t="s">
        <v>35</v>
      </c>
      <c r="B17" s="89"/>
      <c r="C17" s="110" t="s">
        <v>116</v>
      </c>
    </row>
    <row r="18" spans="1:3" ht="15.75" customHeight="1" x14ac:dyDescent="0.2">
      <c r="A18" s="99" t="s">
        <v>117</v>
      </c>
      <c r="B18" s="89"/>
      <c r="C18" s="111" t="s">
        <v>118</v>
      </c>
    </row>
    <row r="19" spans="1:3" ht="15.75" customHeight="1" x14ac:dyDescent="0.2">
      <c r="A19" s="97" t="s">
        <v>37</v>
      </c>
      <c r="B19" s="89"/>
      <c r="C19" s="110" t="s">
        <v>119</v>
      </c>
    </row>
    <row r="20" spans="1:3" ht="15.75" customHeight="1" x14ac:dyDescent="0.2">
      <c r="A20" s="99" t="s">
        <v>120</v>
      </c>
      <c r="B20" s="89"/>
      <c r="C20" s="111" t="s">
        <v>121</v>
      </c>
    </row>
    <row r="21" spans="1:3" ht="15.75" customHeight="1" x14ac:dyDescent="0.2">
      <c r="A21" s="97" t="s">
        <v>122</v>
      </c>
      <c r="B21" s="90">
        <v>0</v>
      </c>
      <c r="C21" s="110" t="s">
        <v>230</v>
      </c>
    </row>
    <row r="22" spans="1:3" ht="15.75" customHeight="1" x14ac:dyDescent="0.2">
      <c r="A22" s="99" t="s">
        <v>123</v>
      </c>
      <c r="B22" s="89"/>
      <c r="C22" s="111" t="s">
        <v>124</v>
      </c>
    </row>
    <row r="23" spans="1:3" ht="15.75" customHeight="1" x14ac:dyDescent="0.2">
      <c r="A23" s="97" t="s">
        <v>125</v>
      </c>
      <c r="B23" s="89"/>
      <c r="C23" s="110" t="s">
        <v>126</v>
      </c>
    </row>
    <row r="24" spans="1:3" ht="15.75" customHeight="1" x14ac:dyDescent="0.2">
      <c r="A24" s="52" t="s">
        <v>42</v>
      </c>
      <c r="B24" s="89"/>
      <c r="C24" s="111" t="s">
        <v>231</v>
      </c>
    </row>
    <row r="25" spans="1:3" ht="15.75" customHeight="1" x14ac:dyDescent="0.2">
      <c r="A25" s="97" t="s">
        <v>127</v>
      </c>
      <c r="B25" s="89"/>
      <c r="C25" s="110" t="s">
        <v>128</v>
      </c>
    </row>
    <row r="26" spans="1:3" ht="15.75" customHeight="1" x14ac:dyDescent="0.2">
      <c r="A26" s="99" t="s">
        <v>129</v>
      </c>
      <c r="B26" s="89"/>
      <c r="C26" s="111" t="s">
        <v>130</v>
      </c>
    </row>
    <row r="27" spans="1:3" ht="15.75" customHeight="1" x14ac:dyDescent="0.2">
      <c r="A27" s="97" t="s">
        <v>131</v>
      </c>
      <c r="B27" s="89"/>
      <c r="C27" s="110" t="s">
        <v>220</v>
      </c>
    </row>
    <row r="28" spans="1:3" ht="15.75" customHeight="1" x14ac:dyDescent="0.2">
      <c r="A28" s="99" t="s">
        <v>132</v>
      </c>
      <c r="B28" s="89"/>
      <c r="C28" s="111" t="s">
        <v>133</v>
      </c>
    </row>
    <row r="29" spans="1:3" ht="15.75" customHeight="1" x14ac:dyDescent="0.2">
      <c r="A29" s="97" t="s">
        <v>134</v>
      </c>
      <c r="B29" s="89"/>
      <c r="C29" s="110" t="s">
        <v>135</v>
      </c>
    </row>
    <row r="30" spans="1:3" ht="15.75" customHeight="1" x14ac:dyDescent="0.2">
      <c r="A30" s="99" t="s">
        <v>136</v>
      </c>
      <c r="B30" s="89"/>
      <c r="C30" s="111" t="s">
        <v>137</v>
      </c>
    </row>
    <row r="31" spans="1:3" ht="15.75" customHeight="1" x14ac:dyDescent="0.2">
      <c r="A31" s="97" t="s">
        <v>138</v>
      </c>
      <c r="B31" s="89"/>
      <c r="C31" s="110" t="s">
        <v>139</v>
      </c>
    </row>
    <row r="32" spans="1:3" ht="15.75" customHeight="1" x14ac:dyDescent="0.2">
      <c r="A32" s="99" t="s">
        <v>140</v>
      </c>
      <c r="B32" s="89"/>
      <c r="C32" s="111" t="s">
        <v>141</v>
      </c>
    </row>
    <row r="33" spans="1:11" ht="15.75" customHeight="1" x14ac:dyDescent="0.2">
      <c r="A33" s="97" t="s">
        <v>142</v>
      </c>
      <c r="B33" s="89"/>
      <c r="C33" s="110" t="s">
        <v>143</v>
      </c>
    </row>
    <row r="34" spans="1:11" ht="15.75" customHeight="1" x14ac:dyDescent="0.2">
      <c r="A34" s="99" t="s">
        <v>144</v>
      </c>
      <c r="B34" s="89"/>
      <c r="C34" s="111" t="s">
        <v>145</v>
      </c>
    </row>
    <row r="35" spans="1:11" ht="15.75" customHeight="1" x14ac:dyDescent="0.2">
      <c r="A35" s="97" t="s">
        <v>53</v>
      </c>
      <c r="B35" s="89"/>
      <c r="C35" s="110" t="s">
        <v>146</v>
      </c>
    </row>
    <row r="36" spans="1:11" ht="15.75" customHeight="1" x14ac:dyDescent="0.2">
      <c r="A36" s="99" t="s">
        <v>147</v>
      </c>
      <c r="B36" s="89"/>
      <c r="C36" s="111" t="s">
        <v>148</v>
      </c>
    </row>
    <row r="37" spans="1:11" ht="15.75" customHeight="1" x14ac:dyDescent="0.2">
      <c r="A37" s="97" t="s">
        <v>149</v>
      </c>
      <c r="B37" s="89"/>
      <c r="C37" s="110" t="s">
        <v>149</v>
      </c>
    </row>
    <row r="38" spans="1:11" ht="15.75" customHeight="1" x14ac:dyDescent="0.2">
      <c r="A38" s="99" t="s">
        <v>150</v>
      </c>
      <c r="B38" s="89"/>
      <c r="C38" s="111" t="s">
        <v>151</v>
      </c>
    </row>
    <row r="39" spans="1:11" ht="15.75" customHeight="1" x14ac:dyDescent="0.2">
      <c r="A39" s="97" t="s">
        <v>152</v>
      </c>
      <c r="B39" s="89"/>
      <c r="C39" s="110" t="s">
        <v>153</v>
      </c>
    </row>
    <row r="40" spans="1:11" ht="15.75" customHeight="1" x14ac:dyDescent="0.2">
      <c r="A40" s="99" t="s">
        <v>154</v>
      </c>
      <c r="B40" s="89"/>
      <c r="C40" s="111" t="s">
        <v>155</v>
      </c>
    </row>
    <row r="41" spans="1:11" ht="15.75" customHeight="1" x14ac:dyDescent="0.2">
      <c r="A41" s="97" t="s">
        <v>156</v>
      </c>
      <c r="B41" s="89"/>
      <c r="C41" s="110" t="s">
        <v>232</v>
      </c>
    </row>
    <row r="42" spans="1:11" ht="15.75" customHeight="1" x14ac:dyDescent="0.2"/>
    <row r="43" spans="1:11" ht="15.75" customHeight="1" x14ac:dyDescent="0.2"/>
    <row r="44" spans="1:11" ht="15.75" customHeight="1" x14ac:dyDescent="0.2"/>
    <row r="47" spans="1:11" x14ac:dyDescent="0.2">
      <c r="B47" s="87">
        <f>SUM(B9:B45)-SUM(B17:B20)</f>
        <v>0</v>
      </c>
      <c r="C47" s="112"/>
      <c r="H47" s="112"/>
      <c r="I47" s="112"/>
      <c r="J47" s="112"/>
      <c r="K47" s="112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AC52"/>
  <sheetViews>
    <sheetView showGridLines="0" workbookViewId="0">
      <selection activeCell="AA26" sqref="AA26"/>
    </sheetView>
  </sheetViews>
  <sheetFormatPr defaultRowHeight="12.75" x14ac:dyDescent="0.2"/>
  <cols>
    <col min="1" max="1" width="17.140625" style="44" customWidth="1"/>
    <col min="2" max="2" width="0.7109375" style="40" customWidth="1"/>
    <col min="3" max="4" width="9.7109375" bestFit="1" customWidth="1"/>
    <col min="5" max="5" width="0.7109375" style="40" customWidth="1"/>
    <col min="6" max="7" width="9.7109375" customWidth="1"/>
    <col min="8" max="8" width="0.7109375" style="40" customWidth="1"/>
    <col min="9" max="10" width="9.7109375" customWidth="1"/>
    <col min="11" max="11" width="5.42578125" customWidth="1"/>
    <col min="12" max="12" width="2.42578125" customWidth="1"/>
    <col min="13" max="13" width="5.42578125" customWidth="1"/>
    <col min="14" max="14" width="17.140625" customWidth="1"/>
    <col min="15" max="15" width="0.85546875" customWidth="1"/>
    <col min="16" max="17" width="9.7109375" customWidth="1"/>
    <col min="18" max="18" width="0.7109375" customWidth="1"/>
    <col min="19" max="20" width="9.7109375" customWidth="1"/>
    <col min="21" max="21" width="0.7109375" customWidth="1"/>
    <col min="22" max="23" width="9.7109375" customWidth="1"/>
  </cols>
  <sheetData>
    <row r="1" spans="1:25" s="41" customFormat="1" ht="15.75" customHeight="1" x14ac:dyDescent="0.25">
      <c r="A1" s="33" t="s">
        <v>21</v>
      </c>
      <c r="B1" s="40"/>
      <c r="E1" s="40"/>
      <c r="H1" s="40"/>
      <c r="L1" s="42"/>
      <c r="N1" s="33" t="s">
        <v>21</v>
      </c>
      <c r="O1" s="39"/>
      <c r="R1" s="40"/>
      <c r="U1" s="40"/>
    </row>
    <row r="2" spans="1:25" ht="15.75" customHeight="1" x14ac:dyDescent="0.2">
      <c r="L2" s="43"/>
      <c r="O2" s="39"/>
      <c r="R2" s="40"/>
      <c r="U2" s="40"/>
    </row>
    <row r="3" spans="1:25" ht="15.75" customHeight="1" x14ac:dyDescent="0.25">
      <c r="A3" s="33" t="s">
        <v>22</v>
      </c>
      <c r="L3" s="43"/>
      <c r="N3" s="33" t="s">
        <v>23</v>
      </c>
      <c r="O3" s="39"/>
      <c r="R3" s="40"/>
      <c r="U3" s="40"/>
    </row>
    <row r="4" spans="1:25" ht="15.75" customHeight="1" x14ac:dyDescent="0.2">
      <c r="L4" s="43"/>
      <c r="N4" s="44"/>
      <c r="O4" s="39"/>
      <c r="R4" s="40"/>
      <c r="U4" s="40"/>
    </row>
    <row r="5" spans="1:25" ht="15.75" customHeight="1" x14ac:dyDescent="0.2">
      <c r="L5" s="43"/>
      <c r="N5" s="44"/>
      <c r="O5" s="39"/>
      <c r="R5" s="40"/>
      <c r="U5" s="40"/>
    </row>
    <row r="6" spans="1:25" s="44" customFormat="1" ht="15.75" customHeight="1" x14ac:dyDescent="0.2">
      <c r="B6" s="40"/>
      <c r="C6" s="130" t="s">
        <v>14</v>
      </c>
      <c r="D6" s="131"/>
      <c r="E6" s="40"/>
      <c r="F6" s="130" t="s">
        <v>15</v>
      </c>
      <c r="G6" s="131"/>
      <c r="H6" s="40"/>
      <c r="I6" s="130" t="s">
        <v>13</v>
      </c>
      <c r="J6" s="131"/>
      <c r="L6" s="45"/>
      <c r="O6" s="46"/>
      <c r="P6" s="130" t="s">
        <v>14</v>
      </c>
      <c r="Q6" s="131"/>
      <c r="R6" s="40"/>
      <c r="S6" s="130" t="s">
        <v>15</v>
      </c>
      <c r="T6" s="131"/>
      <c r="U6" s="40"/>
      <c r="V6" s="130" t="s">
        <v>13</v>
      </c>
      <c r="W6" s="131"/>
    </row>
    <row r="7" spans="1:25" s="44" customFormat="1" ht="15.75" customHeight="1" x14ac:dyDescent="0.2">
      <c r="B7" s="40"/>
      <c r="C7" s="47">
        <f>Nøgletalstabeller!$M$5</f>
        <v>2018</v>
      </c>
      <c r="D7" s="47">
        <f>Nøgletalstabeller!$O$5</f>
        <v>2019</v>
      </c>
      <c r="E7" s="40"/>
      <c r="F7" s="47">
        <f>Nøgletalstabeller!$M$5</f>
        <v>2018</v>
      </c>
      <c r="G7" s="47">
        <f>Nøgletalstabeller!$O$5</f>
        <v>2019</v>
      </c>
      <c r="H7" s="40"/>
      <c r="I7" s="47">
        <f>Nøgletalstabeller!$M$5</f>
        <v>2018</v>
      </c>
      <c r="J7" s="47">
        <f>Nøgletalstabeller!$O$5</f>
        <v>2019</v>
      </c>
      <c r="L7" s="45"/>
      <c r="O7" s="48"/>
      <c r="P7" s="47">
        <f>Nøgletalstabeller!$M$5</f>
        <v>2018</v>
      </c>
      <c r="Q7" s="47">
        <f>Nøgletalstabeller!$O$5</f>
        <v>2019</v>
      </c>
      <c r="R7" s="40"/>
      <c r="S7" s="47">
        <f>Nøgletalstabeller!$M$5</f>
        <v>2018</v>
      </c>
      <c r="T7" s="47">
        <f>Nøgletalstabeller!$O$5</f>
        <v>2019</v>
      </c>
      <c r="U7" s="40"/>
      <c r="V7" s="47">
        <f>Nøgletalstabeller!$M$5</f>
        <v>2018</v>
      </c>
      <c r="W7" s="47">
        <f>Nøgletalstabeller!$O$5</f>
        <v>2019</v>
      </c>
    </row>
    <row r="8" spans="1:25" ht="15.75" customHeight="1" x14ac:dyDescent="0.2">
      <c r="C8" s="49"/>
      <c r="D8" s="49"/>
      <c r="F8" s="49"/>
      <c r="G8" s="49"/>
      <c r="I8" s="49"/>
      <c r="J8" s="49"/>
      <c r="L8" s="43"/>
      <c r="N8" s="44"/>
      <c r="O8" s="39"/>
      <c r="P8" s="49"/>
      <c r="Q8" s="49"/>
      <c r="R8" s="40"/>
      <c r="S8" s="49"/>
      <c r="T8" s="49"/>
      <c r="U8" s="40"/>
      <c r="V8" s="49"/>
      <c r="W8" s="49"/>
    </row>
    <row r="9" spans="1:25" ht="15.75" customHeight="1" x14ac:dyDescent="0.2">
      <c r="A9" s="50" t="s">
        <v>225</v>
      </c>
      <c r="C9" s="57">
        <v>22420</v>
      </c>
      <c r="D9" s="57">
        <v>23067</v>
      </c>
      <c r="E9" s="59"/>
      <c r="F9" s="57">
        <v>7808</v>
      </c>
      <c r="G9" s="57">
        <v>8136</v>
      </c>
      <c r="H9" s="59"/>
      <c r="I9" s="57">
        <v>30228</v>
      </c>
      <c r="J9" s="57">
        <f>D9+G9</f>
        <v>31203</v>
      </c>
      <c r="K9" s="51"/>
      <c r="L9" s="43"/>
      <c r="N9" s="50" t="s">
        <v>225</v>
      </c>
      <c r="O9" s="40"/>
      <c r="P9" s="57">
        <v>22492</v>
      </c>
      <c r="Q9" s="57">
        <v>23151</v>
      </c>
      <c r="R9" s="59"/>
      <c r="S9" s="57">
        <v>7824</v>
      </c>
      <c r="T9" s="57">
        <v>8155</v>
      </c>
      <c r="U9" s="59"/>
      <c r="V9" s="57">
        <v>30316</v>
      </c>
      <c r="W9" s="57">
        <f>Q9+T9</f>
        <v>31306</v>
      </c>
      <c r="Y9" s="51"/>
    </row>
    <row r="10" spans="1:25" ht="15.75" customHeight="1" x14ac:dyDescent="0.2">
      <c r="A10" s="52" t="s">
        <v>226</v>
      </c>
      <c r="C10" s="58">
        <v>27302</v>
      </c>
      <c r="D10" s="58">
        <v>27441</v>
      </c>
      <c r="E10" s="59"/>
      <c r="F10" s="58">
        <v>6125</v>
      </c>
      <c r="G10" s="58">
        <v>6273</v>
      </c>
      <c r="H10" s="59"/>
      <c r="I10" s="58">
        <v>33427</v>
      </c>
      <c r="J10" s="58">
        <f>D10+G10</f>
        <v>33714</v>
      </c>
      <c r="K10" s="51"/>
      <c r="L10" s="43"/>
      <c r="N10" s="52" t="s">
        <v>226</v>
      </c>
      <c r="O10" s="40"/>
      <c r="P10" s="58">
        <v>27559</v>
      </c>
      <c r="Q10" s="58">
        <v>27714</v>
      </c>
      <c r="R10" s="59"/>
      <c r="S10" s="58">
        <v>6143</v>
      </c>
      <c r="T10" s="58">
        <v>6293</v>
      </c>
      <c r="U10" s="59"/>
      <c r="V10" s="58">
        <v>33702</v>
      </c>
      <c r="W10" s="58">
        <f t="shared" ref="W10:W11" si="0">Q10+T10</f>
        <v>34007</v>
      </c>
      <c r="Y10" s="51"/>
    </row>
    <row r="11" spans="1:25" ht="15.75" customHeight="1" x14ac:dyDescent="0.2">
      <c r="A11" s="50" t="s">
        <v>227</v>
      </c>
      <c r="C11" s="108">
        <v>8667</v>
      </c>
      <c r="D11" s="57">
        <v>9505</v>
      </c>
      <c r="E11" s="59"/>
      <c r="F11" s="57">
        <v>6925</v>
      </c>
      <c r="G11" s="57">
        <v>7757</v>
      </c>
      <c r="H11" s="59"/>
      <c r="I11" s="108">
        <v>15592</v>
      </c>
      <c r="J11" s="108">
        <f>D11+G11</f>
        <v>17262</v>
      </c>
      <c r="K11" s="51"/>
      <c r="L11" s="43"/>
      <c r="N11" s="50" t="s">
        <v>227</v>
      </c>
      <c r="O11" s="40"/>
      <c r="P11" s="108">
        <v>8675</v>
      </c>
      <c r="Q11" s="57">
        <v>9513</v>
      </c>
      <c r="R11" s="59"/>
      <c r="S11" s="57">
        <v>6929</v>
      </c>
      <c r="T11" s="57">
        <v>7761</v>
      </c>
      <c r="U11" s="59"/>
      <c r="V11" s="108">
        <v>15604</v>
      </c>
      <c r="W11" s="108">
        <f t="shared" si="0"/>
        <v>17274</v>
      </c>
      <c r="Y11" s="51"/>
    </row>
    <row r="12" spans="1:25" ht="15.75" customHeight="1" x14ac:dyDescent="0.2">
      <c r="A12" s="52" t="s">
        <v>26</v>
      </c>
      <c r="C12" s="58">
        <v>12602</v>
      </c>
      <c r="D12" s="58">
        <v>12896</v>
      </c>
      <c r="E12" s="59"/>
      <c r="F12" s="58">
        <v>26417</v>
      </c>
      <c r="G12" s="58">
        <v>27569</v>
      </c>
      <c r="H12" s="59"/>
      <c r="I12" s="58">
        <v>39019</v>
      </c>
      <c r="J12" s="58">
        <f t="shared" ref="J12:J45" si="1">D12+G12</f>
        <v>40465</v>
      </c>
      <c r="K12" s="51"/>
      <c r="L12" s="43"/>
      <c r="N12" s="52" t="s">
        <v>26</v>
      </c>
      <c r="O12" s="40"/>
      <c r="P12" s="58">
        <v>12734</v>
      </c>
      <c r="Q12" s="58">
        <v>13018</v>
      </c>
      <c r="R12" s="59"/>
      <c r="S12" s="58">
        <v>26606</v>
      </c>
      <c r="T12" s="58">
        <v>27760</v>
      </c>
      <c r="U12" s="59"/>
      <c r="V12" s="58">
        <v>39340</v>
      </c>
      <c r="W12" s="58">
        <f t="shared" ref="W12:W45" si="2">Q12+T12</f>
        <v>40778</v>
      </c>
      <c r="Y12" s="51"/>
    </row>
    <row r="13" spans="1:25" ht="15.75" customHeight="1" x14ac:dyDescent="0.2">
      <c r="A13" s="50" t="s">
        <v>27</v>
      </c>
      <c r="C13" s="57">
        <v>7826</v>
      </c>
      <c r="D13" s="57">
        <v>7746</v>
      </c>
      <c r="E13" s="59"/>
      <c r="F13" s="57">
        <v>7052</v>
      </c>
      <c r="G13" s="57">
        <v>7122</v>
      </c>
      <c r="H13" s="59"/>
      <c r="I13" s="57">
        <v>14878</v>
      </c>
      <c r="J13" s="57">
        <f t="shared" si="1"/>
        <v>14868</v>
      </c>
      <c r="K13" s="51"/>
      <c r="L13" s="43"/>
      <c r="N13" s="50" t="s">
        <v>27</v>
      </c>
      <c r="O13" s="40"/>
      <c r="P13" s="57">
        <v>7935</v>
      </c>
      <c r="Q13" s="57">
        <v>7843</v>
      </c>
      <c r="R13" s="59"/>
      <c r="S13" s="57">
        <v>7104</v>
      </c>
      <c r="T13" s="57">
        <v>7172</v>
      </c>
      <c r="U13" s="59"/>
      <c r="V13" s="57">
        <v>15039</v>
      </c>
      <c r="W13" s="57">
        <f t="shared" si="2"/>
        <v>15015</v>
      </c>
      <c r="Y13" s="51"/>
    </row>
    <row r="14" spans="1:25" ht="15.75" customHeight="1" x14ac:dyDescent="0.2">
      <c r="A14" s="52" t="s">
        <v>28</v>
      </c>
      <c r="C14" s="58">
        <v>1276</v>
      </c>
      <c r="D14" s="58">
        <v>1336</v>
      </c>
      <c r="E14" s="59"/>
      <c r="F14" s="58">
        <v>984</v>
      </c>
      <c r="G14" s="58">
        <v>1076</v>
      </c>
      <c r="H14" s="59"/>
      <c r="I14" s="58">
        <v>2260</v>
      </c>
      <c r="J14" s="58">
        <f t="shared" si="1"/>
        <v>2412</v>
      </c>
      <c r="K14" s="51"/>
      <c r="L14" s="43"/>
      <c r="N14" s="52" t="s">
        <v>28</v>
      </c>
      <c r="O14" s="40"/>
      <c r="P14" s="58">
        <v>1279</v>
      </c>
      <c r="Q14" s="58">
        <v>1339</v>
      </c>
      <c r="R14" s="59"/>
      <c r="S14" s="58">
        <v>986</v>
      </c>
      <c r="T14" s="58">
        <v>1079</v>
      </c>
      <c r="U14" s="59"/>
      <c r="V14" s="58">
        <v>2265</v>
      </c>
      <c r="W14" s="58">
        <f t="shared" si="2"/>
        <v>2418</v>
      </c>
      <c r="Y14" s="51"/>
    </row>
    <row r="15" spans="1:25" ht="15.75" customHeight="1" x14ac:dyDescent="0.2">
      <c r="A15" s="50" t="s">
        <v>29</v>
      </c>
      <c r="C15" s="57">
        <v>1177</v>
      </c>
      <c r="D15" s="57">
        <v>1306</v>
      </c>
      <c r="E15" s="59"/>
      <c r="F15" s="57">
        <v>3072</v>
      </c>
      <c r="G15" s="57">
        <v>3498</v>
      </c>
      <c r="H15" s="59"/>
      <c r="I15" s="57">
        <v>4249</v>
      </c>
      <c r="J15" s="57">
        <f t="shared" si="1"/>
        <v>4804</v>
      </c>
      <c r="K15" s="51"/>
      <c r="L15" s="43"/>
      <c r="N15" s="50" t="s">
        <v>29</v>
      </c>
      <c r="O15" s="40"/>
      <c r="P15" s="57">
        <v>1180</v>
      </c>
      <c r="Q15" s="57">
        <v>1309</v>
      </c>
      <c r="R15" s="59"/>
      <c r="S15" s="57">
        <v>3076</v>
      </c>
      <c r="T15" s="57">
        <v>3504</v>
      </c>
      <c r="U15" s="59"/>
      <c r="V15" s="57">
        <v>4256</v>
      </c>
      <c r="W15" s="57">
        <f t="shared" si="2"/>
        <v>4813</v>
      </c>
      <c r="Y15" s="51"/>
    </row>
    <row r="16" spans="1:25" ht="15.75" customHeight="1" x14ac:dyDescent="0.2">
      <c r="A16" s="52" t="s">
        <v>30</v>
      </c>
      <c r="C16" s="58">
        <v>1154</v>
      </c>
      <c r="D16" s="58">
        <v>1132</v>
      </c>
      <c r="E16" s="59"/>
      <c r="F16" s="58">
        <v>2039</v>
      </c>
      <c r="G16" s="58">
        <v>2094</v>
      </c>
      <c r="H16" s="59"/>
      <c r="I16" s="58">
        <v>3193</v>
      </c>
      <c r="J16" s="58">
        <f t="shared" si="1"/>
        <v>3226</v>
      </c>
      <c r="K16" s="51"/>
      <c r="L16" s="43"/>
      <c r="N16" s="52" t="s">
        <v>30</v>
      </c>
      <c r="O16" s="40"/>
      <c r="P16" s="58">
        <v>1171</v>
      </c>
      <c r="Q16" s="58">
        <v>1153</v>
      </c>
      <c r="R16" s="59"/>
      <c r="S16" s="58">
        <v>2070</v>
      </c>
      <c r="T16" s="58">
        <v>2132</v>
      </c>
      <c r="U16" s="59"/>
      <c r="V16" s="58">
        <v>3241</v>
      </c>
      <c r="W16" s="58">
        <f t="shared" si="2"/>
        <v>3285</v>
      </c>
      <c r="Y16" s="51"/>
    </row>
    <row r="17" spans="1:29" ht="15.75" hidden="1" customHeight="1" x14ac:dyDescent="0.2">
      <c r="A17" s="50" t="s">
        <v>31</v>
      </c>
      <c r="C17" s="57">
        <v>1261</v>
      </c>
      <c r="D17" s="57">
        <v>1231</v>
      </c>
      <c r="E17" s="59"/>
      <c r="F17" s="57">
        <v>1166</v>
      </c>
      <c r="G17" s="57">
        <v>1164</v>
      </c>
      <c r="H17" s="59"/>
      <c r="I17" s="57">
        <v>2427</v>
      </c>
      <c r="J17" s="57">
        <f t="shared" si="1"/>
        <v>2395</v>
      </c>
      <c r="K17" s="51"/>
      <c r="L17" s="43"/>
      <c r="N17" s="50" t="s">
        <v>31</v>
      </c>
      <c r="O17" s="40"/>
      <c r="P17" s="57">
        <v>1279</v>
      </c>
      <c r="Q17" s="57">
        <v>1248</v>
      </c>
      <c r="R17" s="59"/>
      <c r="S17" s="57">
        <v>1174</v>
      </c>
      <c r="T17" s="57">
        <v>1173</v>
      </c>
      <c r="U17" s="59"/>
      <c r="V17" s="57">
        <v>2453</v>
      </c>
      <c r="W17" s="57">
        <f t="shared" si="2"/>
        <v>2421</v>
      </c>
      <c r="Y17" s="51"/>
      <c r="AA17" s="51"/>
      <c r="AC17" s="51"/>
    </row>
    <row r="18" spans="1:29" ht="15.75" hidden="1" customHeight="1" x14ac:dyDescent="0.2">
      <c r="A18" s="52" t="s">
        <v>32</v>
      </c>
      <c r="C18" s="58">
        <v>190</v>
      </c>
      <c r="D18" s="58">
        <v>193</v>
      </c>
      <c r="E18" s="59"/>
      <c r="F18" s="58">
        <v>467</v>
      </c>
      <c r="G18" s="58">
        <v>495</v>
      </c>
      <c r="H18" s="59"/>
      <c r="I18" s="58">
        <v>657</v>
      </c>
      <c r="J18" s="58">
        <f t="shared" si="1"/>
        <v>688</v>
      </c>
      <c r="K18" s="51"/>
      <c r="L18" s="43"/>
      <c r="N18" s="52" t="s">
        <v>32</v>
      </c>
      <c r="O18" s="40"/>
      <c r="P18" s="58">
        <v>192</v>
      </c>
      <c r="Q18" s="58">
        <v>195</v>
      </c>
      <c r="R18" s="59"/>
      <c r="S18" s="58">
        <v>469</v>
      </c>
      <c r="T18" s="58">
        <v>497</v>
      </c>
      <c r="U18" s="59"/>
      <c r="V18" s="58">
        <v>661</v>
      </c>
      <c r="W18" s="58">
        <f t="shared" si="2"/>
        <v>692</v>
      </c>
      <c r="Y18" s="51"/>
    </row>
    <row r="19" spans="1:29" ht="15.75" hidden="1" customHeight="1" x14ac:dyDescent="0.2">
      <c r="A19" s="50" t="s">
        <v>33</v>
      </c>
      <c r="C19" s="57">
        <v>125</v>
      </c>
      <c r="D19" s="57">
        <v>124</v>
      </c>
      <c r="E19" s="59"/>
      <c r="F19" s="57">
        <v>210</v>
      </c>
      <c r="G19" s="57">
        <v>205</v>
      </c>
      <c r="H19" s="59"/>
      <c r="I19" s="57">
        <v>335</v>
      </c>
      <c r="J19" s="57">
        <f t="shared" si="1"/>
        <v>329</v>
      </c>
      <c r="K19" s="51"/>
      <c r="L19" s="43"/>
      <c r="N19" s="50" t="s">
        <v>33</v>
      </c>
      <c r="O19" s="40"/>
      <c r="P19" s="57">
        <v>129</v>
      </c>
      <c r="Q19" s="57">
        <v>128</v>
      </c>
      <c r="R19" s="59"/>
      <c r="S19" s="57">
        <v>215</v>
      </c>
      <c r="T19" s="57">
        <v>209</v>
      </c>
      <c r="U19" s="59"/>
      <c r="V19" s="57">
        <v>344</v>
      </c>
      <c r="W19" s="57">
        <f t="shared" si="2"/>
        <v>337</v>
      </c>
      <c r="Y19" s="51"/>
    </row>
    <row r="20" spans="1:29" ht="15.75" hidden="1" customHeight="1" x14ac:dyDescent="0.2">
      <c r="A20" s="52" t="s">
        <v>34</v>
      </c>
      <c r="C20" s="58">
        <v>391</v>
      </c>
      <c r="D20" s="58">
        <v>387</v>
      </c>
      <c r="E20" s="59"/>
      <c r="F20" s="58">
        <v>124</v>
      </c>
      <c r="G20" s="58">
        <v>127</v>
      </c>
      <c r="H20" s="59"/>
      <c r="I20" s="58">
        <v>515</v>
      </c>
      <c r="J20" s="58">
        <f t="shared" si="1"/>
        <v>514</v>
      </c>
      <c r="K20" s="51"/>
      <c r="L20" s="43"/>
      <c r="N20" s="52" t="s">
        <v>34</v>
      </c>
      <c r="O20" s="40"/>
      <c r="P20" s="58">
        <v>394</v>
      </c>
      <c r="Q20" s="58">
        <v>391</v>
      </c>
      <c r="R20" s="59"/>
      <c r="S20" s="58">
        <v>124</v>
      </c>
      <c r="T20" s="58">
        <v>127</v>
      </c>
      <c r="U20" s="59"/>
      <c r="V20" s="58">
        <v>518</v>
      </c>
      <c r="W20" s="58">
        <f t="shared" si="2"/>
        <v>518</v>
      </c>
      <c r="Y20" s="51"/>
    </row>
    <row r="21" spans="1:29" ht="15.75" customHeight="1" x14ac:dyDescent="0.2">
      <c r="A21" s="50" t="s">
        <v>35</v>
      </c>
      <c r="B21" s="51">
        <v>0</v>
      </c>
      <c r="C21" s="57">
        <v>1967</v>
      </c>
      <c r="D21" s="57">
        <v>1935</v>
      </c>
      <c r="E21" s="59"/>
      <c r="F21" s="57">
        <v>1967</v>
      </c>
      <c r="G21" s="57">
        <v>1991</v>
      </c>
      <c r="H21" s="59"/>
      <c r="I21" s="57">
        <v>3934</v>
      </c>
      <c r="J21" s="57">
        <f>D21+G21</f>
        <v>3926</v>
      </c>
      <c r="K21" s="51"/>
      <c r="L21" s="43"/>
      <c r="N21" s="50" t="s">
        <v>35</v>
      </c>
      <c r="O21" s="40"/>
      <c r="P21" s="57">
        <v>1994</v>
      </c>
      <c r="Q21" s="57">
        <v>1962</v>
      </c>
      <c r="R21" s="59"/>
      <c r="S21" s="57">
        <v>1982</v>
      </c>
      <c r="T21" s="57">
        <v>2006</v>
      </c>
      <c r="U21" s="59"/>
      <c r="V21" s="57">
        <v>3976</v>
      </c>
      <c r="W21" s="57">
        <f t="shared" si="2"/>
        <v>3968</v>
      </c>
      <c r="Y21" s="51"/>
    </row>
    <row r="22" spans="1:29" ht="15.75" customHeight="1" x14ac:dyDescent="0.2">
      <c r="A22" s="52" t="s">
        <v>36</v>
      </c>
      <c r="C22" s="58">
        <v>193</v>
      </c>
      <c r="D22" s="58">
        <v>189</v>
      </c>
      <c r="E22" s="59"/>
      <c r="F22" s="58">
        <v>154</v>
      </c>
      <c r="G22" s="58">
        <v>165</v>
      </c>
      <c r="H22" s="59"/>
      <c r="I22" s="58">
        <v>347</v>
      </c>
      <c r="J22" s="58">
        <f t="shared" si="1"/>
        <v>354</v>
      </c>
      <c r="K22" s="51"/>
      <c r="L22" s="43"/>
      <c r="N22" s="52" t="s">
        <v>36</v>
      </c>
      <c r="O22" s="40"/>
      <c r="P22" s="58">
        <v>196</v>
      </c>
      <c r="Q22" s="58">
        <v>192</v>
      </c>
      <c r="R22" s="59"/>
      <c r="S22" s="58">
        <v>154</v>
      </c>
      <c r="T22" s="58">
        <v>165</v>
      </c>
      <c r="U22" s="59"/>
      <c r="V22" s="58">
        <v>350</v>
      </c>
      <c r="W22" s="58">
        <f t="shared" si="2"/>
        <v>357</v>
      </c>
      <c r="Y22" s="51"/>
    </row>
    <row r="23" spans="1:29" ht="15.75" customHeight="1" x14ac:dyDescent="0.2">
      <c r="A23" s="50" t="s">
        <v>37</v>
      </c>
      <c r="C23" s="57">
        <v>46</v>
      </c>
      <c r="D23" s="57">
        <v>52</v>
      </c>
      <c r="E23" s="59"/>
      <c r="F23" s="57">
        <v>324</v>
      </c>
      <c r="G23" s="57">
        <v>352</v>
      </c>
      <c r="H23" s="59"/>
      <c r="I23" s="57">
        <v>370</v>
      </c>
      <c r="J23" s="57">
        <f t="shared" si="1"/>
        <v>404</v>
      </c>
      <c r="K23" s="51"/>
      <c r="L23" s="43"/>
      <c r="N23" s="50" t="s">
        <v>37</v>
      </c>
      <c r="O23" s="40"/>
      <c r="P23" s="57">
        <v>46</v>
      </c>
      <c r="Q23" s="57">
        <v>52</v>
      </c>
      <c r="R23" s="59"/>
      <c r="S23" s="57">
        <v>324</v>
      </c>
      <c r="T23" s="57">
        <v>352</v>
      </c>
      <c r="U23" s="59"/>
      <c r="V23" s="57">
        <v>370</v>
      </c>
      <c r="W23" s="57">
        <f>Q23+T23</f>
        <v>404</v>
      </c>
      <c r="Y23" s="51"/>
    </row>
    <row r="24" spans="1:29" ht="15.75" customHeight="1" x14ac:dyDescent="0.2">
      <c r="A24" s="52" t="s">
        <v>38</v>
      </c>
      <c r="C24" s="58">
        <v>434</v>
      </c>
      <c r="D24" s="58">
        <v>445</v>
      </c>
      <c r="E24" s="59"/>
      <c r="F24" s="58">
        <v>1785</v>
      </c>
      <c r="G24" s="58">
        <v>1860</v>
      </c>
      <c r="H24" s="59"/>
      <c r="I24" s="58">
        <v>2219</v>
      </c>
      <c r="J24" s="58">
        <f t="shared" si="1"/>
        <v>2305</v>
      </c>
      <c r="K24" s="51"/>
      <c r="L24" s="43"/>
      <c r="N24" s="52" t="s">
        <v>38</v>
      </c>
      <c r="O24" s="40"/>
      <c r="P24" s="58">
        <v>435</v>
      </c>
      <c r="Q24" s="58">
        <v>447</v>
      </c>
      <c r="R24" s="59"/>
      <c r="S24" s="58">
        <v>1798</v>
      </c>
      <c r="T24" s="58">
        <v>1873</v>
      </c>
      <c r="U24" s="59"/>
      <c r="V24" s="58">
        <v>2233</v>
      </c>
      <c r="W24" s="58">
        <f t="shared" si="2"/>
        <v>2320</v>
      </c>
      <c r="Y24" s="51"/>
    </row>
    <row r="25" spans="1:29" ht="15.75" customHeight="1" x14ac:dyDescent="0.2">
      <c r="A25" s="50" t="s">
        <v>39</v>
      </c>
      <c r="C25" s="57">
        <v>1353</v>
      </c>
      <c r="D25" s="57">
        <v>1382</v>
      </c>
      <c r="E25" s="59"/>
      <c r="F25" s="57">
        <v>3767</v>
      </c>
      <c r="G25" s="57">
        <v>3884</v>
      </c>
      <c r="H25" s="59"/>
      <c r="I25" s="57">
        <v>5120</v>
      </c>
      <c r="J25" s="57">
        <f t="shared" si="1"/>
        <v>5266</v>
      </c>
      <c r="K25" s="51"/>
      <c r="L25" s="43"/>
      <c r="N25" s="50" t="s">
        <v>39</v>
      </c>
      <c r="O25" s="40"/>
      <c r="P25" s="57">
        <v>1359</v>
      </c>
      <c r="Q25" s="57">
        <v>1388</v>
      </c>
      <c r="R25" s="59"/>
      <c r="S25" s="57">
        <v>3797</v>
      </c>
      <c r="T25" s="57">
        <v>3916</v>
      </c>
      <c r="U25" s="59"/>
      <c r="V25" s="57">
        <v>5156</v>
      </c>
      <c r="W25" s="57">
        <f t="shared" si="2"/>
        <v>5304</v>
      </c>
      <c r="Y25" s="51"/>
    </row>
    <row r="26" spans="1:29" ht="15.75" customHeight="1" x14ac:dyDescent="0.2">
      <c r="A26" s="52" t="s">
        <v>40</v>
      </c>
      <c r="C26" s="58">
        <v>3500</v>
      </c>
      <c r="D26" s="58">
        <v>3518</v>
      </c>
      <c r="E26" s="59"/>
      <c r="F26" s="58">
        <v>7645</v>
      </c>
      <c r="G26" s="58">
        <v>7867</v>
      </c>
      <c r="H26" s="59"/>
      <c r="I26" s="58">
        <v>11145</v>
      </c>
      <c r="J26" s="58">
        <f t="shared" si="1"/>
        <v>11385</v>
      </c>
      <c r="K26" s="51"/>
      <c r="L26" s="43"/>
      <c r="N26" s="52" t="s">
        <v>40</v>
      </c>
      <c r="O26" s="40"/>
      <c r="P26" s="58">
        <v>3507</v>
      </c>
      <c r="Q26" s="58">
        <v>3525</v>
      </c>
      <c r="R26" s="59"/>
      <c r="S26" s="58">
        <v>7672</v>
      </c>
      <c r="T26" s="58">
        <v>7894</v>
      </c>
      <c r="U26" s="59"/>
      <c r="V26" s="58">
        <v>11179</v>
      </c>
      <c r="W26" s="58">
        <f t="shared" si="2"/>
        <v>11419</v>
      </c>
      <c r="Y26" s="51"/>
    </row>
    <row r="27" spans="1:29" ht="15.75" customHeight="1" x14ac:dyDescent="0.2">
      <c r="A27" s="50" t="s">
        <v>41</v>
      </c>
      <c r="C27" s="57">
        <v>310</v>
      </c>
      <c r="D27" s="57">
        <v>305</v>
      </c>
      <c r="E27" s="59"/>
      <c r="F27" s="57">
        <v>1736</v>
      </c>
      <c r="G27" s="57">
        <v>1727</v>
      </c>
      <c r="H27" s="59"/>
      <c r="I27" s="57">
        <v>2046</v>
      </c>
      <c r="J27" s="57">
        <f t="shared" si="1"/>
        <v>2032</v>
      </c>
      <c r="K27" s="51"/>
      <c r="L27" s="43"/>
      <c r="N27" s="50" t="s">
        <v>41</v>
      </c>
      <c r="O27" s="40"/>
      <c r="P27" s="57">
        <v>311</v>
      </c>
      <c r="Q27" s="57">
        <v>306</v>
      </c>
      <c r="R27" s="59"/>
      <c r="S27" s="57">
        <v>1758</v>
      </c>
      <c r="T27" s="57">
        <v>1745</v>
      </c>
      <c r="U27" s="59"/>
      <c r="V27" s="57">
        <v>2069</v>
      </c>
      <c r="W27" s="57">
        <f t="shared" si="2"/>
        <v>2051</v>
      </c>
      <c r="Y27" s="51"/>
    </row>
    <row r="28" spans="1:29" ht="15.75" customHeight="1" x14ac:dyDescent="0.2">
      <c r="A28" s="52" t="s">
        <v>42</v>
      </c>
      <c r="C28" s="58">
        <v>2746</v>
      </c>
      <c r="D28" s="58">
        <v>2739</v>
      </c>
      <c r="E28" s="59"/>
      <c r="F28" s="58">
        <v>3260</v>
      </c>
      <c r="G28" s="58">
        <v>3293</v>
      </c>
      <c r="H28" s="59"/>
      <c r="I28" s="58">
        <v>6006</v>
      </c>
      <c r="J28" s="58">
        <f t="shared" si="1"/>
        <v>6032</v>
      </c>
      <c r="K28" s="51"/>
      <c r="L28" s="43"/>
      <c r="N28" s="52" t="s">
        <v>42</v>
      </c>
      <c r="O28" s="40"/>
      <c r="P28" s="58">
        <v>2780</v>
      </c>
      <c r="Q28" s="58">
        <v>2778</v>
      </c>
      <c r="R28" s="59"/>
      <c r="S28" s="58">
        <v>3298</v>
      </c>
      <c r="T28" s="58">
        <v>3328</v>
      </c>
      <c r="U28" s="59"/>
      <c r="V28" s="58">
        <v>6078</v>
      </c>
      <c r="W28" s="58">
        <f t="shared" si="2"/>
        <v>6106</v>
      </c>
      <c r="Y28" s="51"/>
    </row>
    <row r="29" spans="1:29" ht="15.75" customHeight="1" x14ac:dyDescent="0.2">
      <c r="A29" s="50" t="s">
        <v>43</v>
      </c>
      <c r="C29" s="57">
        <v>612</v>
      </c>
      <c r="D29" s="57">
        <v>604</v>
      </c>
      <c r="E29" s="59"/>
      <c r="F29" s="57">
        <v>245</v>
      </c>
      <c r="G29" s="57">
        <v>251</v>
      </c>
      <c r="H29" s="59"/>
      <c r="I29" s="57">
        <v>857</v>
      </c>
      <c r="J29" s="57">
        <f t="shared" si="1"/>
        <v>855</v>
      </c>
      <c r="K29" s="51"/>
      <c r="L29" s="43"/>
      <c r="N29" s="50" t="s">
        <v>43</v>
      </c>
      <c r="O29" s="40"/>
      <c r="P29" s="57">
        <v>617</v>
      </c>
      <c r="Q29" s="57">
        <v>614</v>
      </c>
      <c r="R29" s="59"/>
      <c r="S29" s="57">
        <v>246</v>
      </c>
      <c r="T29" s="57">
        <v>254</v>
      </c>
      <c r="U29" s="59"/>
      <c r="V29" s="57">
        <v>863</v>
      </c>
      <c r="W29" s="57">
        <f t="shared" si="2"/>
        <v>868</v>
      </c>
      <c r="Y29" s="51"/>
    </row>
    <row r="30" spans="1:29" ht="15.75" customHeight="1" x14ac:dyDescent="0.2">
      <c r="A30" s="52" t="s">
        <v>44</v>
      </c>
      <c r="C30" s="58">
        <v>970</v>
      </c>
      <c r="D30" s="58">
        <v>917</v>
      </c>
      <c r="E30" s="59"/>
      <c r="F30" s="58">
        <v>2716</v>
      </c>
      <c r="G30" s="58">
        <v>2615</v>
      </c>
      <c r="H30" s="59"/>
      <c r="I30" s="58">
        <v>3686</v>
      </c>
      <c r="J30" s="58">
        <f t="shared" si="1"/>
        <v>3532</v>
      </c>
      <c r="K30" s="51"/>
      <c r="L30" s="43"/>
      <c r="N30" s="52" t="s">
        <v>44</v>
      </c>
      <c r="O30" s="40"/>
      <c r="P30" s="58">
        <v>1001</v>
      </c>
      <c r="Q30" s="58">
        <v>953</v>
      </c>
      <c r="R30" s="59"/>
      <c r="S30" s="58">
        <v>2821</v>
      </c>
      <c r="T30" s="58">
        <v>2729</v>
      </c>
      <c r="U30" s="59"/>
      <c r="V30" s="58">
        <v>3822</v>
      </c>
      <c r="W30" s="58">
        <f t="shared" si="2"/>
        <v>3682</v>
      </c>
      <c r="Y30" s="51"/>
    </row>
    <row r="31" spans="1:29" ht="15.75" customHeight="1" x14ac:dyDescent="0.2">
      <c r="A31" s="50" t="s">
        <v>45</v>
      </c>
      <c r="C31" s="57">
        <v>438</v>
      </c>
      <c r="D31" s="57">
        <v>419</v>
      </c>
      <c r="E31" s="59"/>
      <c r="F31" s="57">
        <v>546</v>
      </c>
      <c r="G31" s="57">
        <v>538</v>
      </c>
      <c r="H31" s="59"/>
      <c r="I31" s="57">
        <v>984</v>
      </c>
      <c r="J31" s="57">
        <f t="shared" si="1"/>
        <v>957</v>
      </c>
      <c r="K31" s="51"/>
      <c r="L31" s="43"/>
      <c r="N31" s="50" t="s">
        <v>45</v>
      </c>
      <c r="O31" s="40"/>
      <c r="P31" s="57">
        <v>446</v>
      </c>
      <c r="Q31" s="57">
        <v>426</v>
      </c>
      <c r="R31" s="59"/>
      <c r="S31" s="57">
        <v>561</v>
      </c>
      <c r="T31" s="57">
        <v>549</v>
      </c>
      <c r="U31" s="59"/>
      <c r="V31" s="57">
        <v>1007</v>
      </c>
      <c r="W31" s="57">
        <f t="shared" si="2"/>
        <v>975</v>
      </c>
      <c r="Y31" s="51"/>
    </row>
    <row r="32" spans="1:29" ht="15.75" customHeight="1" x14ac:dyDescent="0.2">
      <c r="A32" s="52" t="s">
        <v>46</v>
      </c>
      <c r="C32" s="58">
        <v>683</v>
      </c>
      <c r="D32" s="58">
        <v>675</v>
      </c>
      <c r="E32" s="59"/>
      <c r="F32" s="58">
        <v>1079</v>
      </c>
      <c r="G32" s="58">
        <v>1076</v>
      </c>
      <c r="H32" s="59"/>
      <c r="I32" s="58">
        <v>1762</v>
      </c>
      <c r="J32" s="58">
        <f t="shared" si="1"/>
        <v>1751</v>
      </c>
      <c r="K32" s="51"/>
      <c r="L32" s="43"/>
      <c r="N32" s="52" t="s">
        <v>46</v>
      </c>
      <c r="O32" s="40"/>
      <c r="P32" s="58">
        <v>693</v>
      </c>
      <c r="Q32" s="58">
        <v>680</v>
      </c>
      <c r="R32" s="59"/>
      <c r="S32" s="58">
        <v>1083</v>
      </c>
      <c r="T32" s="58">
        <v>1081</v>
      </c>
      <c r="U32" s="59"/>
      <c r="V32" s="58">
        <v>1776</v>
      </c>
      <c r="W32" s="58">
        <f t="shared" si="2"/>
        <v>1761</v>
      </c>
      <c r="Y32" s="51"/>
    </row>
    <row r="33" spans="1:25" ht="15.75" customHeight="1" x14ac:dyDescent="0.2">
      <c r="A33" s="50" t="s">
        <v>47</v>
      </c>
      <c r="C33" s="57">
        <v>1392</v>
      </c>
      <c r="D33" s="57">
        <v>1429</v>
      </c>
      <c r="E33" s="59"/>
      <c r="F33" s="57">
        <v>6179</v>
      </c>
      <c r="G33" s="57">
        <v>6465</v>
      </c>
      <c r="H33" s="59"/>
      <c r="I33" s="57">
        <v>7571</v>
      </c>
      <c r="J33" s="57">
        <f t="shared" si="1"/>
        <v>7894</v>
      </c>
      <c r="K33" s="51"/>
      <c r="L33" s="43"/>
      <c r="N33" s="50" t="s">
        <v>47</v>
      </c>
      <c r="O33" s="40"/>
      <c r="P33" s="57">
        <v>1404</v>
      </c>
      <c r="Q33" s="57">
        <v>1444</v>
      </c>
      <c r="R33" s="59"/>
      <c r="S33" s="57">
        <v>6217</v>
      </c>
      <c r="T33" s="57">
        <v>6494</v>
      </c>
      <c r="U33" s="59"/>
      <c r="V33" s="57">
        <v>7621</v>
      </c>
      <c r="W33" s="57">
        <f t="shared" si="2"/>
        <v>7938</v>
      </c>
      <c r="Y33" s="51"/>
    </row>
    <row r="34" spans="1:25" ht="15.75" customHeight="1" x14ac:dyDescent="0.2">
      <c r="A34" s="52" t="s">
        <v>48</v>
      </c>
      <c r="C34" s="58">
        <v>4913</v>
      </c>
      <c r="D34" s="58">
        <v>5038</v>
      </c>
      <c r="E34" s="59"/>
      <c r="F34" s="58">
        <v>9821</v>
      </c>
      <c r="G34" s="58">
        <v>10146</v>
      </c>
      <c r="H34" s="59"/>
      <c r="I34" s="58">
        <v>14734</v>
      </c>
      <c r="J34" s="58">
        <f t="shared" si="1"/>
        <v>15184</v>
      </c>
      <c r="K34" s="51"/>
      <c r="L34" s="43"/>
      <c r="N34" s="52" t="s">
        <v>48</v>
      </c>
      <c r="O34" s="40"/>
      <c r="P34" s="58">
        <v>4945</v>
      </c>
      <c r="Q34" s="58">
        <v>5069</v>
      </c>
      <c r="R34" s="59"/>
      <c r="S34" s="58">
        <v>9864</v>
      </c>
      <c r="T34" s="58">
        <v>10178</v>
      </c>
      <c r="U34" s="59"/>
      <c r="V34" s="58">
        <v>14809</v>
      </c>
      <c r="W34" s="58">
        <f t="shared" si="2"/>
        <v>15247</v>
      </c>
      <c r="Y34" s="51"/>
    </row>
    <row r="35" spans="1:25" ht="15.75" customHeight="1" x14ac:dyDescent="0.2">
      <c r="A35" s="50" t="s">
        <v>49</v>
      </c>
      <c r="C35" s="57">
        <v>5417</v>
      </c>
      <c r="D35" s="57">
        <v>5552</v>
      </c>
      <c r="E35" s="59"/>
      <c r="F35" s="57">
        <v>3402</v>
      </c>
      <c r="G35" s="57">
        <v>3526</v>
      </c>
      <c r="H35" s="59"/>
      <c r="I35" s="57">
        <v>8819</v>
      </c>
      <c r="J35" s="57">
        <f t="shared" si="1"/>
        <v>9078</v>
      </c>
      <c r="K35" s="51"/>
      <c r="L35" s="43"/>
      <c r="N35" s="50" t="s">
        <v>49</v>
      </c>
      <c r="O35" s="40"/>
      <c r="P35" s="57">
        <v>5440</v>
      </c>
      <c r="Q35" s="57">
        <v>5570</v>
      </c>
      <c r="R35" s="59"/>
      <c r="S35" s="57">
        <v>3407</v>
      </c>
      <c r="T35" s="57">
        <v>3531</v>
      </c>
      <c r="U35" s="59"/>
      <c r="V35" s="57">
        <v>8847</v>
      </c>
      <c r="W35" s="57">
        <f t="shared" si="2"/>
        <v>9101</v>
      </c>
      <c r="Y35" s="51"/>
    </row>
    <row r="36" spans="1:25" ht="15.75" customHeight="1" x14ac:dyDescent="0.2">
      <c r="A36" s="52" t="s">
        <v>50</v>
      </c>
      <c r="C36" s="58">
        <v>10382</v>
      </c>
      <c r="D36" s="58">
        <v>10716</v>
      </c>
      <c r="E36" s="59"/>
      <c r="F36" s="58">
        <v>14823</v>
      </c>
      <c r="G36" s="58">
        <v>15552</v>
      </c>
      <c r="H36" s="59"/>
      <c r="I36" s="58">
        <v>25205</v>
      </c>
      <c r="J36" s="58">
        <f t="shared" si="1"/>
        <v>26268</v>
      </c>
      <c r="K36" s="51"/>
      <c r="L36" s="43"/>
      <c r="N36" s="52" t="s">
        <v>50</v>
      </c>
      <c r="O36" s="40"/>
      <c r="P36" s="58">
        <v>10421</v>
      </c>
      <c r="Q36" s="58">
        <v>10764</v>
      </c>
      <c r="R36" s="59"/>
      <c r="S36" s="58">
        <v>14850</v>
      </c>
      <c r="T36" s="58">
        <v>15575</v>
      </c>
      <c r="U36" s="59"/>
      <c r="V36" s="58">
        <v>25271</v>
      </c>
      <c r="W36" s="58">
        <f t="shared" si="2"/>
        <v>26339</v>
      </c>
      <c r="Y36" s="51"/>
    </row>
    <row r="37" spans="1:25" ht="15.75" customHeight="1" x14ac:dyDescent="0.2">
      <c r="A37" s="50" t="s">
        <v>51</v>
      </c>
      <c r="C37" s="57">
        <v>17383</v>
      </c>
      <c r="D37" s="57">
        <v>18128</v>
      </c>
      <c r="E37" s="59"/>
      <c r="F37" s="57">
        <v>16311</v>
      </c>
      <c r="G37" s="57">
        <v>17093</v>
      </c>
      <c r="H37" s="59"/>
      <c r="I37" s="57">
        <v>33694</v>
      </c>
      <c r="J37" s="57">
        <f t="shared" si="1"/>
        <v>35221</v>
      </c>
      <c r="K37" s="51"/>
      <c r="L37" s="43"/>
      <c r="N37" s="50" t="s">
        <v>51</v>
      </c>
      <c r="O37" s="40"/>
      <c r="P37" s="57">
        <v>17426</v>
      </c>
      <c r="Q37" s="57">
        <v>18172</v>
      </c>
      <c r="R37" s="59"/>
      <c r="S37" s="57">
        <v>16318</v>
      </c>
      <c r="T37" s="57">
        <v>17100</v>
      </c>
      <c r="U37" s="59"/>
      <c r="V37" s="57">
        <v>33744</v>
      </c>
      <c r="W37" s="57">
        <f t="shared" si="2"/>
        <v>35272</v>
      </c>
      <c r="Y37" s="51"/>
    </row>
    <row r="38" spans="1:25" ht="15.75" customHeight="1" x14ac:dyDescent="0.2">
      <c r="A38" s="52" t="s">
        <v>52</v>
      </c>
      <c r="C38" s="58">
        <v>3213</v>
      </c>
      <c r="D38" s="58">
        <v>3154</v>
      </c>
      <c r="E38" s="59"/>
      <c r="F38" s="58">
        <v>2577</v>
      </c>
      <c r="G38" s="58">
        <v>2606</v>
      </c>
      <c r="H38" s="59"/>
      <c r="I38" s="58">
        <v>5790</v>
      </c>
      <c r="J38" s="58">
        <f t="shared" si="1"/>
        <v>5760</v>
      </c>
      <c r="K38" s="51"/>
      <c r="L38" s="43"/>
      <c r="N38" s="52" t="s">
        <v>52</v>
      </c>
      <c r="O38" s="40"/>
      <c r="P38" s="58">
        <v>3253</v>
      </c>
      <c r="Q38" s="58">
        <v>3199</v>
      </c>
      <c r="R38" s="59"/>
      <c r="S38" s="58">
        <v>2585</v>
      </c>
      <c r="T38" s="58">
        <v>2613</v>
      </c>
      <c r="U38" s="59"/>
      <c r="V38" s="58">
        <v>5838</v>
      </c>
      <c r="W38" s="58">
        <f t="shared" si="2"/>
        <v>5812</v>
      </c>
      <c r="Y38" s="51"/>
    </row>
    <row r="39" spans="1:25" ht="15.75" customHeight="1" x14ac:dyDescent="0.2">
      <c r="A39" s="50" t="s">
        <v>53</v>
      </c>
      <c r="C39" s="57">
        <v>3035</v>
      </c>
      <c r="D39" s="57">
        <v>2959</v>
      </c>
      <c r="E39" s="59"/>
      <c r="F39" s="57">
        <v>2294</v>
      </c>
      <c r="G39" s="57">
        <v>2369</v>
      </c>
      <c r="H39" s="59"/>
      <c r="I39" s="57">
        <v>5329</v>
      </c>
      <c r="J39" s="57">
        <f t="shared" si="1"/>
        <v>5328</v>
      </c>
      <c r="K39" s="51"/>
      <c r="L39" s="43"/>
      <c r="N39" s="50" t="s">
        <v>53</v>
      </c>
      <c r="O39" s="40"/>
      <c r="P39" s="57">
        <v>3070</v>
      </c>
      <c r="Q39" s="57">
        <v>3001</v>
      </c>
      <c r="R39" s="59"/>
      <c r="S39" s="57">
        <v>2312</v>
      </c>
      <c r="T39" s="57">
        <v>2393</v>
      </c>
      <c r="U39" s="59"/>
      <c r="V39" s="57">
        <v>5382</v>
      </c>
      <c r="W39" s="57">
        <f t="shared" si="2"/>
        <v>5394</v>
      </c>
      <c r="Y39" s="51"/>
    </row>
    <row r="40" spans="1:25" ht="15.75" customHeight="1" x14ac:dyDescent="0.2">
      <c r="A40" s="52" t="s">
        <v>54</v>
      </c>
      <c r="C40" s="58">
        <v>1024</v>
      </c>
      <c r="D40" s="58">
        <v>1057</v>
      </c>
      <c r="E40" s="59"/>
      <c r="F40" s="58">
        <v>6411</v>
      </c>
      <c r="G40" s="58">
        <v>6419</v>
      </c>
      <c r="H40" s="59"/>
      <c r="I40" s="58">
        <v>7435</v>
      </c>
      <c r="J40" s="58">
        <f t="shared" si="1"/>
        <v>7476</v>
      </c>
      <c r="K40" s="51"/>
      <c r="L40" s="43"/>
      <c r="N40" s="52" t="s">
        <v>54</v>
      </c>
      <c r="O40" s="40"/>
      <c r="P40" s="58">
        <v>1030</v>
      </c>
      <c r="Q40" s="58">
        <v>1063</v>
      </c>
      <c r="R40" s="59"/>
      <c r="S40" s="58">
        <v>6552</v>
      </c>
      <c r="T40" s="58">
        <v>6578</v>
      </c>
      <c r="U40" s="59"/>
      <c r="V40" s="58">
        <v>7582</v>
      </c>
      <c r="W40" s="58">
        <f t="shared" si="2"/>
        <v>7641</v>
      </c>
      <c r="Y40" s="51"/>
    </row>
    <row r="41" spans="1:25" ht="15.75" customHeight="1" x14ac:dyDescent="0.2">
      <c r="A41" s="50" t="s">
        <v>55</v>
      </c>
      <c r="C41" s="57">
        <v>2227</v>
      </c>
      <c r="D41" s="57">
        <v>2428</v>
      </c>
      <c r="E41" s="59"/>
      <c r="F41" s="57">
        <v>1750</v>
      </c>
      <c r="G41" s="57">
        <v>1965</v>
      </c>
      <c r="H41" s="59"/>
      <c r="I41" s="57">
        <v>3977</v>
      </c>
      <c r="J41" s="57">
        <f>D41+G41</f>
        <v>4393</v>
      </c>
      <c r="K41" s="51"/>
      <c r="L41" s="43"/>
      <c r="N41" s="50" t="s">
        <v>55</v>
      </c>
      <c r="O41" s="40"/>
      <c r="P41" s="57">
        <v>2227</v>
      </c>
      <c r="Q41" s="57">
        <v>2428</v>
      </c>
      <c r="R41" s="59"/>
      <c r="S41" s="57">
        <v>1750</v>
      </c>
      <c r="T41" s="57">
        <v>1965</v>
      </c>
      <c r="U41" s="59"/>
      <c r="V41" s="57">
        <v>3977</v>
      </c>
      <c r="W41" s="57">
        <f t="shared" si="2"/>
        <v>4393</v>
      </c>
      <c r="Y41" s="51"/>
    </row>
    <row r="42" spans="1:25" ht="15.75" customHeight="1" x14ac:dyDescent="0.2">
      <c r="A42" s="52" t="s">
        <v>56</v>
      </c>
      <c r="C42" s="58">
        <v>568</v>
      </c>
      <c r="D42" s="58">
        <v>591</v>
      </c>
      <c r="E42" s="59"/>
      <c r="F42" s="58">
        <v>631</v>
      </c>
      <c r="G42" s="58">
        <v>669</v>
      </c>
      <c r="H42" s="59"/>
      <c r="I42" s="58">
        <v>1199</v>
      </c>
      <c r="J42" s="58">
        <f t="shared" si="1"/>
        <v>1260</v>
      </c>
      <c r="K42" s="51"/>
      <c r="L42" s="43"/>
      <c r="N42" s="52" t="s">
        <v>56</v>
      </c>
      <c r="O42" s="40"/>
      <c r="P42" s="58">
        <v>569</v>
      </c>
      <c r="Q42" s="58">
        <v>592</v>
      </c>
      <c r="R42" s="59"/>
      <c r="S42" s="58">
        <v>632</v>
      </c>
      <c r="T42" s="58">
        <v>670</v>
      </c>
      <c r="U42" s="59"/>
      <c r="V42" s="58">
        <v>1201</v>
      </c>
      <c r="W42" s="58">
        <f t="shared" si="2"/>
        <v>1262</v>
      </c>
      <c r="Y42" s="51"/>
    </row>
    <row r="43" spans="1:25" ht="15.75" customHeight="1" x14ac:dyDescent="0.2">
      <c r="A43" s="50" t="s">
        <v>57</v>
      </c>
      <c r="C43" s="57">
        <v>1288</v>
      </c>
      <c r="D43" s="57">
        <v>1325</v>
      </c>
      <c r="E43" s="59"/>
      <c r="F43" s="57">
        <v>2089</v>
      </c>
      <c r="G43" s="57">
        <v>2195</v>
      </c>
      <c r="H43" s="59"/>
      <c r="I43" s="57">
        <v>3377</v>
      </c>
      <c r="J43" s="57">
        <f t="shared" si="1"/>
        <v>3520</v>
      </c>
      <c r="K43" s="51"/>
      <c r="L43" s="43"/>
      <c r="N43" s="50" t="s">
        <v>57</v>
      </c>
      <c r="O43" s="40"/>
      <c r="P43" s="57">
        <v>1298</v>
      </c>
      <c r="Q43" s="57">
        <v>1333</v>
      </c>
      <c r="R43" s="59"/>
      <c r="S43" s="57">
        <v>2105</v>
      </c>
      <c r="T43" s="57">
        <v>2215</v>
      </c>
      <c r="U43" s="59"/>
      <c r="V43" s="57">
        <v>3403</v>
      </c>
      <c r="W43" s="57">
        <f t="shared" si="2"/>
        <v>3548</v>
      </c>
      <c r="Y43" s="51"/>
    </row>
    <row r="44" spans="1:25" ht="15.75" customHeight="1" x14ac:dyDescent="0.2">
      <c r="A44" s="52" t="s">
        <v>58</v>
      </c>
      <c r="C44" s="58">
        <v>1401</v>
      </c>
      <c r="D44" s="58">
        <v>1541</v>
      </c>
      <c r="E44" s="59"/>
      <c r="F44" s="58">
        <v>913</v>
      </c>
      <c r="G44" s="58">
        <v>911</v>
      </c>
      <c r="H44" s="59"/>
      <c r="I44" s="58">
        <v>2314</v>
      </c>
      <c r="J44" s="58">
        <f t="shared" si="1"/>
        <v>2452</v>
      </c>
      <c r="K44" s="51"/>
      <c r="L44" s="43"/>
      <c r="N44" s="52" t="s">
        <v>58</v>
      </c>
      <c r="O44" s="40"/>
      <c r="P44" s="58">
        <v>1401</v>
      </c>
      <c r="Q44" s="58">
        <v>1541</v>
      </c>
      <c r="R44" s="59"/>
      <c r="S44" s="58">
        <v>916</v>
      </c>
      <c r="T44" s="58">
        <v>911</v>
      </c>
      <c r="U44" s="59"/>
      <c r="V44" s="58">
        <v>2317</v>
      </c>
      <c r="W44" s="58">
        <f t="shared" si="2"/>
        <v>2452</v>
      </c>
      <c r="Y44" s="51"/>
    </row>
    <row r="45" spans="1:25" ht="15.75" customHeight="1" x14ac:dyDescent="0.2">
      <c r="A45" s="50" t="s">
        <v>59</v>
      </c>
      <c r="C45" s="57">
        <v>10537</v>
      </c>
      <c r="D45" s="57">
        <v>10920</v>
      </c>
      <c r="E45" s="113"/>
      <c r="F45" s="57">
        <v>10459</v>
      </c>
      <c r="G45" s="57">
        <v>10977</v>
      </c>
      <c r="H45" s="113"/>
      <c r="I45" s="57">
        <v>20996</v>
      </c>
      <c r="J45" s="57">
        <f t="shared" si="1"/>
        <v>21897</v>
      </c>
      <c r="L45" s="43"/>
      <c r="N45" s="50" t="s">
        <v>59</v>
      </c>
      <c r="O45" s="40"/>
      <c r="P45" s="57">
        <v>10696</v>
      </c>
      <c r="Q45" s="57">
        <v>11085</v>
      </c>
      <c r="R45" s="113"/>
      <c r="S45" s="57">
        <v>10575</v>
      </c>
      <c r="T45" s="57">
        <v>11096</v>
      </c>
      <c r="U45" s="113"/>
      <c r="V45" s="57">
        <v>21271</v>
      </c>
      <c r="W45" s="57">
        <f t="shared" si="2"/>
        <v>22181</v>
      </c>
    </row>
    <row r="46" spans="1:25" ht="15.75" customHeight="1" x14ac:dyDescent="0.2">
      <c r="A46" s="59"/>
      <c r="K46" s="55"/>
      <c r="L46" s="56"/>
      <c r="M46" s="55"/>
      <c r="N46" s="59"/>
      <c r="O46" s="39"/>
      <c r="R46" s="40"/>
      <c r="U46" s="40"/>
    </row>
    <row r="47" spans="1:25" ht="15.75" customHeight="1" x14ac:dyDescent="0.2">
      <c r="A47" s="53" t="s">
        <v>20</v>
      </c>
      <c r="B47" s="40">
        <f>SUM(B9:B45)-SUM(B17:B20)</f>
        <v>0</v>
      </c>
      <c r="C47" s="117">
        <f>SUM(C9:C45)-SUM(C17:C20)</f>
        <v>158456</v>
      </c>
      <c r="D47" s="117">
        <f>SUM(D9:D45)-SUM(D17:D20)</f>
        <v>162447</v>
      </c>
      <c r="E47" s="59"/>
      <c r="F47" s="117">
        <f>SUM(F9:F45)-SUM(F17:F20)</f>
        <v>163306</v>
      </c>
      <c r="G47" s="117">
        <f>SUM(G9:G45)-SUM(G17:G20)</f>
        <v>170037</v>
      </c>
      <c r="H47" s="60">
        <f t="shared" ref="H47:J47" si="3">SUM(H9:H45)-SUM(H17:H20)</f>
        <v>0</v>
      </c>
      <c r="I47" s="117">
        <f t="shared" si="3"/>
        <v>321762</v>
      </c>
      <c r="J47" s="117">
        <f t="shared" si="3"/>
        <v>332484</v>
      </c>
      <c r="L47" s="43"/>
      <c r="N47" s="53" t="s">
        <v>20</v>
      </c>
      <c r="O47" s="40"/>
      <c r="P47" s="117">
        <f>SUM(P9:P45)-SUM(P17:P20)</f>
        <v>159590</v>
      </c>
      <c r="Q47" s="117">
        <f>SUM(Q9:Q45)-SUM(Q17:Q20)</f>
        <v>163624</v>
      </c>
      <c r="R47" s="59"/>
      <c r="S47" s="117">
        <f>SUM(S9:S45)-SUM(S17:S20)</f>
        <v>164315</v>
      </c>
      <c r="T47" s="117">
        <f>SUM(T9:T45)-SUM(T17:T20)</f>
        <v>171067</v>
      </c>
      <c r="U47" s="60"/>
      <c r="V47" s="117">
        <f>SUM(V9:V45)-SUM(V17:V20)</f>
        <v>323905</v>
      </c>
      <c r="W47" s="117">
        <f>SUM(W9:W45)-SUM(W17:W20)</f>
        <v>334691</v>
      </c>
    </row>
    <row r="48" spans="1:25" ht="15.75" customHeight="1" x14ac:dyDescent="0.2">
      <c r="K48" s="55"/>
      <c r="L48" s="56"/>
      <c r="M48" s="55"/>
      <c r="N48" s="44"/>
      <c r="O48" s="39"/>
      <c r="R48" s="40"/>
      <c r="U48" s="40"/>
    </row>
    <row r="49" spans="1:23" s="55" customFormat="1" ht="15.75" customHeight="1" x14ac:dyDescent="0.2">
      <c r="A49" s="35" t="s">
        <v>60</v>
      </c>
      <c r="B49" s="51"/>
      <c r="C49" s="57">
        <v>49722</v>
      </c>
      <c r="D49" s="57">
        <v>50508</v>
      </c>
      <c r="E49" s="59"/>
      <c r="F49" s="57">
        <v>13933</v>
      </c>
      <c r="G49" s="57">
        <v>14409</v>
      </c>
      <c r="H49" s="59"/>
      <c r="I49" s="57">
        <v>63655</v>
      </c>
      <c r="J49" s="57">
        <f>D49+G49</f>
        <v>64917</v>
      </c>
      <c r="L49" s="56"/>
      <c r="N49" s="35" t="s">
        <v>60</v>
      </c>
      <c r="O49" s="51"/>
      <c r="P49" s="57">
        <v>50051</v>
      </c>
      <c r="Q49" s="57">
        <v>50865</v>
      </c>
      <c r="R49" s="59"/>
      <c r="S49" s="57">
        <v>13967</v>
      </c>
      <c r="T49" s="57">
        <v>14448</v>
      </c>
      <c r="U49" s="59"/>
      <c r="V49" s="57">
        <v>64018</v>
      </c>
      <c r="W49" s="57">
        <f>Q49+T49</f>
        <v>65313</v>
      </c>
    </row>
    <row r="50" spans="1:23" ht="15" x14ac:dyDescent="0.2">
      <c r="A50" s="38" t="s">
        <v>61</v>
      </c>
      <c r="C50" s="58">
        <v>24035</v>
      </c>
      <c r="D50" s="58">
        <v>24416</v>
      </c>
      <c r="E50" s="59"/>
      <c r="F50" s="58">
        <v>39564</v>
      </c>
      <c r="G50" s="58">
        <v>41359</v>
      </c>
      <c r="H50" s="59"/>
      <c r="I50" s="58">
        <v>63599</v>
      </c>
      <c r="J50" s="58">
        <f>D50+G50</f>
        <v>65775</v>
      </c>
      <c r="K50" s="41"/>
      <c r="L50" s="42"/>
      <c r="M50" s="41"/>
      <c r="N50" s="38" t="s">
        <v>61</v>
      </c>
      <c r="O50" s="40"/>
      <c r="P50" s="58">
        <v>24299</v>
      </c>
      <c r="Q50" s="58">
        <v>24662</v>
      </c>
      <c r="R50" s="59"/>
      <c r="S50" s="58">
        <v>39842</v>
      </c>
      <c r="T50" s="58">
        <v>41647</v>
      </c>
      <c r="U50" s="59"/>
      <c r="V50" s="58">
        <v>64141</v>
      </c>
      <c r="W50" s="58">
        <f t="shared" ref="W50:W51" si="4">Q50+T50</f>
        <v>66309</v>
      </c>
    </row>
    <row r="51" spans="1:23" x14ac:dyDescent="0.2">
      <c r="A51" s="35" t="s">
        <v>62</v>
      </c>
      <c r="C51" s="57">
        <v>41308</v>
      </c>
      <c r="D51" s="57">
        <v>42588</v>
      </c>
      <c r="E51" s="59"/>
      <c r="F51" s="57">
        <v>46934</v>
      </c>
      <c r="G51" s="57">
        <v>48923</v>
      </c>
      <c r="H51" s="59"/>
      <c r="I51" s="57">
        <v>88242</v>
      </c>
      <c r="J51" s="57">
        <f>D51+G51</f>
        <v>91511</v>
      </c>
      <c r="L51" s="56"/>
      <c r="N51" s="35" t="s">
        <v>62</v>
      </c>
      <c r="O51" s="40"/>
      <c r="P51" s="57">
        <v>41485</v>
      </c>
      <c r="Q51" s="57">
        <v>42774</v>
      </c>
      <c r="R51" s="59"/>
      <c r="S51" s="57">
        <v>47024</v>
      </c>
      <c r="T51" s="57">
        <v>48997</v>
      </c>
      <c r="U51" s="59"/>
      <c r="V51" s="57">
        <v>88509</v>
      </c>
      <c r="W51" s="57">
        <f t="shared" si="4"/>
        <v>91771</v>
      </c>
    </row>
    <row r="52" spans="1:23" x14ac:dyDescent="0.2">
      <c r="A52" s="44" t="s">
        <v>63</v>
      </c>
    </row>
  </sheetData>
  <mergeCells count="6">
    <mergeCell ref="V6:W6"/>
    <mergeCell ref="C6:D6"/>
    <mergeCell ref="F6:G6"/>
    <mergeCell ref="I6:J6"/>
    <mergeCell ref="P6:Q6"/>
    <mergeCell ref="S6:T6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L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2" width="0.7109375" style="40" customWidth="1"/>
    <col min="3" max="3" width="9.7109375" customWidth="1"/>
    <col min="4" max="4" width="9.7109375" style="40" customWidth="1"/>
    <col min="5" max="5" width="0.7109375" style="40" customWidth="1"/>
    <col min="6" max="6" width="9.7109375" customWidth="1"/>
    <col min="7" max="7" width="9.7109375" style="40" customWidth="1"/>
    <col min="8" max="8" width="0.7109375" style="40" customWidth="1"/>
    <col min="9" max="10" width="9.7109375" customWidth="1"/>
  </cols>
  <sheetData>
    <row r="1" spans="1:12" s="41" customFormat="1" ht="15.75" customHeight="1" x14ac:dyDescent="0.25">
      <c r="A1" s="33" t="s">
        <v>21</v>
      </c>
      <c r="B1" s="40"/>
      <c r="C1" s="33"/>
      <c r="D1" s="33"/>
      <c r="E1" s="40"/>
      <c r="F1" s="33"/>
      <c r="G1" s="33"/>
      <c r="H1" s="40"/>
      <c r="I1" s="33"/>
      <c r="J1" s="33"/>
    </row>
    <row r="2" spans="1:12" ht="15.75" customHeight="1" x14ac:dyDescent="0.25">
      <c r="C2" s="33"/>
      <c r="D2" s="33"/>
      <c r="F2" s="33"/>
      <c r="G2" s="33"/>
      <c r="I2" s="33"/>
      <c r="J2" s="33"/>
    </row>
    <row r="3" spans="1:12" ht="15.75" customHeight="1" x14ac:dyDescent="0.25">
      <c r="A3" s="33" t="s">
        <v>194</v>
      </c>
      <c r="C3" s="33"/>
      <c r="D3" s="33"/>
      <c r="F3" s="33"/>
      <c r="G3" s="33"/>
      <c r="I3" s="33"/>
      <c r="J3" s="33"/>
    </row>
    <row r="4" spans="1:12" ht="15.75" customHeight="1" x14ac:dyDescent="0.25">
      <c r="A4" s="41"/>
      <c r="C4" s="33"/>
      <c r="D4" s="33"/>
      <c r="F4" s="33"/>
      <c r="G4" s="33"/>
      <c r="I4" s="33"/>
      <c r="J4" s="33"/>
    </row>
    <row r="5" spans="1:12" ht="15.75" customHeight="1" x14ac:dyDescent="0.2">
      <c r="C5" s="130" t="s">
        <v>14</v>
      </c>
      <c r="D5" s="130"/>
      <c r="F5" s="130" t="s">
        <v>15</v>
      </c>
      <c r="G5" s="130"/>
      <c r="I5" s="130" t="s">
        <v>13</v>
      </c>
      <c r="J5" s="130"/>
    </row>
    <row r="6" spans="1:12" s="44" customFormat="1" ht="15.75" customHeight="1" x14ac:dyDescent="0.2">
      <c r="B6" s="40"/>
      <c r="C6" s="132" t="s">
        <v>193</v>
      </c>
      <c r="D6" s="132" t="s">
        <v>192</v>
      </c>
      <c r="E6" s="40"/>
      <c r="F6" s="132" t="s">
        <v>193</v>
      </c>
      <c r="G6" s="132" t="s">
        <v>192</v>
      </c>
      <c r="H6" s="40"/>
      <c r="I6" s="132" t="s">
        <v>193</v>
      </c>
      <c r="J6" s="132" t="s">
        <v>192</v>
      </c>
    </row>
    <row r="7" spans="1:12" s="44" customFormat="1" ht="15.75" customHeight="1" x14ac:dyDescent="0.2">
      <c r="B7" s="40"/>
      <c r="C7" s="134"/>
      <c r="D7" s="133"/>
      <c r="E7" s="40"/>
      <c r="F7" s="134"/>
      <c r="G7" s="133"/>
      <c r="H7" s="40"/>
      <c r="I7" s="134"/>
      <c r="J7" s="133"/>
    </row>
    <row r="8" spans="1:12" ht="15.75" customHeight="1" x14ac:dyDescent="0.2">
      <c r="C8" s="134"/>
      <c r="D8" s="133"/>
      <c r="F8" s="134"/>
      <c r="G8" s="133"/>
      <c r="I8" s="134"/>
      <c r="J8" s="133"/>
    </row>
    <row r="9" spans="1:12" ht="15.75" customHeight="1" x14ac:dyDescent="0.2">
      <c r="A9" s="50" t="s">
        <v>225</v>
      </c>
      <c r="C9" s="57">
        <v>769</v>
      </c>
      <c r="D9" s="57">
        <v>677.20263999999997</v>
      </c>
      <c r="E9" s="58"/>
      <c r="F9" s="57">
        <v>350</v>
      </c>
      <c r="G9" s="57">
        <v>301.95098000000002</v>
      </c>
      <c r="H9" s="58">
        <v>854</v>
      </c>
      <c r="I9" s="57">
        <f>C9+F9</f>
        <v>1119</v>
      </c>
      <c r="J9" s="57">
        <f>D9+G9</f>
        <v>979.15362000000005</v>
      </c>
      <c r="L9" s="51"/>
    </row>
    <row r="10" spans="1:12" ht="15.75" customHeight="1" x14ac:dyDescent="0.2">
      <c r="A10" s="52" t="s">
        <v>226</v>
      </c>
      <c r="C10" s="58">
        <v>696</v>
      </c>
      <c r="D10" s="58">
        <v>622.90526</v>
      </c>
      <c r="E10" s="58"/>
      <c r="F10" s="58">
        <v>191</v>
      </c>
      <c r="G10" s="58">
        <v>162.20045999999999</v>
      </c>
      <c r="H10" s="58">
        <v>738</v>
      </c>
      <c r="I10" s="58">
        <f t="shared" ref="I10:J43" si="0">C10+F10</f>
        <v>887</v>
      </c>
      <c r="J10" s="58">
        <f t="shared" si="0"/>
        <v>785.10572000000002</v>
      </c>
      <c r="L10" s="51"/>
    </row>
    <row r="11" spans="1:12" ht="15.75" customHeight="1" x14ac:dyDescent="0.2">
      <c r="A11" s="50" t="s">
        <v>227</v>
      </c>
      <c r="C11" s="57">
        <v>937</v>
      </c>
      <c r="D11" s="57">
        <v>817.45712000000003</v>
      </c>
      <c r="E11" s="58"/>
      <c r="F11" s="57">
        <v>977</v>
      </c>
      <c r="G11" s="57">
        <v>829.94885999999997</v>
      </c>
      <c r="H11" s="58">
        <v>2239</v>
      </c>
      <c r="I11" s="57">
        <f t="shared" si="0"/>
        <v>1914</v>
      </c>
      <c r="J11" s="57">
        <f t="shared" si="0"/>
        <v>1647.40598</v>
      </c>
      <c r="L11" s="51"/>
    </row>
    <row r="12" spans="1:12" ht="15.75" customHeight="1" x14ac:dyDescent="0.2">
      <c r="A12" s="52" t="s">
        <v>26</v>
      </c>
      <c r="C12" s="58">
        <v>1303</v>
      </c>
      <c r="D12" s="58">
        <v>1116.6606400000001</v>
      </c>
      <c r="E12" s="58"/>
      <c r="F12" s="58">
        <v>2989</v>
      </c>
      <c r="G12" s="58">
        <v>2500.4284899999998</v>
      </c>
      <c r="H12" s="58">
        <v>550</v>
      </c>
      <c r="I12" s="58">
        <f t="shared" si="0"/>
        <v>4292</v>
      </c>
      <c r="J12" s="58">
        <f t="shared" si="0"/>
        <v>3617.0891299999998</v>
      </c>
      <c r="L12" s="51"/>
    </row>
    <row r="13" spans="1:12" ht="15.75" customHeight="1" x14ac:dyDescent="0.2">
      <c r="A13" s="50" t="s">
        <v>27</v>
      </c>
      <c r="C13" s="57">
        <v>273</v>
      </c>
      <c r="D13" s="57">
        <v>232.90027000000001</v>
      </c>
      <c r="E13" s="58"/>
      <c r="F13" s="57">
        <v>342</v>
      </c>
      <c r="G13" s="57">
        <v>285.60906</v>
      </c>
      <c r="H13" s="58">
        <v>91</v>
      </c>
      <c r="I13" s="57">
        <f t="shared" si="0"/>
        <v>615</v>
      </c>
      <c r="J13" s="57">
        <f t="shared" si="0"/>
        <v>518.50932999999998</v>
      </c>
      <c r="L13" s="51"/>
    </row>
    <row r="14" spans="1:12" ht="15.75" customHeight="1" x14ac:dyDescent="0.2">
      <c r="A14" s="52" t="s">
        <v>28</v>
      </c>
      <c r="C14" s="58">
        <v>48</v>
      </c>
      <c r="D14" s="58">
        <v>37.742780000000003</v>
      </c>
      <c r="E14" s="58"/>
      <c r="F14" s="58">
        <v>66</v>
      </c>
      <c r="G14" s="58">
        <v>54.311109999999999</v>
      </c>
      <c r="H14" s="58">
        <v>349</v>
      </c>
      <c r="I14" s="58">
        <f t="shared" si="0"/>
        <v>114</v>
      </c>
      <c r="J14" s="58">
        <f t="shared" si="0"/>
        <v>92.053889999999996</v>
      </c>
      <c r="L14" s="51"/>
    </row>
    <row r="15" spans="1:12" ht="15.75" customHeight="1" x14ac:dyDescent="0.2">
      <c r="A15" s="50" t="s">
        <v>29</v>
      </c>
      <c r="C15" s="57">
        <v>207</v>
      </c>
      <c r="D15" s="57">
        <v>179.06005999999999</v>
      </c>
      <c r="E15" s="58"/>
      <c r="F15" s="57">
        <v>513</v>
      </c>
      <c r="G15" s="57">
        <v>433.30941999999999</v>
      </c>
      <c r="H15" s="58">
        <v>204</v>
      </c>
      <c r="I15" s="57">
        <f t="shared" si="0"/>
        <v>720</v>
      </c>
      <c r="J15" s="57">
        <f t="shared" si="0"/>
        <v>612.36947999999995</v>
      </c>
      <c r="L15" s="51"/>
    </row>
    <row r="16" spans="1:12" ht="15.75" customHeight="1" x14ac:dyDescent="0.2">
      <c r="A16" s="52" t="s">
        <v>30</v>
      </c>
      <c r="C16" s="58">
        <v>96</v>
      </c>
      <c r="D16" s="58">
        <v>85.804900000000004</v>
      </c>
      <c r="E16" s="58"/>
      <c r="F16" s="58">
        <v>171</v>
      </c>
      <c r="G16" s="58">
        <v>141.84494000000001</v>
      </c>
      <c r="H16" s="58">
        <v>66</v>
      </c>
      <c r="I16" s="58">
        <f t="shared" si="0"/>
        <v>267</v>
      </c>
      <c r="J16" s="58">
        <f t="shared" si="0"/>
        <v>227.64984000000001</v>
      </c>
      <c r="L16" s="51"/>
    </row>
    <row r="17" spans="1:12" ht="15.75" hidden="1" customHeight="1" x14ac:dyDescent="0.2">
      <c r="A17" s="50" t="s">
        <v>31</v>
      </c>
      <c r="C17" s="57">
        <v>35</v>
      </c>
      <c r="D17" s="57">
        <v>29.395</v>
      </c>
      <c r="E17" s="58"/>
      <c r="F17" s="57">
        <v>66</v>
      </c>
      <c r="G17" s="57">
        <v>54.791989999999998</v>
      </c>
      <c r="H17" s="58">
        <v>40</v>
      </c>
      <c r="I17" s="57">
        <f>C17+F17</f>
        <v>101</v>
      </c>
      <c r="J17" s="57">
        <f t="shared" si="0"/>
        <v>84.186989999999994</v>
      </c>
      <c r="L17" s="51"/>
    </row>
    <row r="18" spans="1:12" ht="15.75" hidden="1" customHeight="1" x14ac:dyDescent="0.2">
      <c r="A18" s="52" t="s">
        <v>32</v>
      </c>
      <c r="C18" s="58">
        <v>17</v>
      </c>
      <c r="D18" s="58">
        <v>12.67511</v>
      </c>
      <c r="E18" s="58"/>
      <c r="F18" s="58">
        <v>41</v>
      </c>
      <c r="G18" s="58">
        <v>35.090130000000002</v>
      </c>
      <c r="H18" s="58">
        <v>16</v>
      </c>
      <c r="I18" s="58">
        <f t="shared" si="0"/>
        <v>58</v>
      </c>
      <c r="J18" s="58">
        <f t="shared" si="0"/>
        <v>47.765240000000006</v>
      </c>
      <c r="L18" s="51"/>
    </row>
    <row r="19" spans="1:12" ht="15.75" hidden="1" customHeight="1" x14ac:dyDescent="0.2">
      <c r="A19" s="50" t="s">
        <v>33</v>
      </c>
      <c r="C19" s="57">
        <v>4</v>
      </c>
      <c r="D19" s="57">
        <v>2.2696900000000002</v>
      </c>
      <c r="E19" s="58"/>
      <c r="F19" s="57">
        <v>4</v>
      </c>
      <c r="G19" s="57">
        <v>3.6948799999999999</v>
      </c>
      <c r="H19" s="58">
        <v>14</v>
      </c>
      <c r="I19" s="57">
        <f t="shared" si="0"/>
        <v>8</v>
      </c>
      <c r="J19" s="57">
        <f t="shared" si="0"/>
        <v>5.9645700000000001</v>
      </c>
      <c r="L19" s="51"/>
    </row>
    <row r="20" spans="1:12" ht="15.75" hidden="1" customHeight="1" x14ac:dyDescent="0.2">
      <c r="A20" s="52" t="s">
        <v>34</v>
      </c>
      <c r="C20" s="58">
        <v>10</v>
      </c>
      <c r="D20" s="58">
        <v>7.5980800000000004</v>
      </c>
      <c r="E20" s="58">
        <v>83</v>
      </c>
      <c r="F20" s="58">
        <v>9</v>
      </c>
      <c r="G20" s="58">
        <v>7.6386200000000004</v>
      </c>
      <c r="H20" s="58">
        <v>136</v>
      </c>
      <c r="I20" s="58">
        <f t="shared" si="0"/>
        <v>19</v>
      </c>
      <c r="J20" s="58">
        <f t="shared" si="0"/>
        <v>15.236700000000001</v>
      </c>
      <c r="L20" s="51"/>
    </row>
    <row r="21" spans="1:12" ht="15.75" customHeight="1" x14ac:dyDescent="0.2">
      <c r="A21" s="50" t="s">
        <v>35</v>
      </c>
      <c r="B21" s="57">
        <v>0</v>
      </c>
      <c r="C21" s="57">
        <v>66</v>
      </c>
      <c r="D21" s="57">
        <v>51.93788</v>
      </c>
      <c r="E21" s="58"/>
      <c r="F21" s="57">
        <v>120</v>
      </c>
      <c r="G21" s="57">
        <v>101.21562</v>
      </c>
      <c r="H21" s="58"/>
      <c r="I21" s="57">
        <f>C21+F21</f>
        <v>186</v>
      </c>
      <c r="J21" s="57">
        <f>D21+G21</f>
        <v>153.15350000000001</v>
      </c>
      <c r="L21" s="51"/>
    </row>
    <row r="22" spans="1:12" ht="15.75" customHeight="1" x14ac:dyDescent="0.2">
      <c r="A22" s="52" t="s">
        <v>36</v>
      </c>
      <c r="C22" s="58">
        <v>4</v>
      </c>
      <c r="D22" s="58">
        <v>3.21462</v>
      </c>
      <c r="E22" s="58"/>
      <c r="F22" s="58">
        <v>10</v>
      </c>
      <c r="G22" s="58">
        <v>8.2854100000000006</v>
      </c>
      <c r="H22" s="58">
        <v>17</v>
      </c>
      <c r="I22" s="58">
        <f t="shared" si="0"/>
        <v>14</v>
      </c>
      <c r="J22" s="58">
        <f t="shared" si="0"/>
        <v>11.500030000000001</v>
      </c>
      <c r="L22" s="51"/>
    </row>
    <row r="23" spans="1:12" ht="15.75" customHeight="1" x14ac:dyDescent="0.2">
      <c r="A23" s="50" t="s">
        <v>37</v>
      </c>
      <c r="C23" s="57">
        <v>8</v>
      </c>
      <c r="D23" s="57">
        <v>7.7702200000000001</v>
      </c>
      <c r="E23" s="58"/>
      <c r="F23" s="57">
        <v>44</v>
      </c>
      <c r="G23" s="57">
        <v>36.426119999999997</v>
      </c>
      <c r="H23" s="58">
        <v>110</v>
      </c>
      <c r="I23" s="57">
        <f t="shared" si="0"/>
        <v>52</v>
      </c>
      <c r="J23" s="57">
        <f t="shared" si="0"/>
        <v>44.196339999999999</v>
      </c>
      <c r="L23" s="51"/>
    </row>
    <row r="24" spans="1:12" ht="15.75" customHeight="1" x14ac:dyDescent="0.2">
      <c r="A24" s="52" t="s">
        <v>38</v>
      </c>
      <c r="C24" s="58">
        <v>15</v>
      </c>
      <c r="D24" s="58">
        <v>12.74933</v>
      </c>
      <c r="E24" s="58"/>
      <c r="F24" s="58">
        <v>65</v>
      </c>
      <c r="G24" s="58">
        <v>51.403359999999999</v>
      </c>
      <c r="H24" s="58">
        <v>143</v>
      </c>
      <c r="I24" s="58">
        <f t="shared" si="0"/>
        <v>80</v>
      </c>
      <c r="J24" s="58">
        <f t="shared" si="0"/>
        <v>64.152690000000007</v>
      </c>
      <c r="L24" s="51"/>
    </row>
    <row r="25" spans="1:12" ht="15.75" customHeight="1" x14ac:dyDescent="0.2">
      <c r="A25" s="50" t="s">
        <v>39</v>
      </c>
      <c r="C25" s="57">
        <v>78</v>
      </c>
      <c r="D25" s="57">
        <v>66.532150000000001</v>
      </c>
      <c r="E25" s="58"/>
      <c r="F25" s="57">
        <v>185</v>
      </c>
      <c r="G25" s="57">
        <v>159.8185</v>
      </c>
      <c r="H25" s="58">
        <v>66</v>
      </c>
      <c r="I25" s="57">
        <f t="shared" si="0"/>
        <v>263</v>
      </c>
      <c r="J25" s="57">
        <f t="shared" si="0"/>
        <v>226.35065</v>
      </c>
      <c r="L25" s="51"/>
    </row>
    <row r="26" spans="1:12" ht="15.75" customHeight="1" x14ac:dyDescent="0.2">
      <c r="A26" s="52" t="s">
        <v>40</v>
      </c>
      <c r="C26" s="58">
        <v>68</v>
      </c>
      <c r="D26" s="58">
        <v>57.505769999999998</v>
      </c>
      <c r="E26" s="58"/>
      <c r="F26" s="58">
        <v>134</v>
      </c>
      <c r="G26" s="58">
        <v>106.55585000000001</v>
      </c>
      <c r="H26" s="58">
        <v>55</v>
      </c>
      <c r="I26" s="58">
        <f t="shared" si="0"/>
        <v>202</v>
      </c>
      <c r="J26" s="58">
        <f t="shared" si="0"/>
        <v>164.06162</v>
      </c>
      <c r="L26" s="51"/>
    </row>
    <row r="27" spans="1:12" ht="15.75" customHeight="1" x14ac:dyDescent="0.2">
      <c r="A27" s="50" t="s">
        <v>41</v>
      </c>
      <c r="C27" s="57">
        <v>5</v>
      </c>
      <c r="D27" s="57">
        <v>4.3728600000000002</v>
      </c>
      <c r="E27" s="58"/>
      <c r="F27" s="57">
        <v>28</v>
      </c>
      <c r="G27" s="57">
        <v>20.06549</v>
      </c>
      <c r="H27" s="58">
        <v>345</v>
      </c>
      <c r="I27" s="57">
        <f t="shared" si="0"/>
        <v>33</v>
      </c>
      <c r="J27" s="57">
        <f t="shared" si="0"/>
        <v>24.43835</v>
      </c>
      <c r="L27" s="51"/>
    </row>
    <row r="28" spans="1:12" ht="15.75" customHeight="1" x14ac:dyDescent="0.2">
      <c r="A28" s="52" t="s">
        <v>42</v>
      </c>
      <c r="C28" s="58">
        <v>177</v>
      </c>
      <c r="D28" s="58">
        <v>157.21324999999999</v>
      </c>
      <c r="E28" s="58"/>
      <c r="F28" s="58">
        <v>264</v>
      </c>
      <c r="G28" s="58">
        <v>225.51488000000001</v>
      </c>
      <c r="H28" s="58">
        <v>7</v>
      </c>
      <c r="I28" s="58">
        <f t="shared" si="0"/>
        <v>441</v>
      </c>
      <c r="J28" s="58">
        <f t="shared" si="0"/>
        <v>382.72812999999996</v>
      </c>
      <c r="L28" s="51"/>
    </row>
    <row r="29" spans="1:12" ht="15.75" customHeight="1" x14ac:dyDescent="0.2">
      <c r="A29" s="50" t="s">
        <v>43</v>
      </c>
      <c r="C29" s="57">
        <v>5</v>
      </c>
      <c r="D29" s="57">
        <v>4.8605999999999998</v>
      </c>
      <c r="E29" s="58"/>
      <c r="F29" s="57">
        <v>5</v>
      </c>
      <c r="G29" s="57">
        <v>4.3529</v>
      </c>
      <c r="H29" s="58">
        <v>276</v>
      </c>
      <c r="I29" s="57">
        <f t="shared" si="0"/>
        <v>10</v>
      </c>
      <c r="J29" s="57">
        <f t="shared" si="0"/>
        <v>9.2134999999999998</v>
      </c>
      <c r="L29" s="51"/>
    </row>
    <row r="30" spans="1:12" ht="15.75" customHeight="1" x14ac:dyDescent="0.2">
      <c r="A30" s="52" t="s">
        <v>44</v>
      </c>
      <c r="C30" s="58">
        <v>44</v>
      </c>
      <c r="D30" s="58">
        <v>38.598520000000001</v>
      </c>
      <c r="E30" s="58"/>
      <c r="F30" s="58">
        <v>124</v>
      </c>
      <c r="G30" s="58">
        <v>104.41963</v>
      </c>
      <c r="H30" s="58">
        <v>32</v>
      </c>
      <c r="I30" s="58">
        <f t="shared" si="0"/>
        <v>168</v>
      </c>
      <c r="J30" s="58">
        <f t="shared" si="0"/>
        <v>143.01814999999999</v>
      </c>
      <c r="L30" s="51"/>
    </row>
    <row r="31" spans="1:12" ht="15.75" customHeight="1" x14ac:dyDescent="0.2">
      <c r="A31" s="50" t="s">
        <v>45</v>
      </c>
      <c r="C31" s="57">
        <v>13</v>
      </c>
      <c r="D31" s="57">
        <v>10.382339999999999</v>
      </c>
      <c r="E31" s="58"/>
      <c r="F31" s="57">
        <v>12</v>
      </c>
      <c r="G31" s="57">
        <v>9.2852200000000007</v>
      </c>
      <c r="H31" s="58">
        <v>59</v>
      </c>
      <c r="I31" s="57">
        <f t="shared" si="0"/>
        <v>25</v>
      </c>
      <c r="J31" s="57">
        <f t="shared" si="0"/>
        <v>19.667560000000002</v>
      </c>
      <c r="L31" s="51"/>
    </row>
    <row r="32" spans="1:12" ht="15.75" customHeight="1" x14ac:dyDescent="0.2">
      <c r="A32" s="52" t="s">
        <v>46</v>
      </c>
      <c r="C32" s="58">
        <v>25</v>
      </c>
      <c r="D32" s="58">
        <v>20.990459999999999</v>
      </c>
      <c r="E32" s="58"/>
      <c r="F32" s="58">
        <v>35</v>
      </c>
      <c r="G32" s="58">
        <v>27.594339999999999</v>
      </c>
      <c r="H32" s="58">
        <v>279</v>
      </c>
      <c r="I32" s="58">
        <f t="shared" si="0"/>
        <v>60</v>
      </c>
      <c r="J32" s="58">
        <f t="shared" si="0"/>
        <v>48.584800000000001</v>
      </c>
      <c r="L32" s="51"/>
    </row>
    <row r="33" spans="1:12" ht="15.75" customHeight="1" x14ac:dyDescent="0.2">
      <c r="A33" s="50" t="s">
        <v>47</v>
      </c>
      <c r="C33" s="57">
        <v>126</v>
      </c>
      <c r="D33" s="57">
        <v>111.76698</v>
      </c>
      <c r="E33" s="58"/>
      <c r="F33" s="57">
        <v>427</v>
      </c>
      <c r="G33" s="57">
        <v>357.91181</v>
      </c>
      <c r="H33" s="58">
        <v>372</v>
      </c>
      <c r="I33" s="57">
        <f t="shared" si="0"/>
        <v>553</v>
      </c>
      <c r="J33" s="57">
        <f t="shared" si="0"/>
        <v>469.67878999999999</v>
      </c>
      <c r="L33" s="51"/>
    </row>
    <row r="34" spans="1:12" ht="15.75" customHeight="1" x14ac:dyDescent="0.2">
      <c r="A34" s="52" t="s">
        <v>48</v>
      </c>
      <c r="C34" s="58">
        <v>131</v>
      </c>
      <c r="D34" s="58">
        <v>111.68715</v>
      </c>
      <c r="E34" s="58"/>
      <c r="F34" s="58">
        <v>254</v>
      </c>
      <c r="G34" s="58">
        <v>216.69868</v>
      </c>
      <c r="H34" s="58">
        <v>263</v>
      </c>
      <c r="I34" s="58">
        <f t="shared" si="0"/>
        <v>385</v>
      </c>
      <c r="J34" s="58">
        <f t="shared" si="0"/>
        <v>328.38583</v>
      </c>
      <c r="L34" s="51"/>
    </row>
    <row r="35" spans="1:12" ht="15.75" customHeight="1" x14ac:dyDescent="0.2">
      <c r="A35" s="50" t="s">
        <v>49</v>
      </c>
      <c r="C35" s="57">
        <v>168</v>
      </c>
      <c r="D35" s="57">
        <v>145.17681999999999</v>
      </c>
      <c r="E35" s="58"/>
      <c r="F35" s="57">
        <v>95</v>
      </c>
      <c r="G35" s="57">
        <v>77.836340000000007</v>
      </c>
      <c r="H35" s="58">
        <v>1004</v>
      </c>
      <c r="I35" s="57">
        <f t="shared" si="0"/>
        <v>263</v>
      </c>
      <c r="J35" s="57">
        <f t="shared" si="0"/>
        <v>223.01316</v>
      </c>
      <c r="L35" s="51"/>
    </row>
    <row r="36" spans="1:12" ht="15.75" customHeight="1" x14ac:dyDescent="0.2">
      <c r="A36" s="52" t="s">
        <v>50</v>
      </c>
      <c r="C36" s="58">
        <v>638</v>
      </c>
      <c r="D36" s="58">
        <v>562.35763999999995</v>
      </c>
      <c r="E36" s="58"/>
      <c r="F36" s="58">
        <v>1119</v>
      </c>
      <c r="G36" s="58">
        <v>962.99757</v>
      </c>
      <c r="H36" s="58">
        <v>1657</v>
      </c>
      <c r="I36" s="58">
        <f t="shared" si="0"/>
        <v>1757</v>
      </c>
      <c r="J36" s="58">
        <f t="shared" si="0"/>
        <v>1525.3552099999999</v>
      </c>
      <c r="L36" s="51"/>
    </row>
    <row r="37" spans="1:12" ht="15.75" customHeight="1" x14ac:dyDescent="0.2">
      <c r="A37" s="50" t="s">
        <v>51</v>
      </c>
      <c r="C37" s="57">
        <v>957</v>
      </c>
      <c r="D37" s="57">
        <v>837.79330000000004</v>
      </c>
      <c r="E37" s="58"/>
      <c r="F37" s="57">
        <v>1056</v>
      </c>
      <c r="G37" s="57">
        <v>890.07858999999996</v>
      </c>
      <c r="H37" s="58">
        <v>333</v>
      </c>
      <c r="I37" s="57">
        <f t="shared" si="0"/>
        <v>2013</v>
      </c>
      <c r="J37" s="57">
        <f t="shared" si="0"/>
        <v>1727.8718899999999</v>
      </c>
      <c r="L37" s="51"/>
    </row>
    <row r="38" spans="1:12" ht="15.75" customHeight="1" x14ac:dyDescent="0.2">
      <c r="A38" s="52" t="s">
        <v>52</v>
      </c>
      <c r="C38" s="58">
        <v>219</v>
      </c>
      <c r="D38" s="58">
        <v>190.45656</v>
      </c>
      <c r="E38" s="58"/>
      <c r="F38" s="58">
        <v>204</v>
      </c>
      <c r="G38" s="58">
        <v>170.83578</v>
      </c>
      <c r="H38" s="58">
        <v>272</v>
      </c>
      <c r="I38" s="58">
        <f t="shared" si="0"/>
        <v>423</v>
      </c>
      <c r="J38" s="58">
        <f t="shared" si="0"/>
        <v>361.29233999999997</v>
      </c>
      <c r="L38" s="51"/>
    </row>
    <row r="39" spans="1:12" ht="15.75" customHeight="1" x14ac:dyDescent="0.2">
      <c r="A39" s="50" t="s">
        <v>53</v>
      </c>
      <c r="C39" s="57">
        <v>209</v>
      </c>
      <c r="D39" s="57">
        <v>182.76366999999999</v>
      </c>
      <c r="E39" s="58"/>
      <c r="F39" s="57">
        <v>253</v>
      </c>
      <c r="G39" s="57">
        <v>212.66076000000001</v>
      </c>
      <c r="H39" s="58">
        <v>457</v>
      </c>
      <c r="I39" s="57">
        <f t="shared" si="0"/>
        <v>462</v>
      </c>
      <c r="J39" s="57">
        <f t="shared" si="0"/>
        <v>395.42443000000003</v>
      </c>
      <c r="L39" s="51"/>
    </row>
    <row r="40" spans="1:12" ht="15.75" customHeight="1" x14ac:dyDescent="0.2">
      <c r="A40" s="52" t="s">
        <v>54</v>
      </c>
      <c r="C40" s="58">
        <v>117</v>
      </c>
      <c r="D40" s="58">
        <v>100.44533</v>
      </c>
      <c r="E40" s="58"/>
      <c r="F40" s="58">
        <v>441</v>
      </c>
      <c r="G40" s="58">
        <v>370.26134000000002</v>
      </c>
      <c r="H40" s="58">
        <v>241</v>
      </c>
      <c r="I40" s="58">
        <f t="shared" si="0"/>
        <v>558</v>
      </c>
      <c r="J40" s="58">
        <f t="shared" si="0"/>
        <v>470.70667000000003</v>
      </c>
      <c r="L40" s="51"/>
    </row>
    <row r="41" spans="1:12" ht="15.75" customHeight="1" x14ac:dyDescent="0.2">
      <c r="A41" s="50" t="s">
        <v>55</v>
      </c>
      <c r="C41" s="57">
        <v>194</v>
      </c>
      <c r="D41" s="57">
        <v>169.78730999999999</v>
      </c>
      <c r="E41" s="58"/>
      <c r="F41" s="57">
        <v>216</v>
      </c>
      <c r="G41" s="57">
        <v>180.19585000000001</v>
      </c>
      <c r="H41" s="58">
        <v>78</v>
      </c>
      <c r="I41" s="57">
        <f t="shared" si="0"/>
        <v>410</v>
      </c>
      <c r="J41" s="57">
        <f t="shared" si="0"/>
        <v>349.98316</v>
      </c>
      <c r="L41" s="51"/>
    </row>
    <row r="42" spans="1:12" ht="15.75" customHeight="1" x14ac:dyDescent="0.2">
      <c r="A42" s="52" t="s">
        <v>56</v>
      </c>
      <c r="C42" s="58">
        <v>38</v>
      </c>
      <c r="D42" s="58">
        <v>35.111960000000003</v>
      </c>
      <c r="E42" s="58"/>
      <c r="F42" s="58">
        <v>54</v>
      </c>
      <c r="G42" s="58">
        <v>44.451439999999998</v>
      </c>
      <c r="H42" s="58">
        <v>326</v>
      </c>
      <c r="I42" s="58">
        <f t="shared" si="0"/>
        <v>92</v>
      </c>
      <c r="J42" s="58">
        <f t="shared" si="0"/>
        <v>79.563400000000001</v>
      </c>
      <c r="L42" s="51"/>
    </row>
    <row r="43" spans="1:12" ht="15.75" customHeight="1" x14ac:dyDescent="0.2">
      <c r="A43" s="50" t="s">
        <v>57</v>
      </c>
      <c r="C43" s="57">
        <v>155</v>
      </c>
      <c r="D43" s="57">
        <v>130.79087000000001</v>
      </c>
      <c r="E43" s="58"/>
      <c r="F43" s="57">
        <v>290</v>
      </c>
      <c r="G43" s="57">
        <v>240.15593000000001</v>
      </c>
      <c r="H43" s="58">
        <v>12</v>
      </c>
      <c r="I43" s="57">
        <f t="shared" si="0"/>
        <v>445</v>
      </c>
      <c r="J43" s="57">
        <f t="shared" si="0"/>
        <v>370.94680000000005</v>
      </c>
      <c r="L43" s="51"/>
    </row>
    <row r="44" spans="1:12" ht="15.75" customHeight="1" x14ac:dyDescent="0.2">
      <c r="A44" s="52" t="s">
        <v>58</v>
      </c>
      <c r="C44" s="58">
        <v>122</v>
      </c>
      <c r="D44" s="58">
        <v>102.4855</v>
      </c>
      <c r="E44" s="58"/>
      <c r="F44" s="58">
        <v>105</v>
      </c>
      <c r="G44" s="58">
        <v>86.086200000000005</v>
      </c>
      <c r="H44" s="58">
        <v>2761</v>
      </c>
      <c r="I44" s="58">
        <f>C44+F44</f>
        <v>227</v>
      </c>
      <c r="J44" s="58">
        <f>D44+G44</f>
        <v>188.57170000000002</v>
      </c>
      <c r="L44" s="51"/>
    </row>
    <row r="45" spans="1:12" ht="15.75" customHeight="1" x14ac:dyDescent="0.2">
      <c r="A45" s="50" t="s">
        <v>59</v>
      </c>
      <c r="C45" s="57">
        <v>625</v>
      </c>
      <c r="D45" s="57">
        <v>535.72506999999996</v>
      </c>
      <c r="E45" s="52"/>
      <c r="F45" s="57">
        <v>953</v>
      </c>
      <c r="G45" s="57">
        <v>792.22353999999996</v>
      </c>
      <c r="H45" s="52"/>
      <c r="I45" s="57">
        <f>C45+F45</f>
        <v>1578</v>
      </c>
      <c r="J45" s="57">
        <f>D45+G45</f>
        <v>1327.9486099999999</v>
      </c>
      <c r="L45" s="51"/>
    </row>
    <row r="46" spans="1:12" ht="15.75" customHeight="1" x14ac:dyDescent="0.2">
      <c r="A46" s="59"/>
      <c r="L46" s="51"/>
    </row>
    <row r="47" spans="1:12" ht="15.75" customHeight="1" x14ac:dyDescent="0.2">
      <c r="A47" s="53" t="s">
        <v>20</v>
      </c>
      <c r="B47" s="40">
        <f>SUM(B9:B45)-SUM(B17:B20)</f>
        <v>0</v>
      </c>
      <c r="C47" s="117">
        <f>SUM(C9:C45)-SUM(C17:C20)</f>
        <v>8536</v>
      </c>
      <c r="D47" s="117">
        <f>SUM(D9:D45)-SUM(D17:D20)</f>
        <v>7422.2098299999989</v>
      </c>
      <c r="E47" s="59">
        <f t="shared" ref="E47:J47" si="1">SUM(E9:E45)-SUM(E17:E20)</f>
        <v>0</v>
      </c>
      <c r="F47" s="117">
        <f t="shared" si="1"/>
        <v>12092</v>
      </c>
      <c r="G47" s="117">
        <f t="shared" si="1"/>
        <v>10166.934470000002</v>
      </c>
      <c r="H47" s="59">
        <f t="shared" si="1"/>
        <v>14256</v>
      </c>
      <c r="I47" s="117">
        <f t="shared" si="1"/>
        <v>20628</v>
      </c>
      <c r="J47" s="117">
        <f t="shared" si="1"/>
        <v>17589.144299999996</v>
      </c>
      <c r="K47" s="109"/>
      <c r="L47" s="51"/>
    </row>
    <row r="48" spans="1:12" ht="15.75" customHeight="1" x14ac:dyDescent="0.2">
      <c r="L48" s="51"/>
    </row>
    <row r="49" spans="1:12" ht="15.75" customHeight="1" x14ac:dyDescent="0.2">
      <c r="A49" s="35" t="s">
        <v>60</v>
      </c>
      <c r="B49" s="58"/>
      <c r="C49" s="57">
        <v>1465</v>
      </c>
      <c r="D49" s="57">
        <v>1300.1079</v>
      </c>
      <c r="E49" s="58"/>
      <c r="F49" s="57">
        <v>541</v>
      </c>
      <c r="G49" s="57">
        <v>464.15143999999998</v>
      </c>
      <c r="H49" s="58"/>
      <c r="I49" s="57">
        <f t="shared" ref="I49:I51" si="2">C49+F49</f>
        <v>2006</v>
      </c>
      <c r="J49" s="57">
        <f t="shared" ref="J49:J51" si="3">D49+G49</f>
        <v>1764.2593400000001</v>
      </c>
      <c r="L49" s="51"/>
    </row>
    <row r="50" spans="1:12" s="55" customFormat="1" ht="15.75" customHeight="1" x14ac:dyDescent="0.2">
      <c r="A50" s="38" t="s">
        <v>61</v>
      </c>
      <c r="B50" s="40"/>
      <c r="C50" s="58">
        <v>1927</v>
      </c>
      <c r="D50" s="58">
        <v>1652.1686500000001</v>
      </c>
      <c r="E50" s="58"/>
      <c r="F50" s="58">
        <v>4081</v>
      </c>
      <c r="G50" s="58">
        <v>3415.5030299999999</v>
      </c>
      <c r="H50" s="58"/>
      <c r="I50" s="58">
        <f t="shared" si="2"/>
        <v>6008</v>
      </c>
      <c r="J50" s="58">
        <f t="shared" si="3"/>
        <v>5067.6716799999995</v>
      </c>
      <c r="L50" s="51"/>
    </row>
    <row r="51" spans="1:12" ht="15.75" customHeight="1" x14ac:dyDescent="0.2">
      <c r="A51" s="35" t="s">
        <v>62</v>
      </c>
      <c r="C51" s="57">
        <v>2113</v>
      </c>
      <c r="D51" s="57">
        <v>1847.47147</v>
      </c>
      <c r="E51" s="52"/>
      <c r="F51" s="57">
        <v>2728</v>
      </c>
      <c r="G51" s="57">
        <v>2318.44695</v>
      </c>
      <c r="H51" s="52"/>
      <c r="I51" s="57">
        <f t="shared" si="2"/>
        <v>4841</v>
      </c>
      <c r="J51" s="57">
        <f t="shared" si="3"/>
        <v>4165.91842</v>
      </c>
      <c r="L51" s="51"/>
    </row>
    <row r="52" spans="1:12" x14ac:dyDescent="0.2">
      <c r="A52" s="44" t="s">
        <v>63</v>
      </c>
    </row>
  </sheetData>
  <mergeCells count="9">
    <mergeCell ref="C5:D5"/>
    <mergeCell ref="F5:G5"/>
    <mergeCell ref="I5:J5"/>
    <mergeCell ref="D6:D8"/>
    <mergeCell ref="G6:G8"/>
    <mergeCell ref="J6:J8"/>
    <mergeCell ref="C6:C8"/>
    <mergeCell ref="F6:F8"/>
    <mergeCell ref="I6:I8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S52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2" width="0.7109375" style="61" customWidth="1"/>
    <col min="3" max="4" width="9.7109375" customWidth="1"/>
    <col min="5" max="5" width="0.7109375" style="61" customWidth="1"/>
    <col min="6" max="7" width="9.7109375" customWidth="1"/>
    <col min="8" max="8" width="0.7109375" style="61" customWidth="1"/>
    <col min="9" max="10" width="9.7109375" customWidth="1"/>
  </cols>
  <sheetData>
    <row r="1" spans="1:19" s="41" customFormat="1" ht="15.75" customHeight="1" x14ac:dyDescent="0.25">
      <c r="A1" s="33" t="s">
        <v>21</v>
      </c>
      <c r="B1" s="61"/>
      <c r="E1" s="61"/>
      <c r="H1" s="61"/>
    </row>
    <row r="2" spans="1:19" ht="15.75" customHeight="1" x14ac:dyDescent="0.2"/>
    <row r="3" spans="1:19" ht="15.75" customHeight="1" x14ac:dyDescent="0.25">
      <c r="A3" s="33" t="s">
        <v>195</v>
      </c>
    </row>
    <row r="4" spans="1:19" ht="15.75" customHeight="1" x14ac:dyDescent="0.2"/>
    <row r="5" spans="1:19" ht="15.75" customHeight="1" x14ac:dyDescent="0.2">
      <c r="C5" s="130" t="s">
        <v>14</v>
      </c>
      <c r="D5" s="130"/>
      <c r="F5" s="130" t="s">
        <v>15</v>
      </c>
      <c r="G5" s="130" t="s">
        <v>15</v>
      </c>
      <c r="I5" s="130" t="s">
        <v>13</v>
      </c>
      <c r="J5" s="130" t="s">
        <v>13</v>
      </c>
    </row>
    <row r="6" spans="1:19" s="44" customFormat="1" ht="15.75" customHeight="1" x14ac:dyDescent="0.2">
      <c r="B6" s="61"/>
      <c r="C6" s="132" t="s">
        <v>193</v>
      </c>
      <c r="D6" s="132" t="s">
        <v>192</v>
      </c>
      <c r="E6" s="61"/>
      <c r="F6" s="132" t="s">
        <v>193</v>
      </c>
      <c r="G6" s="132" t="s">
        <v>192</v>
      </c>
      <c r="H6" s="61"/>
      <c r="I6" s="132" t="s">
        <v>193</v>
      </c>
      <c r="J6" s="132" t="s">
        <v>192</v>
      </c>
    </row>
    <row r="7" spans="1:19" s="44" customFormat="1" ht="15.75" customHeight="1" x14ac:dyDescent="0.2">
      <c r="B7" s="61"/>
      <c r="C7" s="134"/>
      <c r="D7" s="133"/>
      <c r="E7" s="61"/>
      <c r="F7" s="134"/>
      <c r="G7" s="133"/>
      <c r="H7" s="61"/>
      <c r="I7" s="134"/>
      <c r="J7" s="133"/>
    </row>
    <row r="8" spans="1:19" ht="15.75" customHeight="1" x14ac:dyDescent="0.2">
      <c r="C8" s="134"/>
      <c r="D8" s="133"/>
      <c r="F8" s="134"/>
      <c r="G8" s="133"/>
      <c r="I8" s="134"/>
      <c r="J8" s="133"/>
    </row>
    <row r="9" spans="1:19" ht="15.75" customHeight="1" x14ac:dyDescent="0.2">
      <c r="A9" s="50" t="s">
        <v>225</v>
      </c>
      <c r="C9" s="62">
        <f>IF(OR('Tabel 1'!$D9&lt;5,'Tabel 2'!C9&lt;0.5),"-",IFERROR('Tabel 2'!C9/'Tabel 1'!$D9*100,"-"))</f>
        <v>3.3337668530801579</v>
      </c>
      <c r="D9" s="62">
        <f>IF(OR('Tabel 1'!$D9&lt;5,'Tabel 2'!D9&lt;0.5),"-",IFERROR('Tabel 2'!D9/'Tabel 1'!$D9*100,"-"))</f>
        <v>2.9358071704166124</v>
      </c>
      <c r="E9" s="63"/>
      <c r="F9" s="62">
        <f>IF(OR('Tabel 1'!$G9&lt;5,'Tabel 2'!F9&lt;0.5),"-",IFERROR('Tabel 2'!F9/'Tabel 1'!$G9*100,"-"))</f>
        <v>4.3018682399213377</v>
      </c>
      <c r="G9" s="62">
        <f>IF(OR('Tabel 1'!$G9&lt;5,'Tabel 2'!G9&lt;0.5),"-",IFERROR('Tabel 2'!G9/'Tabel 1'!$G9*100,"-"))</f>
        <v>3.7112952310717797</v>
      </c>
      <c r="H9" s="63"/>
      <c r="I9" s="62">
        <f>IF(OR('Tabel 1'!$J9&lt;5,'Tabel 2'!I9&lt;0.5),"-",IFERROR('Tabel 2'!I9/'Tabel 1'!$J9*100,"-"))</f>
        <v>3.586193635227382</v>
      </c>
      <c r="J9" s="62">
        <f>IF(OR('Tabel 1'!$J9&lt;5,'Tabel 2'!J9&lt;0.5),"-",IFERROR('Tabel 2'!J9/'Tabel 1'!$J9*100,"-"))</f>
        <v>3.1380111527737715</v>
      </c>
      <c r="L9" s="64"/>
      <c r="P9" s="64"/>
    </row>
    <row r="10" spans="1:19" ht="15.75" customHeight="1" x14ac:dyDescent="0.2">
      <c r="A10" s="52" t="s">
        <v>226</v>
      </c>
      <c r="C10" s="63">
        <f>IF(OR('Tabel 1'!$D10&lt;5,'Tabel 2'!C10&lt;0.5),"-",IFERROR('Tabel 2'!C10/'Tabel 1'!$D10*100,"-"))</f>
        <v>2.5363507160817758</v>
      </c>
      <c r="D10" s="63">
        <f>IF(OR('Tabel 1'!$D10&lt;5,'Tabel 2'!D10&lt;0.5),"-",IFERROR('Tabel 2'!D10/'Tabel 1'!$D10*100,"-"))</f>
        <v>2.2699801756495752</v>
      </c>
      <c r="E10" s="63"/>
      <c r="F10" s="63">
        <f>IF(OR('Tabel 1'!$G10&lt;5,'Tabel 2'!F10&lt;0.5),"-",IFERROR('Tabel 2'!F10/'Tabel 1'!$G10*100,"-"))</f>
        <v>3.0447951538338911</v>
      </c>
      <c r="G10" s="63">
        <f>IF(OR('Tabel 1'!$G10&lt;5,'Tabel 2'!G10&lt;0.5),"-",IFERROR('Tabel 2'!G10/'Tabel 1'!$G10*100,"-"))</f>
        <v>2.5856920133907222</v>
      </c>
      <c r="H10" s="63"/>
      <c r="I10" s="63">
        <f>IF(OR('Tabel 1'!$J10&lt;5,'Tabel 2'!I10&lt;0.5),"-",IFERROR('Tabel 2'!I10/'Tabel 1'!$J10*100,"-"))</f>
        <v>2.6309544996144036</v>
      </c>
      <c r="J10" s="63">
        <f>IF(OR('Tabel 1'!$J10&lt;5,'Tabel 2'!J10&lt;0.5),"-",IFERROR('Tabel 2'!J10/'Tabel 1'!$J10*100,"-"))</f>
        <v>2.3287231417215399</v>
      </c>
      <c r="L10" s="64"/>
      <c r="P10" s="64"/>
    </row>
    <row r="11" spans="1:19" ht="15.75" customHeight="1" x14ac:dyDescent="0.2">
      <c r="A11" s="50" t="s">
        <v>227</v>
      </c>
      <c r="C11" s="62">
        <f>IF(OR('Tabel 1'!$D11&lt;5,'Tabel 2'!C11&lt;0.5),"-",IFERROR('Tabel 2'!C11/'Tabel 1'!$D11*100,"-"))</f>
        <v>9.8579694897422403</v>
      </c>
      <c r="D11" s="62">
        <f>IF(OR('Tabel 1'!$D11&lt;5,'Tabel 2'!D11&lt;0.5),"-",IFERROR('Tabel 2'!D11/'Tabel 1'!$D11*100,"-"))</f>
        <v>8.6002853235139405</v>
      </c>
      <c r="E11" s="63"/>
      <c r="F11" s="62">
        <f>IF(OR('Tabel 1'!$G11&lt;5,'Tabel 2'!F11&lt;0.5),"-",IFERROR('Tabel 2'!F11/'Tabel 1'!$G11*100,"-"))</f>
        <v>12.595075415753513</v>
      </c>
      <c r="G11" s="62">
        <f>IF(OR('Tabel 1'!$G11&lt;5,'Tabel 2'!G11&lt;0.5),"-",IFERROR('Tabel 2'!G11/'Tabel 1'!$G11*100,"-"))</f>
        <v>10.699353616088695</v>
      </c>
      <c r="H11" s="63"/>
      <c r="I11" s="62">
        <f>IF(OR('Tabel 1'!$J11&lt;5,'Tabel 2'!I11&lt;0.5),"-",IFERROR('Tabel 2'!I11/'Tabel 1'!$J11*100,"-"))</f>
        <v>11.087938825165104</v>
      </c>
      <c r="J11" s="62">
        <f>IF(OR('Tabel 1'!$J11&lt;5,'Tabel 2'!J11&lt;0.5),"-",IFERROR('Tabel 2'!J11/'Tabel 1'!$J11*100,"-"))</f>
        <v>9.543540609431119</v>
      </c>
      <c r="L11" s="64"/>
      <c r="P11" s="64"/>
    </row>
    <row r="12" spans="1:19" ht="15.75" customHeight="1" x14ac:dyDescent="0.2">
      <c r="A12" s="52" t="s">
        <v>26</v>
      </c>
      <c r="C12" s="63">
        <f>IF(OR('Tabel 1'!$D12&lt;5,'Tabel 2'!C12&lt;0.5),"-",IFERROR('Tabel 2'!C12/'Tabel 1'!$D12*100,"-"))</f>
        <v>10.103908188585608</v>
      </c>
      <c r="D12" s="63">
        <f>IF(OR('Tabel 1'!$D12&lt;5,'Tabel 2'!D12&lt;0.5),"-",IFERROR('Tabel 2'!D12/'Tabel 1'!$D12*100,"-"))</f>
        <v>8.6589689826302738</v>
      </c>
      <c r="E12" s="63"/>
      <c r="F12" s="63">
        <f>IF(OR('Tabel 1'!$G12&lt;5,'Tabel 2'!F12&lt;0.5),"-",IFERROR('Tabel 2'!F12/'Tabel 1'!$G12*100,"-"))</f>
        <v>10.841887627407596</v>
      </c>
      <c r="G12" s="63">
        <f>IF(OR('Tabel 1'!$G12&lt;5,'Tabel 2'!G12&lt;0.5),"-",IFERROR('Tabel 2'!G12/'Tabel 1'!$G12*100,"-"))</f>
        <v>9.069710508179476</v>
      </c>
      <c r="H12" s="63"/>
      <c r="I12" s="63">
        <f>IF(OR('Tabel 1'!$J12&lt;5,'Tabel 2'!I12&lt;0.5),"-",IFERROR('Tabel 2'!I12/'Tabel 1'!$J12*100,"-"))</f>
        <v>10.606697145681453</v>
      </c>
      <c r="J12" s="63">
        <f>IF(OR('Tabel 1'!$J12&lt;5,'Tabel 2'!J12&lt;0.5),"-",IFERROR('Tabel 2'!J12/'Tabel 1'!$J12*100,"-"))</f>
        <v>8.9388091684171496</v>
      </c>
      <c r="L12" s="64"/>
      <c r="P12" s="64"/>
    </row>
    <row r="13" spans="1:19" ht="15.75" customHeight="1" x14ac:dyDescent="0.2">
      <c r="A13" s="50" t="s">
        <v>27</v>
      </c>
      <c r="C13" s="62">
        <f>IF(OR('Tabel 1'!$D13&lt;5,'Tabel 2'!C13&lt;0.5),"-",IFERROR('Tabel 2'!C13/'Tabel 1'!$D13*100,"-"))</f>
        <v>3.5243996901626646</v>
      </c>
      <c r="D13" s="62">
        <f>IF(OR('Tabel 1'!$D13&lt;5,'Tabel 2'!D13&lt;0.5),"-",IFERROR('Tabel 2'!D13/'Tabel 1'!$D13*100,"-"))</f>
        <v>3.0067166279369997</v>
      </c>
      <c r="E13" s="63"/>
      <c r="F13" s="62">
        <f>IF(OR('Tabel 1'!$G13&lt;5,'Tabel 2'!F13&lt;0.5),"-",IFERROR('Tabel 2'!F13/'Tabel 1'!$G13*100,"-"))</f>
        <v>4.8020219039595622</v>
      </c>
      <c r="G13" s="62">
        <f>IF(OR('Tabel 1'!$G13&lt;5,'Tabel 2'!G13&lt;0.5),"-",IFERROR('Tabel 2'!G13/'Tabel 1'!$G13*100,"-"))</f>
        <v>4.0102367312552651</v>
      </c>
      <c r="H13" s="63"/>
      <c r="I13" s="62">
        <f>IF(OR('Tabel 1'!$J13&lt;5,'Tabel 2'!I13&lt;0.5),"-",IFERROR('Tabel 2'!I13/'Tabel 1'!$J13*100,"-"))</f>
        <v>4.1364003228410011</v>
      </c>
      <c r="J13" s="62">
        <f>IF(OR('Tabel 1'!$J13&lt;5,'Tabel 2'!J13&lt;0.5),"-",IFERROR('Tabel 2'!J13/'Tabel 1'!$J13*100,"-"))</f>
        <v>3.4874181463545866</v>
      </c>
      <c r="L13" s="64"/>
      <c r="P13" s="64"/>
      <c r="S13" s="65"/>
    </row>
    <row r="14" spans="1:19" ht="15.75" customHeight="1" x14ac:dyDescent="0.2">
      <c r="A14" s="52" t="s">
        <v>28</v>
      </c>
      <c r="C14" s="63">
        <f>IF(OR('Tabel 1'!$D14&lt;5,'Tabel 2'!C14&lt;0.5),"-",IFERROR('Tabel 2'!C14/'Tabel 1'!$D14*100,"-"))</f>
        <v>3.5928143712574849</v>
      </c>
      <c r="D14" s="63">
        <f>IF(OR('Tabel 1'!$D14&lt;5,'Tabel 2'!D14&lt;0.5),"-",IFERROR('Tabel 2'!D14/'Tabel 1'!$D14*100,"-"))</f>
        <v>2.8250583832335332</v>
      </c>
      <c r="E14" s="63"/>
      <c r="F14" s="63">
        <f>IF(OR('Tabel 1'!$G14&lt;5,'Tabel 2'!F14&lt;0.5),"-",IFERROR('Tabel 2'!F14/'Tabel 1'!$G14*100,"-"))</f>
        <v>6.1338289962825279</v>
      </c>
      <c r="G14" s="63">
        <f>IF(OR('Tabel 1'!$G14&lt;5,'Tabel 2'!G14&lt;0.5),"-",IFERROR('Tabel 2'!G14/'Tabel 1'!$G14*100,"-"))</f>
        <v>5.04750092936803</v>
      </c>
      <c r="H14" s="63"/>
      <c r="I14" s="63">
        <f>IF(OR('Tabel 1'!$J14&lt;5,'Tabel 2'!I14&lt;0.5),"-",IFERROR('Tabel 2'!I14/'Tabel 1'!$J14*100,"-"))</f>
        <v>4.7263681592039797</v>
      </c>
      <c r="J14" s="63">
        <f>IF(OR('Tabel 1'!$J14&lt;5,'Tabel 2'!J14&lt;0.5),"-",IFERROR('Tabel 2'!J14/'Tabel 1'!$J14*100,"-"))</f>
        <v>3.8164962686567163</v>
      </c>
      <c r="L14" s="64"/>
      <c r="P14" s="64"/>
    </row>
    <row r="15" spans="1:19" ht="15.75" customHeight="1" x14ac:dyDescent="0.2">
      <c r="A15" s="50" t="s">
        <v>29</v>
      </c>
      <c r="C15" s="62">
        <f>IF(OR('Tabel 1'!$D15&lt;5,'Tabel 2'!C15&lt;0.5),"-",IFERROR('Tabel 2'!C15/'Tabel 1'!$D15*100,"-"))</f>
        <v>15.849923430321592</v>
      </c>
      <c r="D15" s="62">
        <f>IF(OR('Tabel 1'!$D15&lt;5,'Tabel 2'!D15&lt;0.5),"-",IFERROR('Tabel 2'!D15/'Tabel 1'!$D15*100,"-"))</f>
        <v>13.710571209800918</v>
      </c>
      <c r="E15" s="63"/>
      <c r="F15" s="62">
        <f>IF(OR('Tabel 1'!$G15&lt;5,'Tabel 2'!F15&lt;0.5),"-",IFERROR('Tabel 2'!F15/'Tabel 1'!$G15*100,"-"))</f>
        <v>14.665523156089193</v>
      </c>
      <c r="G15" s="62">
        <f>IF(OR('Tabel 1'!$G15&lt;5,'Tabel 2'!G15&lt;0.5),"-",IFERROR('Tabel 2'!G15/'Tabel 1'!$G15*100,"-"))</f>
        <v>12.387347627215552</v>
      </c>
      <c r="H15" s="63"/>
      <c r="I15" s="62">
        <f>IF(OR('Tabel 1'!$J15&lt;5,'Tabel 2'!I15&lt;0.5),"-",IFERROR('Tabel 2'!I15/'Tabel 1'!$J15*100,"-"))</f>
        <v>14.987510407993341</v>
      </c>
      <c r="J15" s="62">
        <f>IF(OR('Tabel 1'!$J15&lt;5,'Tabel 2'!J15&lt;0.5),"-",IFERROR('Tabel 2'!J15/'Tabel 1'!$J15*100,"-"))</f>
        <v>12.747074937552039</v>
      </c>
      <c r="L15" s="64"/>
      <c r="P15" s="64"/>
    </row>
    <row r="16" spans="1:19" ht="15.75" customHeight="1" x14ac:dyDescent="0.2">
      <c r="A16" s="52" t="s">
        <v>30</v>
      </c>
      <c r="C16" s="63">
        <f>IF(OR('Tabel 1'!$D16&lt;5,'Tabel 2'!C16&lt;0.5),"-",IFERROR('Tabel 2'!C16/'Tabel 1'!$D16*100,"-"))</f>
        <v>8.4805653710247348</v>
      </c>
      <c r="D16" s="63">
        <f>IF(OR('Tabel 1'!$D16&lt;5,'Tabel 2'!D16&lt;0.5),"-",IFERROR('Tabel 2'!D16/'Tabel 1'!$D16*100,"-"))</f>
        <v>7.5799381625441695</v>
      </c>
      <c r="E16" s="63"/>
      <c r="F16" s="63">
        <f>IF(OR('Tabel 1'!$G16&lt;5,'Tabel 2'!F16&lt;0.5),"-",IFERROR('Tabel 2'!F16/'Tabel 1'!$G16*100,"-"))</f>
        <v>8.1661891117478511</v>
      </c>
      <c r="G16" s="63">
        <f>IF(OR('Tabel 1'!$G16&lt;5,'Tabel 2'!G16&lt;0.5),"-",IFERROR('Tabel 2'!G16/'Tabel 1'!$G16*100,"-"))</f>
        <v>6.7738748806112703</v>
      </c>
      <c r="H16" s="63"/>
      <c r="I16" s="63">
        <f>IF(OR('Tabel 1'!$J16&lt;5,'Tabel 2'!I16&lt;0.5),"-",IFERROR('Tabel 2'!I16/'Tabel 1'!$J16*100,"-"))</f>
        <v>8.2765034097954118</v>
      </c>
      <c r="J16" s="63">
        <f>IF(OR('Tabel 1'!$J16&lt;5,'Tabel 2'!J16&lt;0.5),"-",IFERROR('Tabel 2'!J16/'Tabel 1'!$J16*100,"-"))</f>
        <v>7.0567216367017984</v>
      </c>
      <c r="L16" s="64"/>
      <c r="P16" s="64"/>
    </row>
    <row r="17" spans="1:16" ht="15.75" hidden="1" customHeight="1" x14ac:dyDescent="0.2">
      <c r="A17" s="50" t="s">
        <v>31</v>
      </c>
      <c r="C17" s="62">
        <f>IF(OR('Tabel 1'!$D17&lt;5,'Tabel 2'!C17&lt;0.5),"-",IFERROR('Tabel 2'!C17/'Tabel 1'!$D17*100,"-"))</f>
        <v>2.8432168968318439</v>
      </c>
      <c r="D17" s="62">
        <f>IF(OR('Tabel 1'!$D17&lt;5,'Tabel 2'!D17&lt;0.5),"-",IFERROR('Tabel 2'!D17/'Tabel 1'!$D17*100,"-"))</f>
        <v>2.3878960194963441</v>
      </c>
      <c r="E17" s="63"/>
      <c r="F17" s="62">
        <f>IF(OR('Tabel 1'!$G17&lt;5,'Tabel 2'!F17&lt;0.5),"-",IFERROR('Tabel 2'!F17/'Tabel 1'!$G17*100,"-"))</f>
        <v>5.6701030927835054</v>
      </c>
      <c r="G17" s="62">
        <f>IF(OR('Tabel 1'!$G17&lt;5,'Tabel 2'!G17&lt;0.5),"-",IFERROR('Tabel 2'!G17/'Tabel 1'!$G17*100,"-"))</f>
        <v>4.7072156357388319</v>
      </c>
      <c r="H17" s="63"/>
      <c r="I17" s="62">
        <f>IF(OR('Tabel 1'!$J17&lt;5,'Tabel 2'!I17&lt;0.5),"-",IFERROR('Tabel 2'!I17/'Tabel 1'!$J17*100,"-"))</f>
        <v>4.2171189979123174</v>
      </c>
      <c r="J17" s="62">
        <f>IF(OR('Tabel 1'!$J17&lt;5,'Tabel 2'!J17&lt;0.5),"-",IFERROR('Tabel 2'!J17/'Tabel 1'!$J17*100,"-"))</f>
        <v>3.5151144050104381</v>
      </c>
      <c r="L17" s="64"/>
      <c r="P17" s="64"/>
    </row>
    <row r="18" spans="1:16" ht="15.75" hidden="1" customHeight="1" x14ac:dyDescent="0.2">
      <c r="A18" s="52" t="s">
        <v>32</v>
      </c>
      <c r="C18" s="63">
        <f>IF(OR('Tabel 1'!$D18&lt;5,'Tabel 2'!C18&lt;0.5),"-",IFERROR('Tabel 2'!C18/'Tabel 1'!$D18*100,"-"))</f>
        <v>8.8082901554404138</v>
      </c>
      <c r="D18" s="63">
        <f>IF(OR('Tabel 1'!$D18&lt;5,'Tabel 2'!D18&lt;0.5),"-",IFERROR('Tabel 2'!D18/'Tabel 1'!$D18*100,"-"))</f>
        <v>6.5674145077720212</v>
      </c>
      <c r="E18" s="63"/>
      <c r="F18" s="63">
        <f>IF(OR('Tabel 1'!$G18&lt;5,'Tabel 2'!F18&lt;0.5),"-",IFERROR('Tabel 2'!F18/'Tabel 1'!$G18*100,"-"))</f>
        <v>8.2828282828282838</v>
      </c>
      <c r="G18" s="63">
        <f>IF(OR('Tabel 1'!$G18&lt;5,'Tabel 2'!G18&lt;0.5),"-",IFERROR('Tabel 2'!G18/'Tabel 1'!$G18*100,"-"))</f>
        <v>7.0889151515151516</v>
      </c>
      <c r="H18" s="63"/>
      <c r="I18" s="63">
        <f>IF(OR('Tabel 1'!$J18&lt;5,'Tabel 2'!I18&lt;0.5),"-",IFERROR('Tabel 2'!I18/'Tabel 1'!$J18*100,"-"))</f>
        <v>8.4302325581395348</v>
      </c>
      <c r="J18" s="63">
        <f>IF(OR('Tabel 1'!$J18&lt;5,'Tabel 2'!J18&lt;0.5),"-",IFERROR('Tabel 2'!J18/'Tabel 1'!$J18*100,"-"))</f>
        <v>6.9426220930232567</v>
      </c>
      <c r="L18" s="64"/>
      <c r="P18" s="64"/>
    </row>
    <row r="19" spans="1:16" ht="15.75" hidden="1" customHeight="1" x14ac:dyDescent="0.2">
      <c r="A19" s="50" t="s">
        <v>33</v>
      </c>
      <c r="C19" s="62">
        <f>IF(OR('Tabel 1'!$D19&lt;5,'Tabel 2'!C19&lt;0.5),"-",IFERROR('Tabel 2'!C19/'Tabel 1'!$D19*100,"-"))</f>
        <v>3.225806451612903</v>
      </c>
      <c r="D19" s="62">
        <f>IF(OR('Tabel 1'!$D19&lt;5,'Tabel 2'!D19&lt;0.5),"-",IFERROR('Tabel 2'!D19/'Tabel 1'!$D19*100,"-"))</f>
        <v>1.8303951612903226</v>
      </c>
      <c r="E19" s="63"/>
      <c r="F19" s="62">
        <f>IF(OR('Tabel 1'!$G19&lt;5,'Tabel 2'!F19&lt;0.5),"-",IFERROR('Tabel 2'!F19/'Tabel 1'!$G19*100,"-"))</f>
        <v>1.9512195121951219</v>
      </c>
      <c r="G19" s="62">
        <f>IF(OR('Tabel 1'!$G19&lt;5,'Tabel 2'!G19&lt;0.5),"-",IFERROR('Tabel 2'!G19/'Tabel 1'!$G19*100,"-"))</f>
        <v>1.8023804878048781</v>
      </c>
      <c r="H19" s="63"/>
      <c r="I19" s="62">
        <f>IF(OR('Tabel 1'!$J19&lt;5,'Tabel 2'!I19&lt;0.5),"-",IFERROR('Tabel 2'!I19/'Tabel 1'!$J19*100,"-"))</f>
        <v>2.43161094224924</v>
      </c>
      <c r="J19" s="62">
        <f>IF(OR('Tabel 1'!$J19&lt;5,'Tabel 2'!J19&lt;0.5),"-",IFERROR('Tabel 2'!J19/'Tabel 1'!$J19*100,"-"))</f>
        <v>1.8129392097264436</v>
      </c>
      <c r="L19" s="64"/>
      <c r="P19" s="64"/>
    </row>
    <row r="20" spans="1:16" ht="15.75" hidden="1" customHeight="1" x14ac:dyDescent="0.2">
      <c r="A20" s="52" t="s">
        <v>34</v>
      </c>
      <c r="C20" s="63">
        <f>IF(OR('Tabel 1'!$D20&lt;5,'Tabel 2'!C20&lt;0.5),"-",IFERROR('Tabel 2'!C20/'Tabel 1'!$D20*100,"-"))</f>
        <v>2.5839793281653747</v>
      </c>
      <c r="D20" s="63">
        <f>IF(OR('Tabel 1'!$D20&lt;5,'Tabel 2'!D20&lt;0.5),"-",IFERROR('Tabel 2'!D20/'Tabel 1'!$D20*100,"-"))</f>
        <v>1.963328165374677</v>
      </c>
      <c r="E20" s="63"/>
      <c r="F20" s="63">
        <f>IF(OR('Tabel 1'!$G20&lt;5,'Tabel 2'!F20&lt;0.5),"-",IFERROR('Tabel 2'!F20/'Tabel 1'!$G20*100,"-"))</f>
        <v>7.0866141732283463</v>
      </c>
      <c r="G20" s="63">
        <f>IF(OR('Tabel 1'!$G20&lt;5,'Tabel 2'!G20&lt;0.5),"-",IFERROR('Tabel 2'!G20/'Tabel 1'!$G20*100,"-"))</f>
        <v>6.0146614173228352</v>
      </c>
      <c r="H20" s="63"/>
      <c r="I20" s="63">
        <f>IF(OR('Tabel 1'!$J20&lt;5,'Tabel 2'!I20&lt;0.5),"-",IFERROR('Tabel 2'!I20/'Tabel 1'!$J20*100,"-"))</f>
        <v>3.6964980544747084</v>
      </c>
      <c r="J20" s="63">
        <f>IF(OR('Tabel 1'!$J20&lt;5,'Tabel 2'!J20&lt;0.5),"-",IFERROR('Tabel 2'!J20/'Tabel 1'!$J20*100,"-"))</f>
        <v>2.9643385214007787</v>
      </c>
      <c r="L20" s="64"/>
      <c r="P20" s="64"/>
    </row>
    <row r="21" spans="1:16" ht="15.75" customHeight="1" x14ac:dyDescent="0.2">
      <c r="A21" s="50" t="s">
        <v>35</v>
      </c>
      <c r="B21" s="62">
        <v>0</v>
      </c>
      <c r="C21" s="62">
        <f>IF(OR('Tabel 1'!$D21&lt;5,'Tabel 2'!C21&lt;0.5),"-",IFERROR('Tabel 2'!C21/'Tabel 1'!$D21*100,"-"))</f>
        <v>3.4108527131782944</v>
      </c>
      <c r="D21" s="62">
        <f>IF(OR('Tabel 1'!$D21&lt;5,'Tabel 2'!D21&lt;0.5),"-",IFERROR('Tabel 2'!D21/'Tabel 1'!$D21*100,"-"))</f>
        <v>2.6841281653746769</v>
      </c>
      <c r="E21" s="63"/>
      <c r="F21" s="62">
        <f>IF(OR('Tabel 1'!$G21&lt;5,'Tabel 2'!F21&lt;0.5),"-",IFERROR('Tabel 2'!F21/'Tabel 1'!$G21*100,"-"))</f>
        <v>6.0271220492214974</v>
      </c>
      <c r="G21" s="62">
        <f>IF(OR('Tabel 1'!$G21&lt;5,'Tabel 2'!G21&lt;0.5),"-",IFERROR('Tabel 2'!G21/'Tabel 1'!$G21*100,"-"))</f>
        <v>5.0836574585635361</v>
      </c>
      <c r="H21" s="63"/>
      <c r="I21" s="62">
        <f>IF(OR('Tabel 1'!$J21&lt;5,'Tabel 2'!I21&lt;0.5),"-",IFERROR('Tabel 2'!I21/'Tabel 1'!$J21*100,"-"))</f>
        <v>4.7376464595007644</v>
      </c>
      <c r="J21" s="62">
        <f>IF(OR('Tabel 1'!$J21&lt;5,'Tabel 2'!J21&lt;0.5),"-",IFERROR('Tabel 2'!J21/'Tabel 1'!$J21*100,"-"))</f>
        <v>3.9010061130922065</v>
      </c>
      <c r="L21" s="64"/>
      <c r="P21" s="64"/>
    </row>
    <row r="22" spans="1:16" ht="15.75" customHeight="1" x14ac:dyDescent="0.2">
      <c r="A22" s="52" t="s">
        <v>36</v>
      </c>
      <c r="C22" s="63">
        <f>IF(OR('Tabel 1'!$D22&lt;5,'Tabel 2'!C22&lt;0.5),"-",IFERROR('Tabel 2'!C22/'Tabel 1'!$D22*100,"-"))</f>
        <v>2.1164021164021163</v>
      </c>
      <c r="D22" s="63">
        <f>IF(OR('Tabel 1'!$D22&lt;5,'Tabel 2'!D22&lt;0.5),"-",IFERROR('Tabel 2'!D22/'Tabel 1'!$D22*100,"-"))</f>
        <v>1.7008571428571428</v>
      </c>
      <c r="E22" s="63"/>
      <c r="F22" s="63">
        <f>IF(OR('Tabel 1'!$G22&lt;5,'Tabel 2'!F22&lt;0.5),"-",IFERROR('Tabel 2'!F22/'Tabel 1'!$G22*100,"-"))</f>
        <v>6.0606060606060606</v>
      </c>
      <c r="G22" s="63">
        <f>IF(OR('Tabel 1'!$G22&lt;5,'Tabel 2'!G22&lt;0.5),"-",IFERROR('Tabel 2'!G22/'Tabel 1'!$G22*100,"-"))</f>
        <v>5.0214606060606064</v>
      </c>
      <c r="H22" s="63"/>
      <c r="I22" s="63">
        <f>IF(OR('Tabel 1'!$J22&lt;5,'Tabel 2'!I22&lt;0.5),"-",IFERROR('Tabel 2'!I22/'Tabel 1'!$J22*100,"-"))</f>
        <v>3.9548022598870061</v>
      </c>
      <c r="J22" s="63">
        <f>IF(OR('Tabel 1'!$J22&lt;5,'Tabel 2'!J22&lt;0.5),"-",IFERROR('Tabel 2'!J22/'Tabel 1'!$J22*100,"-"))</f>
        <v>3.2485960451977403</v>
      </c>
      <c r="L22" s="64"/>
      <c r="P22" s="64"/>
    </row>
    <row r="23" spans="1:16" ht="15.75" customHeight="1" x14ac:dyDescent="0.2">
      <c r="A23" s="50" t="s">
        <v>37</v>
      </c>
      <c r="C23" s="62">
        <f>IF(OR('Tabel 1'!$D23&lt;5,'Tabel 2'!C23&lt;0.5),"-",IFERROR('Tabel 2'!C23/'Tabel 1'!$D23*100,"-"))</f>
        <v>15.384615384615385</v>
      </c>
      <c r="D23" s="62">
        <f>IF(OR('Tabel 1'!$D23&lt;5,'Tabel 2'!D23&lt;0.5),"-",IFERROR('Tabel 2'!D23/'Tabel 1'!$D23*100,"-"))</f>
        <v>14.942730769230769</v>
      </c>
      <c r="E23" s="63"/>
      <c r="F23" s="62">
        <f>IF(OR('Tabel 1'!$G23&lt;5,'Tabel 2'!F23&lt;0.5),"-",IFERROR('Tabel 2'!F23/'Tabel 1'!$G23*100,"-"))</f>
        <v>12.5</v>
      </c>
      <c r="G23" s="62">
        <f>IF(OR('Tabel 1'!$G23&lt;5,'Tabel 2'!G23&lt;0.5),"-",IFERROR('Tabel 2'!G23/'Tabel 1'!$G23*100,"-"))</f>
        <v>10.348329545454545</v>
      </c>
      <c r="H23" s="63"/>
      <c r="I23" s="62">
        <f>IF(OR('Tabel 1'!$J23&lt;5,'Tabel 2'!I23&lt;0.5),"-",IFERROR('Tabel 2'!I23/'Tabel 1'!$J23*100,"-"))</f>
        <v>12.871287128712872</v>
      </c>
      <c r="J23" s="62">
        <f>IF(OR('Tabel 1'!$J23&lt;5,'Tabel 2'!J23&lt;0.5),"-",IFERROR('Tabel 2'!J23/'Tabel 1'!$J23*100,"-"))</f>
        <v>10.939688118811882</v>
      </c>
      <c r="L23" s="64"/>
      <c r="P23" s="64"/>
    </row>
    <row r="24" spans="1:16" ht="15.75" customHeight="1" x14ac:dyDescent="0.2">
      <c r="A24" s="52" t="s">
        <v>38</v>
      </c>
      <c r="C24" s="63">
        <f>IF(OR('Tabel 1'!$D24&lt;5,'Tabel 2'!C24&lt;0.5),"-",IFERROR('Tabel 2'!C24/'Tabel 1'!$D24*100,"-"))</f>
        <v>3.3707865168539324</v>
      </c>
      <c r="D24" s="63">
        <f>IF(OR('Tabel 1'!$D24&lt;5,'Tabel 2'!D24&lt;0.5),"-",IFERROR('Tabel 2'!D24/'Tabel 1'!$D24*100,"-"))</f>
        <v>2.86501797752809</v>
      </c>
      <c r="E24" s="63"/>
      <c r="F24" s="63">
        <f>IF(OR('Tabel 1'!$G24&lt;5,'Tabel 2'!F24&lt;0.5),"-",IFERROR('Tabel 2'!F24/'Tabel 1'!$G24*100,"-"))</f>
        <v>3.4946236559139781</v>
      </c>
      <c r="G24" s="63">
        <f>IF(OR('Tabel 1'!$G24&lt;5,'Tabel 2'!G24&lt;0.5),"-",IFERROR('Tabel 2'!G24/'Tabel 1'!$G24*100,"-"))</f>
        <v>2.763621505376344</v>
      </c>
      <c r="H24" s="63"/>
      <c r="I24" s="63">
        <f>IF(OR('Tabel 1'!$J24&lt;5,'Tabel 2'!I24&lt;0.5),"-",IFERROR('Tabel 2'!I24/'Tabel 1'!$J24*100,"-"))</f>
        <v>3.4707158351409979</v>
      </c>
      <c r="J24" s="63">
        <f>IF(OR('Tabel 1'!$J24&lt;5,'Tabel 2'!J24&lt;0.5),"-",IFERROR('Tabel 2'!J24/'Tabel 1'!$J24*100,"-"))</f>
        <v>2.7831969631236446</v>
      </c>
      <c r="L24" s="64"/>
      <c r="P24" s="64"/>
    </row>
    <row r="25" spans="1:16" ht="15.75" customHeight="1" x14ac:dyDescent="0.2">
      <c r="A25" s="50" t="s">
        <v>39</v>
      </c>
      <c r="C25" s="62">
        <f>IF(OR('Tabel 1'!$D25&lt;5,'Tabel 2'!C25&lt;0.5),"-",IFERROR('Tabel 2'!C25/'Tabel 1'!$D25*100,"-"))</f>
        <v>5.6439942112879882</v>
      </c>
      <c r="D25" s="62">
        <f>IF(OR('Tabel 1'!$D25&lt;5,'Tabel 2'!D25&lt;0.5),"-",IFERROR('Tabel 2'!D25/'Tabel 1'!$D25*100,"-"))</f>
        <v>4.8141931982633865</v>
      </c>
      <c r="E25" s="63"/>
      <c r="F25" s="62">
        <f>IF(OR('Tabel 1'!$G25&lt;5,'Tabel 2'!F25&lt;0.5),"-",IFERROR('Tabel 2'!F25/'Tabel 1'!$G25*100,"-"))</f>
        <v>4.7631307929969102</v>
      </c>
      <c r="G25" s="62">
        <f>IF(OR('Tabel 1'!$G25&lt;5,'Tabel 2'!G25&lt;0.5),"-",IFERROR('Tabel 2'!G25/'Tabel 1'!$G25*100,"-"))</f>
        <v>4.1147914521112261</v>
      </c>
      <c r="H25" s="63"/>
      <c r="I25" s="62">
        <f>IF(OR('Tabel 1'!$J25&lt;5,'Tabel 2'!I25&lt;0.5),"-",IFERROR('Tabel 2'!I25/'Tabel 1'!$J25*100,"-"))</f>
        <v>4.9943030763387766</v>
      </c>
      <c r="J25" s="62">
        <f>IF(OR('Tabel 1'!$J25&lt;5,'Tabel 2'!J25&lt;0.5),"-",IFERROR('Tabel 2'!J25/'Tabel 1'!$J25*100,"-"))</f>
        <v>4.2983412457273076</v>
      </c>
      <c r="L25" s="64"/>
      <c r="P25" s="64"/>
    </row>
    <row r="26" spans="1:16" ht="15.75" customHeight="1" x14ac:dyDescent="0.2">
      <c r="A26" s="52" t="s">
        <v>40</v>
      </c>
      <c r="C26" s="63">
        <f>IF(OR('Tabel 1'!$D26&lt;5,'Tabel 2'!C26&lt;0.5),"-",IFERROR('Tabel 2'!C26/'Tabel 1'!$D26*100,"-"))</f>
        <v>1.9329164297896533</v>
      </c>
      <c r="D26" s="63">
        <f>IF(OR('Tabel 1'!$D26&lt;5,'Tabel 2'!D26&lt;0.5),"-",IFERROR('Tabel 2'!D26/'Tabel 1'!$D26*100,"-"))</f>
        <v>1.6346154064809553</v>
      </c>
      <c r="E26" s="63"/>
      <c r="F26" s="63">
        <f>IF(OR('Tabel 1'!$G26&lt;5,'Tabel 2'!F26&lt;0.5),"-",IFERROR('Tabel 2'!F26/'Tabel 1'!$G26*100,"-"))</f>
        <v>1.703317656031524</v>
      </c>
      <c r="G26" s="63">
        <f>IF(OR('Tabel 1'!$G26&lt;5,'Tabel 2'!G26&lt;0.5),"-",IFERROR('Tabel 2'!G26/'Tabel 1'!$G26*100,"-"))</f>
        <v>1.3544661243167662</v>
      </c>
      <c r="H26" s="63"/>
      <c r="I26" s="63">
        <f>IF(OR('Tabel 1'!$J26&lt;5,'Tabel 2'!I26&lt;0.5),"-",IFERROR('Tabel 2'!I26/'Tabel 1'!$J26*100,"-"))</f>
        <v>1.7742643829600353</v>
      </c>
      <c r="J26" s="63">
        <f>IF(OR('Tabel 1'!$J26&lt;5,'Tabel 2'!J26&lt;0.5),"-",IFERROR('Tabel 2'!J26/'Tabel 1'!$J26*100,"-"))</f>
        <v>1.4410331137461572</v>
      </c>
      <c r="L26" s="64"/>
      <c r="P26" s="64"/>
    </row>
    <row r="27" spans="1:16" ht="15.75" customHeight="1" x14ac:dyDescent="0.2">
      <c r="A27" s="50" t="s">
        <v>41</v>
      </c>
      <c r="C27" s="62">
        <f>IF(OR('Tabel 1'!$D27&lt;5,'Tabel 2'!C27&lt;0.5),"-",IFERROR('Tabel 2'!C27/'Tabel 1'!$D27*100,"-"))</f>
        <v>1.639344262295082</v>
      </c>
      <c r="D27" s="62">
        <f>IF(OR('Tabel 1'!$D27&lt;5,'Tabel 2'!D27&lt;0.5),"-",IFERROR('Tabel 2'!D27/'Tabel 1'!$D27*100,"-"))</f>
        <v>1.4337245901639344</v>
      </c>
      <c r="E27" s="63"/>
      <c r="F27" s="62">
        <f>IF(OR('Tabel 1'!$G27&lt;5,'Tabel 2'!F27&lt;0.5),"-",IFERROR('Tabel 2'!F27/'Tabel 1'!$G27*100,"-"))</f>
        <v>1.6213086276780544</v>
      </c>
      <c r="G27" s="62">
        <f>IF(OR('Tabel 1'!$G27&lt;5,'Tabel 2'!G27&lt;0.5),"-",IFERROR('Tabel 2'!G27/'Tabel 1'!$G27*100,"-"))</f>
        <v>1.1618697162709901</v>
      </c>
      <c r="H27" s="63"/>
      <c r="I27" s="62">
        <f>IF(OR('Tabel 1'!$J27&lt;5,'Tabel 2'!I27&lt;0.5),"-",IFERROR('Tabel 2'!I27/'Tabel 1'!$J27*100,"-"))</f>
        <v>1.6240157480314958</v>
      </c>
      <c r="J27" s="62">
        <f>IF(OR('Tabel 1'!$J27&lt;5,'Tabel 2'!J27&lt;0.5),"-",IFERROR('Tabel 2'!J27/'Tabel 1'!$J27*100,"-"))</f>
        <v>1.2026747047244095</v>
      </c>
      <c r="L27" s="64"/>
      <c r="P27" s="64"/>
    </row>
    <row r="28" spans="1:16" ht="15.75" customHeight="1" x14ac:dyDescent="0.2">
      <c r="A28" s="52" t="s">
        <v>42</v>
      </c>
      <c r="C28" s="63">
        <f>IF(OR('Tabel 1'!$D28&lt;5,'Tabel 2'!C28&lt;0.5),"-",IFERROR('Tabel 2'!C28/'Tabel 1'!$D28*100,"-"))</f>
        <v>6.4622124863088715</v>
      </c>
      <c r="D28" s="63">
        <f>IF(OR('Tabel 1'!$D28&lt;5,'Tabel 2'!D28&lt;0.5),"-",IFERROR('Tabel 2'!D28/'Tabel 1'!$D28*100,"-"))</f>
        <v>5.7398046732384076</v>
      </c>
      <c r="E28" s="63"/>
      <c r="F28" s="63">
        <f>IF(OR('Tabel 1'!$G28&lt;5,'Tabel 2'!F28&lt;0.5),"-",IFERROR('Tabel 2'!F28/'Tabel 1'!$G28*100,"-"))</f>
        <v>8.0170057698147588</v>
      </c>
      <c r="G28" s="63">
        <f>IF(OR('Tabel 1'!$G28&lt;5,'Tabel 2'!G28&lt;0.5),"-",IFERROR('Tabel 2'!G28/'Tabel 1'!$G28*100,"-"))</f>
        <v>6.848310962648041</v>
      </c>
      <c r="H28" s="63"/>
      <c r="I28" s="63">
        <f>IF(OR('Tabel 1'!$J28&lt;5,'Tabel 2'!I28&lt;0.5),"-",IFERROR('Tabel 2'!I28/'Tabel 1'!$J28*100,"-"))</f>
        <v>7.3110079575596814</v>
      </c>
      <c r="J28" s="63">
        <f>IF(OR('Tabel 1'!$J28&lt;5,'Tabel 2'!J28&lt;0.5),"-",IFERROR('Tabel 2'!J28/'Tabel 1'!$J28*100,"-"))</f>
        <v>6.3449623673740048</v>
      </c>
      <c r="L28" s="64"/>
      <c r="P28" s="64"/>
    </row>
    <row r="29" spans="1:16" ht="15.75" customHeight="1" x14ac:dyDescent="0.2">
      <c r="A29" s="50" t="s">
        <v>43</v>
      </c>
      <c r="C29" s="62">
        <f>IF(OR('Tabel 1'!$D29&lt;5,'Tabel 2'!C29&lt;0.5),"-",IFERROR('Tabel 2'!C29/'Tabel 1'!$D29*100,"-"))</f>
        <v>0.82781456953642385</v>
      </c>
      <c r="D29" s="62">
        <f>IF(OR('Tabel 1'!$D29&lt;5,'Tabel 2'!D29&lt;0.5),"-",IFERROR('Tabel 2'!D29/'Tabel 1'!$D29*100,"-"))</f>
        <v>0.80473509933774823</v>
      </c>
      <c r="E29" s="63"/>
      <c r="F29" s="62">
        <f>IF(OR('Tabel 1'!$G29&lt;5,'Tabel 2'!F29&lt;0.5),"-",IFERROR('Tabel 2'!F29/'Tabel 1'!$G29*100,"-"))</f>
        <v>1.9920318725099602</v>
      </c>
      <c r="G29" s="62">
        <f>IF(OR('Tabel 1'!$G29&lt;5,'Tabel 2'!G29&lt;0.5),"-",IFERROR('Tabel 2'!G29/'Tabel 1'!$G29*100,"-"))</f>
        <v>1.7342231075697212</v>
      </c>
      <c r="H29" s="63"/>
      <c r="I29" s="62">
        <f>IF(OR('Tabel 1'!$J29&lt;5,'Tabel 2'!I29&lt;0.5),"-",IFERROR('Tabel 2'!I29/'Tabel 1'!$J29*100,"-"))</f>
        <v>1.1695906432748537</v>
      </c>
      <c r="J29" s="62">
        <f>IF(OR('Tabel 1'!$J29&lt;5,'Tabel 2'!J29&lt;0.5),"-",IFERROR('Tabel 2'!J29/'Tabel 1'!$J29*100,"-"))</f>
        <v>1.0776023391812866</v>
      </c>
      <c r="L29" s="64"/>
      <c r="P29" s="64"/>
    </row>
    <row r="30" spans="1:16" ht="15.75" customHeight="1" x14ac:dyDescent="0.2">
      <c r="A30" s="52" t="s">
        <v>44</v>
      </c>
      <c r="C30" s="63">
        <f>IF(OR('Tabel 1'!$D30&lt;5,'Tabel 2'!C30&lt;0.5),"-",IFERROR('Tabel 2'!C30/'Tabel 1'!$D30*100,"-"))</f>
        <v>4.7982551799345696</v>
      </c>
      <c r="D30" s="63">
        <f>IF(OR('Tabel 1'!$D30&lt;5,'Tabel 2'!D30&lt;0.5),"-",IFERROR('Tabel 2'!D30/'Tabel 1'!$D30*100,"-"))</f>
        <v>4.209217011995638</v>
      </c>
      <c r="E30" s="63"/>
      <c r="F30" s="63">
        <f>IF(OR('Tabel 1'!$G30&lt;5,'Tabel 2'!F30&lt;0.5),"-",IFERROR('Tabel 2'!F30/'Tabel 1'!$G30*100,"-"))</f>
        <v>4.7418738049713198</v>
      </c>
      <c r="G30" s="63">
        <f>IF(OR('Tabel 1'!$G30&lt;5,'Tabel 2'!G30&lt;0.5),"-",IFERROR('Tabel 2'!G30/'Tabel 1'!$G30*100,"-"))</f>
        <v>3.993102485659656</v>
      </c>
      <c r="H30" s="63"/>
      <c r="I30" s="63">
        <f>IF(OR('Tabel 1'!$J30&lt;5,'Tabel 2'!I30&lt;0.5),"-",IFERROR('Tabel 2'!I30/'Tabel 1'!$J30*100,"-"))</f>
        <v>4.756511891279728</v>
      </c>
      <c r="J30" s="63">
        <f>IF(OR('Tabel 1'!$J30&lt;5,'Tabel 2'!J30&lt;0.5),"-",IFERROR('Tabel 2'!J30/'Tabel 1'!$J30*100,"-"))</f>
        <v>4.0492114949037372</v>
      </c>
      <c r="L30" s="64"/>
      <c r="P30" s="64"/>
    </row>
    <row r="31" spans="1:16" ht="15.75" customHeight="1" x14ac:dyDescent="0.2">
      <c r="A31" s="50" t="s">
        <v>45</v>
      </c>
      <c r="C31" s="62">
        <f>IF(OR('Tabel 1'!$D31&lt;5,'Tabel 2'!C31&lt;0.5),"-",IFERROR('Tabel 2'!C31/'Tabel 1'!$D31*100,"-"))</f>
        <v>3.1026252983293556</v>
      </c>
      <c r="D31" s="62">
        <f>IF(OR('Tabel 1'!$D31&lt;5,'Tabel 2'!D31&lt;0.5),"-",IFERROR('Tabel 2'!D31/'Tabel 1'!$D31*100,"-"))</f>
        <v>2.4778854415274458</v>
      </c>
      <c r="E31" s="63"/>
      <c r="F31" s="62">
        <f>IF(OR('Tabel 1'!$G31&lt;5,'Tabel 2'!F31&lt;0.5),"-",IFERROR('Tabel 2'!F31/'Tabel 1'!$G31*100,"-"))</f>
        <v>2.2304832713754648</v>
      </c>
      <c r="G31" s="62">
        <f>IF(OR('Tabel 1'!$G31&lt;5,'Tabel 2'!G31&lt;0.5),"-",IFERROR('Tabel 2'!G31/'Tabel 1'!$G31*100,"-"))</f>
        <v>1.7258773234200744</v>
      </c>
      <c r="H31" s="63"/>
      <c r="I31" s="62">
        <f>IF(OR('Tabel 1'!$J31&lt;5,'Tabel 2'!I31&lt;0.5),"-",IFERROR('Tabel 2'!I31/'Tabel 1'!$J31*100,"-"))</f>
        <v>2.6123301985370948</v>
      </c>
      <c r="J31" s="62">
        <f>IF(OR('Tabel 1'!$J31&lt;5,'Tabel 2'!J31&lt;0.5),"-",IFERROR('Tabel 2'!J31/'Tabel 1'!$J31*100,"-"))</f>
        <v>2.0551264367816091</v>
      </c>
      <c r="L31" s="64"/>
      <c r="P31" s="64"/>
    </row>
    <row r="32" spans="1:16" ht="15.75" customHeight="1" x14ac:dyDescent="0.2">
      <c r="A32" s="52" t="s">
        <v>46</v>
      </c>
      <c r="C32" s="63">
        <f>IF(OR('Tabel 1'!$D32&lt;5,'Tabel 2'!C32&lt;0.5),"-",IFERROR('Tabel 2'!C32/'Tabel 1'!$D32*100,"-"))</f>
        <v>3.7037037037037033</v>
      </c>
      <c r="D32" s="63">
        <f>IF(OR('Tabel 1'!$D32&lt;5,'Tabel 2'!D32&lt;0.5),"-",IFERROR('Tabel 2'!D32/'Tabel 1'!$D32*100,"-"))</f>
        <v>3.1096977777777779</v>
      </c>
      <c r="E32" s="63"/>
      <c r="F32" s="63">
        <f>IF(OR('Tabel 1'!$G32&lt;5,'Tabel 2'!F32&lt;0.5),"-",IFERROR('Tabel 2'!F32/'Tabel 1'!$G32*100,"-"))</f>
        <v>3.2527881040892193</v>
      </c>
      <c r="G32" s="63">
        <f>IF(OR('Tabel 1'!$G32&lt;5,'Tabel 2'!G32&lt;0.5),"-",IFERROR('Tabel 2'!G32/'Tabel 1'!$G32*100,"-"))</f>
        <v>2.5645297397769515</v>
      </c>
      <c r="H32" s="63"/>
      <c r="I32" s="63">
        <f>IF(OR('Tabel 1'!$J32&lt;5,'Tabel 2'!I32&lt;0.5),"-",IFERROR('Tabel 2'!I32/'Tabel 1'!$J32*100,"-"))</f>
        <v>3.4266133637921183</v>
      </c>
      <c r="J32" s="63">
        <f>IF(OR('Tabel 1'!$J32&lt;5,'Tabel 2'!J32&lt;0.5),"-",IFERROR('Tabel 2'!J32/'Tabel 1'!$J32*100,"-"))</f>
        <v>2.7746887492861223</v>
      </c>
      <c r="L32" s="64"/>
      <c r="P32" s="64"/>
    </row>
    <row r="33" spans="1:16" ht="15.75" customHeight="1" x14ac:dyDescent="0.2">
      <c r="A33" s="50" t="s">
        <v>47</v>
      </c>
      <c r="C33" s="62">
        <f>IF(OR('Tabel 1'!$D33&lt;5,'Tabel 2'!C33&lt;0.5),"-",IFERROR('Tabel 2'!C33/'Tabel 1'!$D33*100,"-"))</f>
        <v>8.8173547935619307</v>
      </c>
      <c r="D33" s="62">
        <f>IF(OR('Tabel 1'!$D33&lt;5,'Tabel 2'!D33&lt;0.5),"-",IFERROR('Tabel 2'!D33/'Tabel 1'!$D33*100,"-"))</f>
        <v>7.8213421973407984</v>
      </c>
      <c r="E33" s="63"/>
      <c r="F33" s="62">
        <f>IF(OR('Tabel 1'!$G33&lt;5,'Tabel 2'!F33&lt;0.5),"-",IFERROR('Tabel 2'!F33/'Tabel 1'!$G33*100,"-"))</f>
        <v>6.6047950502706883</v>
      </c>
      <c r="G33" s="62">
        <f>IF(OR('Tabel 1'!$G33&lt;5,'Tabel 2'!G33&lt;0.5),"-",IFERROR('Tabel 2'!G33/'Tabel 1'!$G33*100,"-"))</f>
        <v>5.5361455529775716</v>
      </c>
      <c r="H33" s="63"/>
      <c r="I33" s="62">
        <f>IF(OR('Tabel 1'!$J33&lt;5,'Tabel 2'!I33&lt;0.5),"-",IFERROR('Tabel 2'!I33/'Tabel 1'!$J33*100,"-"))</f>
        <v>7.0053204965796816</v>
      </c>
      <c r="J33" s="62">
        <f>IF(OR('Tabel 1'!$J33&lt;5,'Tabel 2'!J33&lt;0.5),"-",IFERROR('Tabel 2'!J33/'Tabel 1'!$J33*100,"-"))</f>
        <v>5.9498199898657207</v>
      </c>
      <c r="L33" s="64"/>
      <c r="P33" s="64"/>
    </row>
    <row r="34" spans="1:16" ht="15.75" customHeight="1" x14ac:dyDescent="0.2">
      <c r="A34" s="52" t="s">
        <v>48</v>
      </c>
      <c r="C34" s="63">
        <f>IF(OR('Tabel 1'!$D34&lt;5,'Tabel 2'!C34&lt;0.5),"-",IFERROR('Tabel 2'!C34/'Tabel 1'!$D34*100,"-"))</f>
        <v>2.6002381897578406</v>
      </c>
      <c r="D34" s="63">
        <f>IF(OR('Tabel 1'!$D34&lt;5,'Tabel 2'!D34&lt;0.5),"-",IFERROR('Tabel 2'!D34/'Tabel 1'!$D34*100,"-"))</f>
        <v>2.216894601032156</v>
      </c>
      <c r="E34" s="63"/>
      <c r="F34" s="63">
        <f>IF(OR('Tabel 1'!$G34&lt;5,'Tabel 2'!F34&lt;0.5),"-",IFERROR('Tabel 2'!F34/'Tabel 1'!$G34*100,"-"))</f>
        <v>2.5034496353242659</v>
      </c>
      <c r="G34" s="63">
        <f>IF(OR('Tabel 1'!$G34&lt;5,'Tabel 2'!G34&lt;0.5),"-",IFERROR('Tabel 2'!G34/'Tabel 1'!$G34*100,"-"))</f>
        <v>2.1358040607135815</v>
      </c>
      <c r="H34" s="63"/>
      <c r="I34" s="63">
        <f>IF(OR('Tabel 1'!$J34&lt;5,'Tabel 2'!I34&lt;0.5),"-",IFERROR('Tabel 2'!I34/'Tabel 1'!$J34*100,"-"))</f>
        <v>2.5355637513171758</v>
      </c>
      <c r="J34" s="63">
        <f>IF(OR('Tabel 1'!$J34&lt;5,'Tabel 2'!J34&lt;0.5),"-",IFERROR('Tabel 2'!J34/'Tabel 1'!$J34*100,"-"))</f>
        <v>2.1627096285563754</v>
      </c>
      <c r="L34" s="64"/>
      <c r="P34" s="64"/>
    </row>
    <row r="35" spans="1:16" ht="15.75" customHeight="1" x14ac:dyDescent="0.2">
      <c r="A35" s="50" t="s">
        <v>49</v>
      </c>
      <c r="C35" s="62">
        <f>IF(OR('Tabel 1'!$D35&lt;5,'Tabel 2'!C35&lt;0.5),"-",IFERROR('Tabel 2'!C35/'Tabel 1'!$D35*100,"-"))</f>
        <v>3.0259365994236309</v>
      </c>
      <c r="D35" s="62">
        <f>IF(OR('Tabel 1'!$D35&lt;5,'Tabel 2'!D35&lt;0.5),"-",IFERROR('Tabel 2'!D35/'Tabel 1'!$D35*100,"-"))</f>
        <v>2.6148562680115273</v>
      </c>
      <c r="E35" s="63"/>
      <c r="F35" s="62">
        <f>IF(OR('Tabel 1'!$G35&lt;5,'Tabel 2'!F35&lt;0.5),"-",IFERROR('Tabel 2'!F35/'Tabel 1'!$G35*100,"-"))</f>
        <v>2.6942711287577992</v>
      </c>
      <c r="G35" s="62">
        <f>IF(OR('Tabel 1'!$G35&lt;5,'Tabel 2'!G35&lt;0.5),"-",IFERROR('Tabel 2'!G35/'Tabel 1'!$G35*100,"-"))</f>
        <v>2.2074968803176405</v>
      </c>
      <c r="H35" s="63"/>
      <c r="I35" s="62">
        <f>IF(OR('Tabel 1'!$J35&lt;5,'Tabel 2'!I35&lt;0.5),"-",IFERROR('Tabel 2'!I35/'Tabel 1'!$J35*100,"-"))</f>
        <v>2.8971139017404712</v>
      </c>
      <c r="J35" s="62">
        <f>IF(OR('Tabel 1'!$J35&lt;5,'Tabel 2'!J35&lt;0.5),"-",IFERROR('Tabel 2'!J35/'Tabel 1'!$J35*100,"-"))</f>
        <v>2.4566331791143421</v>
      </c>
      <c r="L35" s="64"/>
      <c r="P35" s="64"/>
    </row>
    <row r="36" spans="1:16" ht="15.75" customHeight="1" x14ac:dyDescent="0.2">
      <c r="A36" s="52" t="s">
        <v>50</v>
      </c>
      <c r="C36" s="63">
        <f>IF(OR('Tabel 1'!$D36&lt;5,'Tabel 2'!C36&lt;0.5),"-",IFERROR('Tabel 2'!C36/'Tabel 1'!$D36*100,"-"))</f>
        <v>5.9537140724150808</v>
      </c>
      <c r="D36" s="63">
        <f>IF(OR('Tabel 1'!$D36&lt;5,'Tabel 2'!D36&lt;0.5),"-",IFERROR('Tabel 2'!D36/'Tabel 1'!$D36*100,"-"))</f>
        <v>5.2478316536020895</v>
      </c>
      <c r="E36" s="63"/>
      <c r="F36" s="63">
        <f>IF(OR('Tabel 1'!$G36&lt;5,'Tabel 2'!F36&lt;0.5),"-",IFERROR('Tabel 2'!F36/'Tabel 1'!$G36*100,"-"))</f>
        <v>7.195216049382716</v>
      </c>
      <c r="G36" s="63">
        <f>IF(OR('Tabel 1'!$G36&lt;5,'Tabel 2'!G36&lt;0.5),"-",IFERROR('Tabel 2'!G36/'Tabel 1'!$G36*100,"-"))</f>
        <v>6.1921140046296292</v>
      </c>
      <c r="H36" s="63"/>
      <c r="I36" s="63">
        <f>IF(OR('Tabel 1'!$J36&lt;5,'Tabel 2'!I36&lt;0.5),"-",IFERROR('Tabel 2'!I36/'Tabel 1'!$J36*100,"-"))</f>
        <v>6.6887467641236489</v>
      </c>
      <c r="J36" s="63">
        <f>IF(OR('Tabel 1'!$J36&lt;5,'Tabel 2'!J36&lt;0.5),"-",IFERROR('Tabel 2'!J36/'Tabel 1'!$J36*100,"-"))</f>
        <v>5.8068951195370788</v>
      </c>
      <c r="L36" s="64"/>
      <c r="P36" s="64"/>
    </row>
    <row r="37" spans="1:16" ht="15.75" customHeight="1" x14ac:dyDescent="0.2">
      <c r="A37" s="50" t="s">
        <v>51</v>
      </c>
      <c r="C37" s="62">
        <f>IF(OR('Tabel 1'!$D37&lt;5,'Tabel 2'!C37&lt;0.5),"-",IFERROR('Tabel 2'!C37/'Tabel 1'!$D37*100,"-"))</f>
        <v>5.2791262135922326</v>
      </c>
      <c r="D37" s="62">
        <f>IF(OR('Tabel 1'!$D37&lt;5,'Tabel 2'!D37&lt;0.5),"-",IFERROR('Tabel 2'!D37/'Tabel 1'!$D37*100,"-"))</f>
        <v>4.6215429170344224</v>
      </c>
      <c r="E37" s="63"/>
      <c r="F37" s="62">
        <f>IF(OR('Tabel 1'!$G37&lt;5,'Tabel 2'!F37&lt;0.5),"-",IFERROR('Tabel 2'!F37/'Tabel 1'!$G37*100,"-"))</f>
        <v>6.1779675890715504</v>
      </c>
      <c r="G37" s="62">
        <f>IF(OR('Tabel 1'!$G37&lt;5,'Tabel 2'!G37&lt;0.5),"-",IFERROR('Tabel 2'!G37/'Tabel 1'!$G37*100,"-"))</f>
        <v>5.2072695840402501</v>
      </c>
      <c r="H37" s="63"/>
      <c r="I37" s="62">
        <f>IF(OR('Tabel 1'!$J37&lt;5,'Tabel 2'!I37&lt;0.5),"-",IFERROR('Tabel 2'!I37/'Tabel 1'!$J37*100,"-"))</f>
        <v>5.7153402799466226</v>
      </c>
      <c r="J37" s="62">
        <f>IF(OR('Tabel 1'!$J37&lt;5,'Tabel 2'!J37&lt;0.5),"-",IFERROR('Tabel 2'!J37/'Tabel 1'!$J37*100,"-"))</f>
        <v>4.905800204423497</v>
      </c>
      <c r="L37" s="64"/>
      <c r="P37" s="64"/>
    </row>
    <row r="38" spans="1:16" ht="15.75" customHeight="1" x14ac:dyDescent="0.2">
      <c r="A38" s="52" t="s">
        <v>52</v>
      </c>
      <c r="C38" s="63">
        <f>IF(OR('Tabel 1'!$D38&lt;5,'Tabel 2'!C38&lt;0.5),"-",IFERROR('Tabel 2'!C38/'Tabel 1'!$D38*100,"-"))</f>
        <v>6.9435637285986047</v>
      </c>
      <c r="D38" s="63">
        <f>IF(OR('Tabel 1'!$D38&lt;5,'Tabel 2'!D38&lt;0.5),"-",IFERROR('Tabel 2'!D38/'Tabel 1'!$D38*100,"-"))</f>
        <v>6.0385719720989215</v>
      </c>
      <c r="E38" s="63"/>
      <c r="F38" s="63">
        <f>IF(OR('Tabel 1'!$G38&lt;5,'Tabel 2'!F38&lt;0.5),"-",IFERROR('Tabel 2'!F38/'Tabel 1'!$G38*100,"-"))</f>
        <v>7.8280890253261708</v>
      </c>
      <c r="G38" s="63">
        <f>IF(OR('Tabel 1'!$G38&lt;5,'Tabel 2'!G38&lt;0.5),"-",IFERROR('Tabel 2'!G38/'Tabel 1'!$G38*100,"-"))</f>
        <v>6.5554788948580205</v>
      </c>
      <c r="H38" s="63"/>
      <c r="I38" s="63">
        <f>IF(OR('Tabel 1'!$J38&lt;5,'Tabel 2'!I38&lt;0.5),"-",IFERROR('Tabel 2'!I38/'Tabel 1'!$J38*100,"-"))</f>
        <v>7.34375</v>
      </c>
      <c r="J38" s="63">
        <f>IF(OR('Tabel 1'!$J38&lt;5,'Tabel 2'!J38&lt;0.5),"-",IFERROR('Tabel 2'!J38/'Tabel 1'!$J38*100,"-"))</f>
        <v>6.272436458333333</v>
      </c>
      <c r="L38" s="64"/>
      <c r="P38" s="64"/>
    </row>
    <row r="39" spans="1:16" ht="15.75" customHeight="1" x14ac:dyDescent="0.2">
      <c r="A39" s="50" t="s">
        <v>53</v>
      </c>
      <c r="C39" s="62">
        <f>IF(OR('Tabel 1'!$D39&lt;5,'Tabel 2'!C39&lt;0.5),"-",IFERROR('Tabel 2'!C39/'Tabel 1'!$D39*100,"-"))</f>
        <v>7.0631970260223049</v>
      </c>
      <c r="D39" s="62">
        <f>IF(OR('Tabel 1'!$D39&lt;5,'Tabel 2'!D39&lt;0.5),"-",IFERROR('Tabel 2'!D39/'Tabel 1'!$D39*100,"-"))</f>
        <v>6.1765349780331196</v>
      </c>
      <c r="E39" s="63"/>
      <c r="F39" s="62">
        <f>IF(OR('Tabel 1'!$G39&lt;5,'Tabel 2'!F39&lt;0.5),"-",IFERROR('Tabel 2'!F39/'Tabel 1'!$G39*100,"-"))</f>
        <v>10.679611650485436</v>
      </c>
      <c r="G39" s="62">
        <f>IF(OR('Tabel 1'!$G39&lt;5,'Tabel 2'!G39&lt;0.5),"-",IFERROR('Tabel 2'!G39/'Tabel 1'!$G39*100,"-"))</f>
        <v>8.9768155339805826</v>
      </c>
      <c r="H39" s="63"/>
      <c r="I39" s="62">
        <f>IF(OR('Tabel 1'!$J39&lt;5,'Tabel 2'!I39&lt;0.5),"-",IFERROR('Tabel 2'!I39/'Tabel 1'!$J39*100,"-"))</f>
        <v>8.6711711711711708</v>
      </c>
      <c r="J39" s="62">
        <f>IF(OR('Tabel 1'!$J39&lt;5,'Tabel 2'!J39&lt;0.5),"-",IFERROR('Tabel 2'!J39/'Tabel 1'!$J39*100,"-"))</f>
        <v>7.4216296921921927</v>
      </c>
      <c r="L39" s="64"/>
      <c r="P39" s="64"/>
    </row>
    <row r="40" spans="1:16" ht="15.75" customHeight="1" x14ac:dyDescent="0.2">
      <c r="A40" s="52" t="s">
        <v>54</v>
      </c>
      <c r="C40" s="63">
        <f>IF(OR('Tabel 1'!$D40&lt;5,'Tabel 2'!C40&lt;0.5),"-",IFERROR('Tabel 2'!C40/'Tabel 1'!$D40*100,"-"))</f>
        <v>11.069063386944181</v>
      </c>
      <c r="D40" s="63">
        <f>IF(OR('Tabel 1'!$D40&lt;5,'Tabel 2'!D40&lt;0.5),"-",IFERROR('Tabel 2'!D40/'Tabel 1'!$D40*100,"-"))</f>
        <v>9.5028694418164612</v>
      </c>
      <c r="E40" s="63"/>
      <c r="F40" s="63">
        <f>IF(OR('Tabel 1'!$G40&lt;5,'Tabel 2'!F40&lt;0.5),"-",IFERROR('Tabel 2'!F40/'Tabel 1'!$G40*100,"-"))</f>
        <v>6.8702290076335881</v>
      </c>
      <c r="G40" s="63">
        <f>IF(OR('Tabel 1'!$G40&lt;5,'Tabel 2'!G40&lt;0.5),"-",IFERROR('Tabel 2'!G40/'Tabel 1'!$G40*100,"-"))</f>
        <v>5.7682090668328403</v>
      </c>
      <c r="H40" s="63"/>
      <c r="I40" s="63">
        <f>IF(OR('Tabel 1'!$J40&lt;5,'Tabel 2'!I40&lt;0.5),"-",IFERROR('Tabel 2'!I40/'Tabel 1'!$J40*100,"-"))</f>
        <v>7.4638844301765648</v>
      </c>
      <c r="J40" s="63">
        <f>IF(OR('Tabel 1'!$J40&lt;5,'Tabel 2'!J40&lt;0.5),"-",IFERROR('Tabel 2'!J40/'Tabel 1'!$J40*100,"-"))</f>
        <v>6.2962368913857691</v>
      </c>
      <c r="L40" s="64"/>
      <c r="P40" s="64"/>
    </row>
    <row r="41" spans="1:16" ht="15.75" customHeight="1" x14ac:dyDescent="0.2">
      <c r="A41" s="50" t="s">
        <v>55</v>
      </c>
      <c r="C41" s="62">
        <f>IF(OR('Tabel 1'!$D41&lt;5,'Tabel 2'!C41&lt;0.5),"-",IFERROR('Tabel 2'!C41/'Tabel 1'!$D41*100,"-"))</f>
        <v>7.990115321252059</v>
      </c>
      <c r="D41" s="62">
        <f>IF(OR('Tabel 1'!$D41&lt;5,'Tabel 2'!D41&lt;0.5),"-",IFERROR('Tabel 2'!D41/'Tabel 1'!$D41*100,"-"))</f>
        <v>6.9928875617792414</v>
      </c>
      <c r="E41" s="63"/>
      <c r="F41" s="62">
        <f>IF(OR('Tabel 1'!$G41&lt;5,'Tabel 2'!F41&lt;0.5),"-",IFERROR('Tabel 2'!F41/'Tabel 1'!$G41*100,"-"))</f>
        <v>10.992366412213741</v>
      </c>
      <c r="G41" s="62">
        <f>IF(OR('Tabel 1'!$G41&lt;5,'Tabel 2'!G41&lt;0.5),"-",IFERROR('Tabel 2'!G41/'Tabel 1'!$G41*100,"-"))</f>
        <v>9.1702722646310431</v>
      </c>
      <c r="H41" s="63"/>
      <c r="I41" s="62">
        <f>IF(OR('Tabel 1'!$J41&lt;5,'Tabel 2'!I41&lt;0.5),"-",IFERROR('Tabel 2'!I41/'Tabel 1'!$J41*100,"-"))</f>
        <v>9.3330298201684503</v>
      </c>
      <c r="J41" s="62">
        <f>IF(OR('Tabel 1'!$J41&lt;5,'Tabel 2'!J41&lt;0.5),"-",IFERROR('Tabel 2'!J41/'Tabel 1'!$J41*100,"-"))</f>
        <v>7.9668372410653321</v>
      </c>
      <c r="L41" s="64"/>
      <c r="P41" s="64"/>
    </row>
    <row r="42" spans="1:16" ht="15.75" customHeight="1" x14ac:dyDescent="0.2">
      <c r="A42" s="52" t="s">
        <v>56</v>
      </c>
      <c r="C42" s="63">
        <f>IF(OR('Tabel 1'!$D42&lt;5,'Tabel 2'!C42&lt;0.5),"-",IFERROR('Tabel 2'!C42/'Tabel 1'!$D42*100,"-"))</f>
        <v>6.429780033840947</v>
      </c>
      <c r="D42" s="63">
        <f>IF(OR('Tabel 1'!$D42&lt;5,'Tabel 2'!D42&lt;0.5),"-",IFERROR('Tabel 2'!D42/'Tabel 1'!$D42*100,"-"))</f>
        <v>5.9411099830795271</v>
      </c>
      <c r="E42" s="63"/>
      <c r="F42" s="63">
        <f>IF(OR('Tabel 1'!$G42&lt;5,'Tabel 2'!F42&lt;0.5),"-",IFERROR('Tabel 2'!F42/'Tabel 1'!$G42*100,"-"))</f>
        <v>8.071748878923767</v>
      </c>
      <c r="G42" s="63">
        <f>IF(OR('Tabel 1'!$G42&lt;5,'Tabel 2'!G42&lt;0.5),"-",IFERROR('Tabel 2'!G42/'Tabel 1'!$G42*100,"-"))</f>
        <v>6.64446038863976</v>
      </c>
      <c r="H42" s="63"/>
      <c r="I42" s="63">
        <f>IF(OR('Tabel 1'!$J42&lt;5,'Tabel 2'!I42&lt;0.5),"-",IFERROR('Tabel 2'!I42/'Tabel 1'!$J42*100,"-"))</f>
        <v>7.3015873015873023</v>
      </c>
      <c r="J42" s="63">
        <f>IF(OR('Tabel 1'!$J42&lt;5,'Tabel 2'!J42&lt;0.5),"-",IFERROR('Tabel 2'!J42/'Tabel 1'!$J42*100,"-"))</f>
        <v>6.3145555555555548</v>
      </c>
      <c r="L42" s="64"/>
      <c r="P42" s="64"/>
    </row>
    <row r="43" spans="1:16" ht="15.75" customHeight="1" x14ac:dyDescent="0.2">
      <c r="A43" s="50" t="s">
        <v>57</v>
      </c>
      <c r="C43" s="62">
        <f>IF(OR('Tabel 1'!$D43&lt;5,'Tabel 2'!C43&lt;0.5),"-",IFERROR('Tabel 2'!C43/'Tabel 1'!$D43*100,"-"))</f>
        <v>11.69811320754717</v>
      </c>
      <c r="D43" s="62">
        <f>IF(OR('Tabel 1'!$D43&lt;5,'Tabel 2'!D43&lt;0.5),"-",IFERROR('Tabel 2'!D43/'Tabel 1'!$D43*100,"-"))</f>
        <v>9.8710090566037749</v>
      </c>
      <c r="E43" s="63"/>
      <c r="F43" s="62">
        <f>IF(OR('Tabel 1'!$G43&lt;5,'Tabel 2'!F43&lt;0.5),"-",IFERROR('Tabel 2'!F43/'Tabel 1'!$G43*100,"-"))</f>
        <v>13.211845102505695</v>
      </c>
      <c r="G43" s="62">
        <f>IF(OR('Tabel 1'!$G43&lt;5,'Tabel 2'!G43&lt;0.5),"-",IFERROR('Tabel 2'!G43/'Tabel 1'!$G43*100,"-"))</f>
        <v>10.94104464692483</v>
      </c>
      <c r="H43" s="63"/>
      <c r="I43" s="62">
        <f>IF(OR('Tabel 1'!$J43&lt;5,'Tabel 2'!I43&lt;0.5),"-",IFERROR('Tabel 2'!I43/'Tabel 1'!$J43*100,"-"))</f>
        <v>12.642045454545455</v>
      </c>
      <c r="J43" s="62">
        <f>IF(OR('Tabel 1'!$J43&lt;5,'Tabel 2'!J43&lt;0.5),"-",IFERROR('Tabel 2'!J43/'Tabel 1'!$J43*100,"-"))</f>
        <v>10.538261363636366</v>
      </c>
      <c r="L43" s="64"/>
      <c r="P43" s="64"/>
    </row>
    <row r="44" spans="1:16" ht="15.75" customHeight="1" x14ac:dyDescent="0.2">
      <c r="A44" s="52" t="s">
        <v>58</v>
      </c>
      <c r="C44" s="63">
        <f>IF(OR('Tabel 1'!$D44&lt;5,'Tabel 2'!C44&lt;0.5),"-",IFERROR('Tabel 2'!C44/'Tabel 1'!$D44*100,"-"))</f>
        <v>7.9169370538611297</v>
      </c>
      <c r="D44" s="63">
        <f>IF(OR('Tabel 1'!$D44&lt;5,'Tabel 2'!D44&lt;0.5),"-",IFERROR('Tabel 2'!D44/'Tabel 1'!$D44*100,"-"))</f>
        <v>6.6505840363400388</v>
      </c>
      <c r="E44" s="63"/>
      <c r="F44" s="63">
        <f>IF(OR('Tabel 1'!$G44&lt;5,'Tabel 2'!F44&lt;0.5),"-",IFERROR('Tabel 2'!F44/'Tabel 1'!$G44*100,"-"))</f>
        <v>11.525795828759605</v>
      </c>
      <c r="G44" s="63">
        <f>IF(OR('Tabel 1'!$G44&lt;5,'Tabel 2'!G44&lt;0.5),"-",IFERROR('Tabel 2'!G44/'Tabel 1'!$G44*100,"-"))</f>
        <v>9.4496377607025259</v>
      </c>
      <c r="H44" s="63"/>
      <c r="I44" s="63">
        <f>IF(OR('Tabel 1'!$J44&lt;5,'Tabel 2'!I44&lt;0.5),"-",IFERROR('Tabel 2'!I44/'Tabel 1'!$J44*100,"-"))</f>
        <v>9.2577487765089721</v>
      </c>
      <c r="J44" s="63">
        <f>IF(OR('Tabel 1'!$J44&lt;5,'Tabel 2'!J44&lt;0.5),"-",IFERROR('Tabel 2'!J44/'Tabel 1'!$J44*100,"-"))</f>
        <v>7.6905261011419253</v>
      </c>
      <c r="L44" s="64"/>
      <c r="P44" s="64"/>
    </row>
    <row r="45" spans="1:16" ht="15.75" customHeight="1" x14ac:dyDescent="0.2">
      <c r="A45" s="50" t="s">
        <v>59</v>
      </c>
      <c r="C45" s="62">
        <f>IF(OR('Tabel 1'!$D45&lt;5,'Tabel 2'!C45&lt;0.5),"-",IFERROR('Tabel 2'!C45/'Tabel 1'!$D45*100,"-"))</f>
        <v>5.7234432234432235</v>
      </c>
      <c r="D45" s="62">
        <f>IF(OR('Tabel 1'!$D45&lt;5,'Tabel 2'!D45&lt;0.5),"-",IFERROR('Tabel 2'!D45/'Tabel 1'!$D45*100,"-"))</f>
        <v>4.9059072344322345</v>
      </c>
      <c r="E45" s="101"/>
      <c r="F45" s="62">
        <f>IF(OR('Tabel 1'!$G45&lt;5,'Tabel 2'!F45&lt;0.5),"-",IFERROR('Tabel 2'!F45/'Tabel 1'!$G45*100,"-"))</f>
        <v>8.6817891955907811</v>
      </c>
      <c r="G45" s="62">
        <f>IF(OR('Tabel 1'!$G45&lt;5,'Tabel 2'!G45&lt;0.5),"-",IFERROR('Tabel 2'!G45/'Tabel 1'!$G45*100,"-"))</f>
        <v>7.2171225289241132</v>
      </c>
      <c r="H45" s="101"/>
      <c r="I45" s="62">
        <f>IF(OR('Tabel 1'!$J45&lt;5,'Tabel 2'!I45&lt;0.5),"-",IFERROR('Tabel 2'!I45/'Tabel 1'!$J45*100,"-"))</f>
        <v>7.2064666392656536</v>
      </c>
      <c r="J45" s="62">
        <f>IF(OR('Tabel 1'!$J45&lt;5,'Tabel 2'!J45&lt;0.5),"-",IFERROR('Tabel 2'!J45/'Tabel 1'!$J45*100,"-"))</f>
        <v>6.0645230396858016</v>
      </c>
      <c r="L45" s="64"/>
      <c r="P45" s="64"/>
    </row>
    <row r="46" spans="1:16" ht="15.75" customHeight="1" x14ac:dyDescent="0.2">
      <c r="A46" s="59"/>
      <c r="D46" s="40"/>
      <c r="E46" s="40"/>
      <c r="G46" s="40"/>
      <c r="H46" s="40"/>
      <c r="J46" s="40"/>
      <c r="L46" s="64"/>
      <c r="P46" s="64"/>
    </row>
    <row r="47" spans="1:16" ht="15.75" customHeight="1" x14ac:dyDescent="0.2">
      <c r="A47" s="53" t="s">
        <v>20</v>
      </c>
      <c r="B47" s="61">
        <f>SUM(B9:B45)-SUM(B17:B20)</f>
        <v>0</v>
      </c>
      <c r="C47" s="114">
        <f>IF(OR('Tabel 1'!$D47&lt;5,'Tabel 2'!C47&lt;0.5),"-",IFERROR('Tabel 2'!C47/'Tabel 1'!$D47*100,"-"))</f>
        <v>5.2546368969571615</v>
      </c>
      <c r="D47" s="114">
        <f>IF(OR('Tabel 1'!$D47&lt;5,'Tabel 2'!D47&lt;0.5),"-",IFERROR('Tabel 2'!D47/'Tabel 1'!$D47*100,"-"))</f>
        <v>4.5690039397465014</v>
      </c>
      <c r="E47" s="115">
        <f>IF('Tabel 1'!$G47&lt;10,"-",'Tabel 2'!E47/'Tabel 1'!$G47*100)</f>
        <v>0</v>
      </c>
      <c r="F47" s="114">
        <f>IF(OR('Tabel 1'!$G47&lt;5,'Tabel 2'!F47&lt;0.5),"-",IFERROR('Tabel 2'!F47/'Tabel 1'!$G47*100,"-"))</f>
        <v>7.1113934026123733</v>
      </c>
      <c r="G47" s="114">
        <f>IF(OR('Tabel 1'!$G47&lt;5,'Tabel 2'!G47&lt;0.5),"-",IFERROR('Tabel 2'!G47/'Tabel 1'!$G47*100,"-"))</f>
        <v>5.9792483224239437</v>
      </c>
      <c r="H47" s="115">
        <f>IF('Tabel 1'!$G47&lt;10,"-",'Tabel 2'!H47/'Tabel 1'!$G47*100)</f>
        <v>8.3840575874662573</v>
      </c>
      <c r="I47" s="114">
        <f>IF(OR('Tabel 1'!$J47&lt;5,'Tabel 2'!I47&lt;0.5),"-",IFERROR('Tabel 2'!I47/'Tabel 1'!$J47*100,"-"))</f>
        <v>6.2042083228065117</v>
      </c>
      <c r="J47" s="114">
        <f>IF(OR('Tabel 1'!$J47&lt;5,'Tabel 2'!J47&lt;0.5),"-",IFERROR('Tabel 2'!J47/'Tabel 1'!$J47*100,"-"))</f>
        <v>5.2902227776374193</v>
      </c>
      <c r="K47" s="109"/>
      <c r="L47" s="64"/>
      <c r="P47" s="64"/>
    </row>
    <row r="48" spans="1:16" ht="15.75" customHeight="1" x14ac:dyDescent="0.2">
      <c r="C48" s="64"/>
      <c r="D48" s="109"/>
      <c r="E48" s="109"/>
      <c r="F48" s="64"/>
      <c r="G48" s="109"/>
      <c r="H48" s="109"/>
      <c r="I48" s="64"/>
      <c r="J48" s="109"/>
      <c r="L48" s="64"/>
      <c r="P48" s="64"/>
    </row>
    <row r="49" spans="1:17" ht="15.75" customHeight="1" x14ac:dyDescent="0.2">
      <c r="A49" s="35" t="s">
        <v>60</v>
      </c>
      <c r="B49" s="63">
        <f>IF('Tabel 1'!$D49&lt;10,"-",'Tabel 2'!B49/'Tabel 1'!$D49*100)</f>
        <v>0</v>
      </c>
      <c r="C49" s="62">
        <f>IF(OR('Tabel 1'!$D49&lt;5,'Tabel 2'!C49&lt;0.5),"-",IFERROR('Tabel 2'!C49/'Tabel 1'!$D49*100,"-"))</f>
        <v>2.9005306090124336</v>
      </c>
      <c r="D49" s="62">
        <f>IF(OR('Tabel 1'!$D49&lt;5,'Tabel 2'!D49&lt;0.5),"-",IFERROR('Tabel 2'!D49/'Tabel 1'!$D49*100,"-"))</f>
        <v>2.5740633167023041</v>
      </c>
      <c r="E49" s="63"/>
      <c r="F49" s="62">
        <f>IF(OR('Tabel 1'!$G49&lt;5,'Tabel 2'!F49&lt;0.5),"-",IFERROR('Tabel 2'!F49/'Tabel 1'!$G49*100,"-"))</f>
        <v>3.7545978208064406</v>
      </c>
      <c r="G49" s="62">
        <f>IF(OR('Tabel 1'!$G49&lt;5,'Tabel 2'!G49&lt;0.5),"-",IFERROR('Tabel 2'!G49/'Tabel 1'!$G49*100,"-"))</f>
        <v>3.2212606010132552</v>
      </c>
      <c r="H49" s="63"/>
      <c r="I49" s="62">
        <f>IF(OR('Tabel 1'!$J49&lt;5,'Tabel 2'!I49&lt;0.5),"-",IFERROR('Tabel 2'!I49/'Tabel 1'!$J49*100,"-"))</f>
        <v>3.090099665727005</v>
      </c>
      <c r="J49" s="62">
        <f>IF(OR('Tabel 1'!$J49&lt;5,'Tabel 2'!J49&lt;0.5),"-",IFERROR('Tabel 2'!J49/'Tabel 1'!$J49*100,"-"))</f>
        <v>2.7177154520387572</v>
      </c>
      <c r="K49" s="55"/>
      <c r="L49" s="64"/>
      <c r="M49" s="55"/>
      <c r="N49" s="55"/>
      <c r="P49" s="64"/>
    </row>
    <row r="50" spans="1:17" ht="15.75" customHeight="1" x14ac:dyDescent="0.2">
      <c r="A50" s="38" t="s">
        <v>61</v>
      </c>
      <c r="C50" s="63">
        <f>IF(OR('Tabel 1'!$D50&lt;5,'Tabel 2'!C50&lt;0.5),"-",IFERROR('Tabel 2'!C50/'Tabel 1'!$D50*100,"-"))</f>
        <v>7.8923656618610742</v>
      </c>
      <c r="D50" s="63">
        <f>IF(OR('Tabel 1'!$D50&lt;5,'Tabel 2'!D50&lt;0.5),"-",IFERROR('Tabel 2'!D50/'Tabel 1'!$D50*100,"-"))</f>
        <v>6.7667457814547847</v>
      </c>
      <c r="E50" s="63"/>
      <c r="F50" s="63">
        <f>IF(OR('Tabel 1'!$G50&lt;5,'Tabel 2'!F50&lt;0.5),"-",IFERROR('Tabel 2'!F50/'Tabel 1'!$G50*100,"-"))</f>
        <v>9.8672598467080928</v>
      </c>
      <c r="G50" s="63">
        <f>IF(OR('Tabel 1'!$G50&lt;5,'Tabel 2'!G50&lt;0.5),"-",IFERROR('Tabel 2'!G50/'Tabel 1'!$G50*100,"-"))</f>
        <v>8.258185715321936</v>
      </c>
      <c r="H50" s="63"/>
      <c r="I50" s="63">
        <f>IF(OR('Tabel 1'!$J50&lt;5,'Tabel 2'!I50&lt;0.5),"-",IFERROR('Tabel 2'!I50/'Tabel 1'!$J50*100,"-"))</f>
        <v>9.134169517293806</v>
      </c>
      <c r="J50" s="63">
        <f>IF(OR('Tabel 1'!$J50&lt;5,'Tabel 2'!J50&lt;0.5),"-",IFERROR('Tabel 2'!J50/'Tabel 1'!$J50*100,"-"))</f>
        <v>7.7045559559103003</v>
      </c>
      <c r="K50" s="55"/>
      <c r="L50" s="64"/>
      <c r="M50" s="55"/>
      <c r="N50" s="55"/>
      <c r="O50" s="41"/>
      <c r="P50" s="64"/>
      <c r="Q50" s="41"/>
    </row>
    <row r="51" spans="1:17" ht="15.75" customHeight="1" x14ac:dyDescent="0.2">
      <c r="A51" s="35" t="s">
        <v>62</v>
      </c>
      <c r="C51" s="62">
        <f>IF(OR('Tabel 1'!$D51&lt;5,'Tabel 2'!C51&lt;0.5),"-",IFERROR('Tabel 2'!C51/'Tabel 1'!$D51*100,"-"))</f>
        <v>4.9614914999530386</v>
      </c>
      <c r="D51" s="62">
        <f>IF(OR('Tabel 1'!$D51&lt;5,'Tabel 2'!D51&lt;0.5),"-",IFERROR('Tabel 2'!D51/'Tabel 1'!$D51*100,"-"))</f>
        <v>4.3380094627594623</v>
      </c>
      <c r="E51" s="101"/>
      <c r="F51" s="62">
        <f>IF(OR('Tabel 1'!$G51&lt;5,'Tabel 2'!F51&lt;0.5),"-",IFERROR('Tabel 2'!F51/'Tabel 1'!$G51*100,"-"))</f>
        <v>5.5761093963984223</v>
      </c>
      <c r="G51" s="62">
        <f>IF(OR('Tabel 1'!$G51&lt;5,'Tabel 2'!G51&lt;0.5),"-",IFERROR('Tabel 2'!G51/'Tabel 1'!$G51*100,"-"))</f>
        <v>4.7389713427222366</v>
      </c>
      <c r="H51" s="101"/>
      <c r="I51" s="62">
        <f>IF(OR('Tabel 1'!$J51&lt;5,'Tabel 2'!I51&lt;0.5),"-",IFERROR('Tabel 2'!I51/'Tabel 1'!$J51*100,"-"))</f>
        <v>5.2900744172831677</v>
      </c>
      <c r="J51" s="62">
        <f>IF(OR('Tabel 1'!$J51&lt;5,'Tabel 2'!J51&lt;0.5),"-",IFERROR('Tabel 2'!J51/'Tabel 1'!$J51*100,"-"))</f>
        <v>4.5523690266743886</v>
      </c>
      <c r="L51" s="64"/>
      <c r="P51" s="64"/>
    </row>
    <row r="52" spans="1:17" x14ac:dyDescent="0.2">
      <c r="A52" s="44" t="s">
        <v>63</v>
      </c>
      <c r="P52" s="64"/>
    </row>
  </sheetData>
  <mergeCells count="9">
    <mergeCell ref="C5:D5"/>
    <mergeCell ref="F5:G5"/>
    <mergeCell ref="I5:J5"/>
    <mergeCell ref="C6:C8"/>
    <mergeCell ref="D6:D8"/>
    <mergeCell ref="F6:F8"/>
    <mergeCell ref="G6:G8"/>
    <mergeCell ref="I6:I8"/>
    <mergeCell ref="J6:J8"/>
  </mergeCells>
  <pageMargins left="0.70866141732283472" right="0.11811023622047245" top="0.39370078740157483" bottom="0.19685039370078741" header="0" footer="0.19685039370078741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U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204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4927</v>
      </c>
      <c r="C9" s="57">
        <v>10415</v>
      </c>
      <c r="D9" s="57">
        <v>7756</v>
      </c>
      <c r="E9" s="57">
        <v>6387</v>
      </c>
      <c r="F9" s="57">
        <v>1718</v>
      </c>
      <c r="G9" s="58"/>
      <c r="H9" s="57">
        <f>B9+C9+D9+E9+F9</f>
        <v>31203</v>
      </c>
    </row>
    <row r="10" spans="1:8" ht="15.75" customHeight="1" x14ac:dyDescent="0.2">
      <c r="A10" s="52" t="s">
        <v>226</v>
      </c>
      <c r="B10" s="58">
        <v>2877</v>
      </c>
      <c r="C10" s="58">
        <v>6003</v>
      </c>
      <c r="D10" s="58">
        <v>9352</v>
      </c>
      <c r="E10" s="58">
        <v>12077</v>
      </c>
      <c r="F10" s="58">
        <v>3405</v>
      </c>
      <c r="G10" s="58"/>
      <c r="H10" s="58">
        <f t="shared" ref="H10:H45" si="0">B10+C10+D10+E10+F10</f>
        <v>33714</v>
      </c>
    </row>
    <row r="11" spans="1:8" ht="15.75" customHeight="1" x14ac:dyDescent="0.2">
      <c r="A11" s="50" t="s">
        <v>227</v>
      </c>
      <c r="B11" s="57">
        <v>5722</v>
      </c>
      <c r="C11" s="57">
        <v>7869</v>
      </c>
      <c r="D11" s="57">
        <v>2573</v>
      </c>
      <c r="E11" s="57">
        <v>910</v>
      </c>
      <c r="F11" s="57">
        <v>188</v>
      </c>
      <c r="G11" s="58"/>
      <c r="H11" s="57">
        <f t="shared" si="0"/>
        <v>17262</v>
      </c>
    </row>
    <row r="12" spans="1:8" ht="15.75" customHeight="1" x14ac:dyDescent="0.2">
      <c r="A12" s="52" t="s">
        <v>26</v>
      </c>
      <c r="B12" s="58">
        <v>5685</v>
      </c>
      <c r="C12" s="58">
        <v>13887</v>
      </c>
      <c r="D12" s="58">
        <v>13251</v>
      </c>
      <c r="E12" s="58">
        <v>5307</v>
      </c>
      <c r="F12" s="58">
        <v>2335</v>
      </c>
      <c r="G12" s="58"/>
      <c r="H12" s="58">
        <f t="shared" si="0"/>
        <v>40465</v>
      </c>
    </row>
    <row r="13" spans="1:8" ht="15.75" customHeight="1" x14ac:dyDescent="0.2">
      <c r="A13" s="50" t="s">
        <v>27</v>
      </c>
      <c r="B13" s="57">
        <v>1086</v>
      </c>
      <c r="C13" s="57">
        <v>3317</v>
      </c>
      <c r="D13" s="57">
        <v>5259</v>
      </c>
      <c r="E13" s="57">
        <v>3737</v>
      </c>
      <c r="F13" s="57">
        <v>1469</v>
      </c>
      <c r="G13" s="58"/>
      <c r="H13" s="57">
        <f t="shared" si="0"/>
        <v>14868</v>
      </c>
    </row>
    <row r="14" spans="1:8" ht="15.75" customHeight="1" x14ac:dyDescent="0.2">
      <c r="A14" s="52" t="s">
        <v>28</v>
      </c>
      <c r="B14" s="58">
        <v>44</v>
      </c>
      <c r="C14" s="58">
        <v>762</v>
      </c>
      <c r="D14" s="58">
        <v>884</v>
      </c>
      <c r="E14" s="58">
        <v>579</v>
      </c>
      <c r="F14" s="58">
        <v>143</v>
      </c>
      <c r="G14" s="58"/>
      <c r="H14" s="58">
        <f t="shared" si="0"/>
        <v>2412</v>
      </c>
    </row>
    <row r="15" spans="1:8" ht="15.75" customHeight="1" x14ac:dyDescent="0.2">
      <c r="A15" s="50" t="s">
        <v>29</v>
      </c>
      <c r="B15" s="57">
        <v>1451</v>
      </c>
      <c r="C15" s="57">
        <v>2196</v>
      </c>
      <c r="D15" s="57">
        <v>775</v>
      </c>
      <c r="E15" s="57">
        <v>307</v>
      </c>
      <c r="F15" s="57">
        <v>75</v>
      </c>
      <c r="G15" s="58"/>
      <c r="H15" s="57">
        <f t="shared" si="0"/>
        <v>4804</v>
      </c>
    </row>
    <row r="16" spans="1:8" ht="15.75" customHeight="1" x14ac:dyDescent="0.2">
      <c r="A16" s="52" t="s">
        <v>30</v>
      </c>
      <c r="B16" s="58">
        <v>312</v>
      </c>
      <c r="C16" s="58">
        <v>687</v>
      </c>
      <c r="D16" s="58">
        <v>1016</v>
      </c>
      <c r="E16" s="58">
        <v>874</v>
      </c>
      <c r="F16" s="58">
        <v>337</v>
      </c>
      <c r="G16" s="58"/>
      <c r="H16" s="58">
        <f t="shared" si="0"/>
        <v>3226</v>
      </c>
    </row>
    <row r="17" spans="1:8" ht="15.75" hidden="1" customHeight="1" x14ac:dyDescent="0.2">
      <c r="A17" s="50" t="s">
        <v>31</v>
      </c>
      <c r="B17" s="57">
        <v>131</v>
      </c>
      <c r="C17" s="57">
        <v>319</v>
      </c>
      <c r="D17" s="57">
        <v>684</v>
      </c>
      <c r="E17" s="57">
        <v>903</v>
      </c>
      <c r="F17" s="57">
        <v>358</v>
      </c>
      <c r="G17" s="58"/>
      <c r="H17" s="57">
        <f t="shared" si="0"/>
        <v>2395</v>
      </c>
    </row>
    <row r="18" spans="1:8" ht="15.75" hidden="1" customHeight="1" x14ac:dyDescent="0.2">
      <c r="A18" s="52" t="s">
        <v>32</v>
      </c>
      <c r="B18" s="58">
        <v>75</v>
      </c>
      <c r="C18" s="58">
        <v>231</v>
      </c>
      <c r="D18" s="58">
        <v>217</v>
      </c>
      <c r="E18" s="58">
        <v>128</v>
      </c>
      <c r="F18" s="58">
        <v>37</v>
      </c>
      <c r="G18" s="58"/>
      <c r="H18" s="58">
        <f t="shared" si="0"/>
        <v>688</v>
      </c>
    </row>
    <row r="19" spans="1:8" ht="15.75" hidden="1" customHeight="1" x14ac:dyDescent="0.2">
      <c r="A19" s="50" t="s">
        <v>33</v>
      </c>
      <c r="B19" s="57">
        <v>2</v>
      </c>
      <c r="C19" s="57">
        <v>29</v>
      </c>
      <c r="D19" s="57">
        <v>89</v>
      </c>
      <c r="E19" s="57">
        <v>147</v>
      </c>
      <c r="F19" s="57">
        <v>62</v>
      </c>
      <c r="G19" s="58"/>
      <c r="H19" s="57">
        <f t="shared" si="0"/>
        <v>329</v>
      </c>
    </row>
    <row r="20" spans="1:8" ht="15.75" hidden="1" customHeight="1" x14ac:dyDescent="0.2">
      <c r="A20" s="52" t="s">
        <v>34</v>
      </c>
      <c r="B20" s="58">
        <v>28</v>
      </c>
      <c r="C20" s="58">
        <v>79</v>
      </c>
      <c r="D20" s="58">
        <v>218</v>
      </c>
      <c r="E20" s="58">
        <v>129</v>
      </c>
      <c r="F20" s="58">
        <v>60</v>
      </c>
      <c r="G20" s="58"/>
      <c r="H20" s="58">
        <f t="shared" si="0"/>
        <v>514</v>
      </c>
    </row>
    <row r="21" spans="1:8" ht="15.75" customHeight="1" x14ac:dyDescent="0.2">
      <c r="A21" s="50" t="s">
        <v>35</v>
      </c>
      <c r="B21" s="57">
        <v>236</v>
      </c>
      <c r="C21" s="57">
        <v>658</v>
      </c>
      <c r="D21" s="57">
        <v>1208</v>
      </c>
      <c r="E21" s="57">
        <v>1307</v>
      </c>
      <c r="F21" s="57">
        <v>517</v>
      </c>
      <c r="G21" s="58"/>
      <c r="H21" s="57">
        <f>B21+C21+D21+E21+F21</f>
        <v>3926</v>
      </c>
    </row>
    <row r="22" spans="1:8" ht="15.75" customHeight="1" x14ac:dyDescent="0.2">
      <c r="A22" s="52" t="s">
        <v>36</v>
      </c>
      <c r="B22" s="58">
        <v>31</v>
      </c>
      <c r="C22" s="58">
        <v>61</v>
      </c>
      <c r="D22" s="58">
        <v>76</v>
      </c>
      <c r="E22" s="58">
        <v>131</v>
      </c>
      <c r="F22" s="58">
        <v>55</v>
      </c>
      <c r="G22" s="58"/>
      <c r="H22" s="58">
        <f t="shared" si="0"/>
        <v>354</v>
      </c>
    </row>
    <row r="23" spans="1:8" ht="15.75" customHeight="1" x14ac:dyDescent="0.2">
      <c r="A23" s="50" t="s">
        <v>37</v>
      </c>
      <c r="B23" s="57">
        <v>101</v>
      </c>
      <c r="C23" s="57">
        <v>192</v>
      </c>
      <c r="D23" s="57">
        <v>96</v>
      </c>
      <c r="E23" s="57">
        <v>12</v>
      </c>
      <c r="F23" s="57">
        <v>3</v>
      </c>
      <c r="G23" s="58"/>
      <c r="H23" s="57">
        <f t="shared" si="0"/>
        <v>404</v>
      </c>
    </row>
    <row r="24" spans="1:8" ht="15.75" customHeight="1" x14ac:dyDescent="0.2">
      <c r="A24" s="52" t="s">
        <v>38</v>
      </c>
      <c r="B24" s="58">
        <v>273</v>
      </c>
      <c r="C24" s="58">
        <v>781</v>
      </c>
      <c r="D24" s="58">
        <v>628</v>
      </c>
      <c r="E24" s="58">
        <v>473</v>
      </c>
      <c r="F24" s="58">
        <v>150</v>
      </c>
      <c r="G24" s="58"/>
      <c r="H24" s="58">
        <f t="shared" si="0"/>
        <v>2305</v>
      </c>
    </row>
    <row r="25" spans="1:8" ht="15.75" customHeight="1" x14ac:dyDescent="0.2">
      <c r="A25" s="50" t="s">
        <v>39</v>
      </c>
      <c r="B25" s="57">
        <v>938</v>
      </c>
      <c r="C25" s="57">
        <v>1730</v>
      </c>
      <c r="D25" s="57">
        <v>1390</v>
      </c>
      <c r="E25" s="57">
        <v>921</v>
      </c>
      <c r="F25" s="57">
        <v>287</v>
      </c>
      <c r="G25" s="58"/>
      <c r="H25" s="57">
        <f t="shared" si="0"/>
        <v>5266</v>
      </c>
    </row>
    <row r="26" spans="1:8" ht="15.75" customHeight="1" x14ac:dyDescent="0.2">
      <c r="A26" s="52" t="s">
        <v>40</v>
      </c>
      <c r="B26" s="58">
        <v>1871</v>
      </c>
      <c r="C26" s="58">
        <v>4617</v>
      </c>
      <c r="D26" s="58">
        <v>2428</v>
      </c>
      <c r="E26" s="58">
        <v>1640</v>
      </c>
      <c r="F26" s="58">
        <v>829</v>
      </c>
      <c r="G26" s="58"/>
      <c r="H26" s="58">
        <f t="shared" si="0"/>
        <v>11385</v>
      </c>
    </row>
    <row r="27" spans="1:8" ht="15.75" customHeight="1" x14ac:dyDescent="0.2">
      <c r="A27" s="50" t="s">
        <v>41</v>
      </c>
      <c r="B27" s="57">
        <v>357</v>
      </c>
      <c r="C27" s="57">
        <v>652</v>
      </c>
      <c r="D27" s="57">
        <v>445</v>
      </c>
      <c r="E27" s="57">
        <v>390</v>
      </c>
      <c r="F27" s="57">
        <v>188</v>
      </c>
      <c r="G27" s="58"/>
      <c r="H27" s="57">
        <f t="shared" si="0"/>
        <v>2032</v>
      </c>
    </row>
    <row r="28" spans="1:8" ht="15.75" customHeight="1" x14ac:dyDescent="0.2">
      <c r="A28" s="52" t="s">
        <v>42</v>
      </c>
      <c r="B28" s="58">
        <v>455</v>
      </c>
      <c r="C28" s="58">
        <v>1825</v>
      </c>
      <c r="D28" s="58">
        <v>1897</v>
      </c>
      <c r="E28" s="58">
        <v>1228</v>
      </c>
      <c r="F28" s="58">
        <v>627</v>
      </c>
      <c r="G28" s="58"/>
      <c r="H28" s="58">
        <f t="shared" si="0"/>
        <v>6032</v>
      </c>
    </row>
    <row r="29" spans="1:8" ht="15.75" customHeight="1" x14ac:dyDescent="0.2">
      <c r="A29" s="50" t="s">
        <v>43</v>
      </c>
      <c r="B29" s="57">
        <v>61</v>
      </c>
      <c r="C29" s="57">
        <v>208</v>
      </c>
      <c r="D29" s="57">
        <v>253</v>
      </c>
      <c r="E29" s="57">
        <v>225</v>
      </c>
      <c r="F29" s="57">
        <v>108</v>
      </c>
      <c r="G29" s="58"/>
      <c r="H29" s="57">
        <f t="shared" si="0"/>
        <v>855</v>
      </c>
    </row>
    <row r="30" spans="1:8" ht="15.75" customHeight="1" x14ac:dyDescent="0.2">
      <c r="A30" s="52" t="s">
        <v>44</v>
      </c>
      <c r="B30" s="58">
        <v>102</v>
      </c>
      <c r="C30" s="58">
        <v>748</v>
      </c>
      <c r="D30" s="58">
        <v>1150</v>
      </c>
      <c r="E30" s="58">
        <v>916</v>
      </c>
      <c r="F30" s="58">
        <v>616</v>
      </c>
      <c r="G30" s="58"/>
      <c r="H30" s="58">
        <f t="shared" si="0"/>
        <v>3532</v>
      </c>
    </row>
    <row r="31" spans="1:8" ht="15.75" customHeight="1" x14ac:dyDescent="0.2">
      <c r="A31" s="50" t="s">
        <v>45</v>
      </c>
      <c r="B31" s="57">
        <v>19</v>
      </c>
      <c r="C31" s="57">
        <v>128</v>
      </c>
      <c r="D31" s="57">
        <v>199</v>
      </c>
      <c r="E31" s="57">
        <v>379</v>
      </c>
      <c r="F31" s="57">
        <v>232</v>
      </c>
      <c r="G31" s="58"/>
      <c r="H31" s="57">
        <f t="shared" si="0"/>
        <v>957</v>
      </c>
    </row>
    <row r="32" spans="1:8" ht="15.75" customHeight="1" x14ac:dyDescent="0.2">
      <c r="A32" s="52" t="s">
        <v>46</v>
      </c>
      <c r="B32" s="58">
        <v>42</v>
      </c>
      <c r="C32" s="58">
        <v>298</v>
      </c>
      <c r="D32" s="58">
        <v>579</v>
      </c>
      <c r="E32" s="58">
        <v>604</v>
      </c>
      <c r="F32" s="58">
        <v>228</v>
      </c>
      <c r="G32" s="58"/>
      <c r="H32" s="58">
        <f t="shared" si="0"/>
        <v>1751</v>
      </c>
    </row>
    <row r="33" spans="1:19" ht="15.75" customHeight="1" x14ac:dyDescent="0.2">
      <c r="A33" s="50" t="s">
        <v>47</v>
      </c>
      <c r="B33" s="57">
        <v>1503</v>
      </c>
      <c r="C33" s="57">
        <v>2814</v>
      </c>
      <c r="D33" s="57">
        <v>1977</v>
      </c>
      <c r="E33" s="57">
        <v>1090</v>
      </c>
      <c r="F33" s="57">
        <v>510</v>
      </c>
      <c r="G33" s="58"/>
      <c r="H33" s="57">
        <f t="shared" si="0"/>
        <v>7894</v>
      </c>
    </row>
    <row r="34" spans="1:19" ht="15.75" customHeight="1" x14ac:dyDescent="0.2">
      <c r="A34" s="52" t="s">
        <v>48</v>
      </c>
      <c r="B34" s="58">
        <v>2745</v>
      </c>
      <c r="C34" s="58">
        <v>4805</v>
      </c>
      <c r="D34" s="58">
        <v>4055</v>
      </c>
      <c r="E34" s="58">
        <v>2812</v>
      </c>
      <c r="F34" s="58">
        <v>767</v>
      </c>
      <c r="G34" s="58"/>
      <c r="H34" s="58">
        <f t="shared" si="0"/>
        <v>15184</v>
      </c>
    </row>
    <row r="35" spans="1:19" ht="15.75" customHeight="1" x14ac:dyDescent="0.2">
      <c r="A35" s="50" t="s">
        <v>49</v>
      </c>
      <c r="B35" s="57">
        <v>1606</v>
      </c>
      <c r="C35" s="57">
        <v>2566</v>
      </c>
      <c r="D35" s="57">
        <v>2420</v>
      </c>
      <c r="E35" s="57">
        <v>2031</v>
      </c>
      <c r="F35" s="57">
        <v>455</v>
      </c>
      <c r="G35" s="58"/>
      <c r="H35" s="57">
        <f t="shared" si="0"/>
        <v>9078</v>
      </c>
    </row>
    <row r="36" spans="1:19" ht="15.75" customHeight="1" x14ac:dyDescent="0.2">
      <c r="A36" s="52" t="s">
        <v>50</v>
      </c>
      <c r="B36" s="58">
        <v>4142</v>
      </c>
      <c r="C36" s="58">
        <v>10685</v>
      </c>
      <c r="D36" s="58">
        <v>7194</v>
      </c>
      <c r="E36" s="58">
        <v>3495</v>
      </c>
      <c r="F36" s="58">
        <v>752</v>
      </c>
      <c r="G36" s="58"/>
      <c r="H36" s="58">
        <f t="shared" si="0"/>
        <v>26268</v>
      </c>
    </row>
    <row r="37" spans="1:19" ht="15.75" customHeight="1" x14ac:dyDescent="0.2">
      <c r="A37" s="50" t="s">
        <v>51</v>
      </c>
      <c r="B37" s="57">
        <v>7978</v>
      </c>
      <c r="C37" s="57">
        <v>13586</v>
      </c>
      <c r="D37" s="57">
        <v>7968</v>
      </c>
      <c r="E37" s="57">
        <v>5043</v>
      </c>
      <c r="F37" s="57">
        <v>646</v>
      </c>
      <c r="G37" s="58"/>
      <c r="H37" s="57">
        <f t="shared" si="0"/>
        <v>35221</v>
      </c>
    </row>
    <row r="38" spans="1:19" ht="15.75" customHeight="1" x14ac:dyDescent="0.2">
      <c r="A38" s="52" t="s">
        <v>52</v>
      </c>
      <c r="B38" s="58">
        <v>1184</v>
      </c>
      <c r="C38" s="58">
        <v>1013</v>
      </c>
      <c r="D38" s="58">
        <v>1304</v>
      </c>
      <c r="E38" s="58">
        <v>1841</v>
      </c>
      <c r="F38" s="58">
        <v>418</v>
      </c>
      <c r="G38" s="58"/>
      <c r="H38" s="58">
        <f t="shared" si="0"/>
        <v>5760</v>
      </c>
    </row>
    <row r="39" spans="1:19" ht="15.75" customHeight="1" x14ac:dyDescent="0.2">
      <c r="A39" s="50" t="s">
        <v>53</v>
      </c>
      <c r="B39" s="57">
        <v>1033</v>
      </c>
      <c r="C39" s="57">
        <v>882</v>
      </c>
      <c r="D39" s="57">
        <v>984</v>
      </c>
      <c r="E39" s="57">
        <v>1825</v>
      </c>
      <c r="F39" s="57">
        <v>604</v>
      </c>
      <c r="G39" s="58"/>
      <c r="H39" s="57">
        <f t="shared" si="0"/>
        <v>5328</v>
      </c>
    </row>
    <row r="40" spans="1:19" ht="15.75" customHeight="1" x14ac:dyDescent="0.2">
      <c r="A40" s="52" t="s">
        <v>54</v>
      </c>
      <c r="B40" s="58">
        <v>1085</v>
      </c>
      <c r="C40" s="58">
        <v>1916</v>
      </c>
      <c r="D40" s="58">
        <v>2067</v>
      </c>
      <c r="E40" s="58">
        <v>1748</v>
      </c>
      <c r="F40" s="58">
        <v>660</v>
      </c>
      <c r="G40" s="58"/>
      <c r="H40" s="58">
        <f t="shared" si="0"/>
        <v>7476</v>
      </c>
    </row>
    <row r="41" spans="1:19" ht="15.75" customHeight="1" x14ac:dyDescent="0.2">
      <c r="A41" s="50" t="s">
        <v>55</v>
      </c>
      <c r="B41" s="57">
        <v>1206</v>
      </c>
      <c r="C41" s="57">
        <v>2123</v>
      </c>
      <c r="D41" s="57">
        <v>950</v>
      </c>
      <c r="E41" s="57">
        <v>103</v>
      </c>
      <c r="F41" s="57">
        <v>11</v>
      </c>
      <c r="G41" s="58"/>
      <c r="H41" s="57">
        <f t="shared" si="0"/>
        <v>4393</v>
      </c>
    </row>
    <row r="42" spans="1:19" ht="15.75" customHeight="1" x14ac:dyDescent="0.2">
      <c r="A42" s="52" t="s">
        <v>56</v>
      </c>
      <c r="B42" s="58">
        <v>240</v>
      </c>
      <c r="C42" s="58">
        <v>361</v>
      </c>
      <c r="D42" s="58">
        <v>389</v>
      </c>
      <c r="E42" s="58">
        <v>237</v>
      </c>
      <c r="F42" s="58">
        <v>33</v>
      </c>
      <c r="G42" s="58"/>
      <c r="H42" s="58">
        <f t="shared" si="0"/>
        <v>1260</v>
      </c>
    </row>
    <row r="43" spans="1:19" ht="15.75" customHeight="1" x14ac:dyDescent="0.2">
      <c r="A43" s="50" t="s">
        <v>57</v>
      </c>
      <c r="B43" s="57">
        <v>1091</v>
      </c>
      <c r="C43" s="57">
        <v>759</v>
      </c>
      <c r="D43" s="57">
        <v>871</v>
      </c>
      <c r="E43" s="57">
        <v>641</v>
      </c>
      <c r="F43" s="57">
        <v>158</v>
      </c>
      <c r="G43" s="58"/>
      <c r="H43" s="57">
        <f t="shared" si="0"/>
        <v>3520</v>
      </c>
    </row>
    <row r="44" spans="1:19" ht="15.75" customHeight="1" x14ac:dyDescent="0.2">
      <c r="A44" s="52" t="s">
        <v>58</v>
      </c>
      <c r="B44" s="58">
        <v>873</v>
      </c>
      <c r="C44" s="58">
        <v>937</v>
      </c>
      <c r="D44" s="58">
        <v>405</v>
      </c>
      <c r="E44" s="58">
        <v>204</v>
      </c>
      <c r="F44" s="58">
        <v>33</v>
      </c>
      <c r="G44" s="58"/>
      <c r="H44" s="58">
        <f t="shared" si="0"/>
        <v>2452</v>
      </c>
    </row>
    <row r="45" spans="1:19" ht="15.75" customHeight="1" x14ac:dyDescent="0.2">
      <c r="A45" s="50" t="s">
        <v>59</v>
      </c>
      <c r="B45" s="57">
        <v>2703</v>
      </c>
      <c r="C45" s="57">
        <v>7935</v>
      </c>
      <c r="D45" s="57">
        <v>5757</v>
      </c>
      <c r="E45" s="57">
        <v>3837</v>
      </c>
      <c r="F45" s="57">
        <v>1665</v>
      </c>
      <c r="G45" s="118"/>
      <c r="H45" s="57">
        <f t="shared" si="0"/>
        <v>21897</v>
      </c>
      <c r="I45" s="58"/>
    </row>
    <row r="46" spans="1:19" ht="15.75" customHeight="1" x14ac:dyDescent="0.2">
      <c r="A46" s="59"/>
      <c r="C46" s="40"/>
      <c r="D46" s="40"/>
      <c r="F46" s="40"/>
      <c r="G46" s="40"/>
    </row>
    <row r="47" spans="1:19" ht="15.75" customHeight="1" x14ac:dyDescent="0.2">
      <c r="A47" s="53" t="s">
        <v>20</v>
      </c>
      <c r="B47" s="117">
        <f t="shared" ref="B47:F47" si="1">SUM(B9:B45)-SUM(B17:B20)</f>
        <v>53979</v>
      </c>
      <c r="C47" s="117">
        <f t="shared" si="1"/>
        <v>107416</v>
      </c>
      <c r="D47" s="117">
        <f t="shared" si="1"/>
        <v>87556</v>
      </c>
      <c r="E47" s="117">
        <f t="shared" si="1"/>
        <v>63311</v>
      </c>
      <c r="F47" s="117">
        <f t="shared" si="1"/>
        <v>20222</v>
      </c>
      <c r="G47" s="59"/>
      <c r="H47" s="117">
        <f>SUM(H9:H45)-SUM(H17:H20)</f>
        <v>332484</v>
      </c>
      <c r="I47" s="109"/>
      <c r="J47" s="109"/>
      <c r="K47" s="109"/>
      <c r="L47" s="55"/>
      <c r="M47" s="40"/>
      <c r="N47" s="55"/>
      <c r="O47" s="55"/>
      <c r="P47" s="55"/>
      <c r="Q47" s="55"/>
      <c r="R47" s="55"/>
      <c r="S47" s="55"/>
    </row>
    <row r="48" spans="1:19" ht="15.75" customHeight="1" x14ac:dyDescent="0.2">
      <c r="C48" s="40"/>
      <c r="D48" s="40"/>
      <c r="F48" s="40"/>
      <c r="G48" s="40"/>
    </row>
    <row r="49" spans="1:21" ht="15.75" customHeight="1" x14ac:dyDescent="0.2">
      <c r="A49" s="35" t="s">
        <v>60</v>
      </c>
      <c r="B49" s="57">
        <v>7804</v>
      </c>
      <c r="C49" s="57">
        <v>16418</v>
      </c>
      <c r="D49" s="57">
        <v>17108</v>
      </c>
      <c r="E49" s="57">
        <v>18464</v>
      </c>
      <c r="F49" s="57">
        <v>5123</v>
      </c>
      <c r="G49" s="58"/>
      <c r="H49" s="57">
        <f>B49+C49+D49+E49+F49</f>
        <v>64917</v>
      </c>
      <c r="I49" s="58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8578</v>
      </c>
      <c r="C50" s="58">
        <v>20849</v>
      </c>
      <c r="D50" s="58">
        <v>21185</v>
      </c>
      <c r="E50" s="58">
        <v>10804</v>
      </c>
      <c r="F50" s="58">
        <v>4359</v>
      </c>
      <c r="G50" s="58"/>
      <c r="H50" s="58">
        <f>B50+C50+D50+E50+F50</f>
        <v>65775</v>
      </c>
      <c r="I50" s="58"/>
      <c r="S50" s="41"/>
      <c r="T50" s="41"/>
      <c r="U50" s="41"/>
    </row>
    <row r="51" spans="1:21" ht="15" x14ac:dyDescent="0.2">
      <c r="A51" s="35" t="s">
        <v>62</v>
      </c>
      <c r="B51" s="57">
        <v>17655</v>
      </c>
      <c r="C51" s="57">
        <v>32655</v>
      </c>
      <c r="D51" s="57">
        <v>22941</v>
      </c>
      <c r="E51" s="57">
        <v>15222</v>
      </c>
      <c r="F51" s="57">
        <v>3038</v>
      </c>
      <c r="G51" s="118"/>
      <c r="H51" s="57">
        <f>B51+C51+D51+E51+F51</f>
        <v>91511</v>
      </c>
      <c r="I51" s="58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U52"/>
  <sheetViews>
    <sheetView showGridLines="0" zoomScaleNormal="10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196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616</v>
      </c>
      <c r="C9" s="57">
        <v>245</v>
      </c>
      <c r="D9" s="57">
        <v>97</v>
      </c>
      <c r="E9" s="57">
        <v>110</v>
      </c>
      <c r="F9" s="57">
        <v>51</v>
      </c>
      <c r="G9" s="58"/>
      <c r="H9" s="57">
        <f t="shared" ref="H9:H45" si="0">B9+C9+D9+E9+F9</f>
        <v>1119</v>
      </c>
    </row>
    <row r="10" spans="1:8" ht="15.75" customHeight="1" x14ac:dyDescent="0.2">
      <c r="A10" s="52" t="s">
        <v>226</v>
      </c>
      <c r="B10" s="58">
        <v>264</v>
      </c>
      <c r="C10" s="58">
        <v>150</v>
      </c>
      <c r="D10" s="58">
        <v>139</v>
      </c>
      <c r="E10" s="58">
        <v>223</v>
      </c>
      <c r="F10" s="58">
        <v>111</v>
      </c>
      <c r="G10" s="58"/>
      <c r="H10" s="58">
        <f t="shared" si="0"/>
        <v>887</v>
      </c>
    </row>
    <row r="11" spans="1:8" ht="15.75" customHeight="1" x14ac:dyDescent="0.2">
      <c r="A11" s="50" t="s">
        <v>227</v>
      </c>
      <c r="B11" s="57">
        <v>1229</v>
      </c>
      <c r="C11" s="57">
        <v>559</v>
      </c>
      <c r="D11" s="57">
        <v>81</v>
      </c>
      <c r="E11" s="57">
        <v>31</v>
      </c>
      <c r="F11" s="57">
        <v>14</v>
      </c>
      <c r="G11" s="58"/>
      <c r="H11" s="57">
        <f t="shared" si="0"/>
        <v>1914</v>
      </c>
    </row>
    <row r="12" spans="1:8" ht="15.75" customHeight="1" x14ac:dyDescent="0.2">
      <c r="A12" s="52" t="s">
        <v>26</v>
      </c>
      <c r="B12" s="58">
        <v>1703</v>
      </c>
      <c r="C12" s="58">
        <v>1517</v>
      </c>
      <c r="D12" s="58">
        <v>634</v>
      </c>
      <c r="E12" s="58">
        <v>289</v>
      </c>
      <c r="F12" s="58">
        <v>149</v>
      </c>
      <c r="G12" s="58"/>
      <c r="H12" s="58">
        <f t="shared" si="0"/>
        <v>4292</v>
      </c>
    </row>
    <row r="13" spans="1:8" ht="15.75" customHeight="1" x14ac:dyDescent="0.2">
      <c r="A13" s="50" t="s">
        <v>27</v>
      </c>
      <c r="B13" s="57">
        <v>214</v>
      </c>
      <c r="C13" s="57">
        <v>199</v>
      </c>
      <c r="D13" s="57">
        <v>87</v>
      </c>
      <c r="E13" s="57">
        <v>75</v>
      </c>
      <c r="F13" s="57">
        <v>40</v>
      </c>
      <c r="G13" s="58"/>
      <c r="H13" s="57">
        <f t="shared" si="0"/>
        <v>615</v>
      </c>
    </row>
    <row r="14" spans="1:8" ht="15.75" customHeight="1" x14ac:dyDescent="0.2">
      <c r="A14" s="52" t="s">
        <v>28</v>
      </c>
      <c r="B14" s="58">
        <v>6</v>
      </c>
      <c r="C14" s="58">
        <v>40</v>
      </c>
      <c r="D14" s="58">
        <v>40</v>
      </c>
      <c r="E14" s="58">
        <v>19</v>
      </c>
      <c r="F14" s="58">
        <v>9</v>
      </c>
      <c r="G14" s="58"/>
      <c r="H14" s="58">
        <f t="shared" si="0"/>
        <v>114</v>
      </c>
    </row>
    <row r="15" spans="1:8" ht="15.75" customHeight="1" x14ac:dyDescent="0.2">
      <c r="A15" s="50" t="s">
        <v>29</v>
      </c>
      <c r="B15" s="57">
        <v>380</v>
      </c>
      <c r="C15" s="57">
        <v>272</v>
      </c>
      <c r="D15" s="57">
        <v>45</v>
      </c>
      <c r="E15" s="57">
        <v>19</v>
      </c>
      <c r="F15" s="57">
        <v>4</v>
      </c>
      <c r="G15" s="58"/>
      <c r="H15" s="57">
        <f t="shared" si="0"/>
        <v>720</v>
      </c>
    </row>
    <row r="16" spans="1:8" ht="15.75" customHeight="1" x14ac:dyDescent="0.2">
      <c r="A16" s="52" t="s">
        <v>30</v>
      </c>
      <c r="B16" s="58">
        <v>82</v>
      </c>
      <c r="C16" s="58">
        <v>77</v>
      </c>
      <c r="D16" s="58">
        <v>59</v>
      </c>
      <c r="E16" s="58">
        <v>29</v>
      </c>
      <c r="F16" s="58">
        <v>20</v>
      </c>
      <c r="G16" s="58"/>
      <c r="H16" s="58">
        <f t="shared" si="0"/>
        <v>267</v>
      </c>
    </row>
    <row r="17" spans="1:8" ht="15.75" hidden="1" customHeight="1" x14ac:dyDescent="0.2">
      <c r="A17" s="50" t="s">
        <v>31</v>
      </c>
      <c r="B17" s="57">
        <v>28</v>
      </c>
      <c r="C17" s="57">
        <v>22</v>
      </c>
      <c r="D17" s="57">
        <v>15</v>
      </c>
      <c r="E17" s="57">
        <v>22</v>
      </c>
      <c r="F17" s="57">
        <v>14</v>
      </c>
      <c r="G17" s="58"/>
      <c r="H17" s="57">
        <f t="shared" si="0"/>
        <v>101</v>
      </c>
    </row>
    <row r="18" spans="1:8" ht="15.75" hidden="1" customHeight="1" x14ac:dyDescent="0.2">
      <c r="A18" s="52" t="s">
        <v>32</v>
      </c>
      <c r="B18" s="58">
        <v>23</v>
      </c>
      <c r="C18" s="58">
        <v>25</v>
      </c>
      <c r="D18" s="58">
        <v>5</v>
      </c>
      <c r="E18" s="58">
        <v>5</v>
      </c>
      <c r="F18" s="58">
        <v>0</v>
      </c>
      <c r="G18" s="58"/>
      <c r="H18" s="58">
        <f t="shared" si="0"/>
        <v>58</v>
      </c>
    </row>
    <row r="19" spans="1:8" ht="15.75" hidden="1" customHeight="1" x14ac:dyDescent="0.2">
      <c r="A19" s="50" t="s">
        <v>33</v>
      </c>
      <c r="B19" s="57">
        <v>0</v>
      </c>
      <c r="C19" s="57">
        <v>0</v>
      </c>
      <c r="D19" s="57">
        <v>2</v>
      </c>
      <c r="E19" s="57">
        <v>4</v>
      </c>
      <c r="F19" s="57">
        <v>2</v>
      </c>
      <c r="G19" s="58"/>
      <c r="H19" s="57">
        <f t="shared" si="0"/>
        <v>8</v>
      </c>
    </row>
    <row r="20" spans="1:8" ht="15.75" hidden="1" customHeight="1" x14ac:dyDescent="0.2">
      <c r="A20" s="52" t="s">
        <v>34</v>
      </c>
      <c r="B20" s="58">
        <v>8</v>
      </c>
      <c r="C20" s="58">
        <v>7</v>
      </c>
      <c r="D20" s="58">
        <v>0</v>
      </c>
      <c r="E20" s="58">
        <v>3</v>
      </c>
      <c r="F20" s="58">
        <v>1</v>
      </c>
      <c r="G20" s="58"/>
      <c r="H20" s="58">
        <f t="shared" si="0"/>
        <v>19</v>
      </c>
    </row>
    <row r="21" spans="1:8" ht="15.75" customHeight="1" x14ac:dyDescent="0.2">
      <c r="A21" s="50" t="s">
        <v>35</v>
      </c>
      <c r="B21" s="57">
        <v>59</v>
      </c>
      <c r="C21" s="57">
        <v>54</v>
      </c>
      <c r="D21" s="57">
        <v>22</v>
      </c>
      <c r="E21" s="57">
        <v>34</v>
      </c>
      <c r="F21" s="57">
        <v>17</v>
      </c>
      <c r="G21" s="58"/>
      <c r="H21" s="57">
        <f t="shared" si="0"/>
        <v>186</v>
      </c>
    </row>
    <row r="22" spans="1:8" ht="15.75" customHeight="1" x14ac:dyDescent="0.2">
      <c r="A22" s="52" t="s">
        <v>36</v>
      </c>
      <c r="B22" s="58">
        <v>6</v>
      </c>
      <c r="C22" s="58">
        <v>2</v>
      </c>
      <c r="D22" s="58">
        <v>0</v>
      </c>
      <c r="E22" s="58">
        <v>5</v>
      </c>
      <c r="F22" s="58">
        <v>1</v>
      </c>
      <c r="G22" s="58"/>
      <c r="H22" s="58">
        <f t="shared" si="0"/>
        <v>14</v>
      </c>
    </row>
    <row r="23" spans="1:8" ht="15.75" customHeight="1" x14ac:dyDescent="0.2">
      <c r="A23" s="50" t="s">
        <v>37</v>
      </c>
      <c r="B23" s="57">
        <v>25</v>
      </c>
      <c r="C23" s="57">
        <v>17</v>
      </c>
      <c r="D23" s="57">
        <v>7</v>
      </c>
      <c r="E23" s="57">
        <v>3</v>
      </c>
      <c r="F23" s="57">
        <v>0</v>
      </c>
      <c r="G23" s="58"/>
      <c r="H23" s="57">
        <f t="shared" si="0"/>
        <v>52</v>
      </c>
    </row>
    <row r="24" spans="1:8" ht="15.75" customHeight="1" x14ac:dyDescent="0.2">
      <c r="A24" s="52" t="s">
        <v>38</v>
      </c>
      <c r="B24" s="58">
        <v>25</v>
      </c>
      <c r="C24" s="58">
        <v>29</v>
      </c>
      <c r="D24" s="58">
        <v>14</v>
      </c>
      <c r="E24" s="58">
        <v>8</v>
      </c>
      <c r="F24" s="58">
        <v>4</v>
      </c>
      <c r="G24" s="58"/>
      <c r="H24" s="58">
        <f t="shared" si="0"/>
        <v>80</v>
      </c>
    </row>
    <row r="25" spans="1:8" ht="15.75" customHeight="1" x14ac:dyDescent="0.2">
      <c r="A25" s="50" t="s">
        <v>39</v>
      </c>
      <c r="B25" s="57">
        <v>159</v>
      </c>
      <c r="C25" s="57">
        <v>63</v>
      </c>
      <c r="D25" s="57">
        <v>12</v>
      </c>
      <c r="E25" s="57">
        <v>20</v>
      </c>
      <c r="F25" s="57">
        <v>9</v>
      </c>
      <c r="G25" s="58"/>
      <c r="H25" s="57">
        <f t="shared" si="0"/>
        <v>263</v>
      </c>
    </row>
    <row r="26" spans="1:8" ht="15.75" customHeight="1" x14ac:dyDescent="0.2">
      <c r="A26" s="52" t="s">
        <v>40</v>
      </c>
      <c r="B26" s="58">
        <v>90</v>
      </c>
      <c r="C26" s="58">
        <v>85</v>
      </c>
      <c r="D26" s="58">
        <v>16</v>
      </c>
      <c r="E26" s="58">
        <v>10</v>
      </c>
      <c r="F26" s="58">
        <v>1</v>
      </c>
      <c r="G26" s="58"/>
      <c r="H26" s="58">
        <f t="shared" si="0"/>
        <v>202</v>
      </c>
    </row>
    <row r="27" spans="1:8" ht="15.75" customHeight="1" x14ac:dyDescent="0.2">
      <c r="A27" s="50" t="s">
        <v>41</v>
      </c>
      <c r="B27" s="57">
        <v>16</v>
      </c>
      <c r="C27" s="57">
        <v>7</v>
      </c>
      <c r="D27" s="57">
        <v>2</v>
      </c>
      <c r="E27" s="57">
        <v>3</v>
      </c>
      <c r="F27" s="57">
        <v>5</v>
      </c>
      <c r="G27" s="58"/>
      <c r="H27" s="57">
        <f t="shared" si="0"/>
        <v>33</v>
      </c>
    </row>
    <row r="28" spans="1:8" ht="15.75" customHeight="1" x14ac:dyDescent="0.2">
      <c r="A28" s="52" t="s">
        <v>42</v>
      </c>
      <c r="B28" s="58">
        <v>132</v>
      </c>
      <c r="C28" s="58">
        <v>143</v>
      </c>
      <c r="D28" s="58">
        <v>75</v>
      </c>
      <c r="E28" s="58">
        <v>59</v>
      </c>
      <c r="F28" s="58">
        <v>32</v>
      </c>
      <c r="G28" s="58"/>
      <c r="H28" s="58">
        <f t="shared" si="0"/>
        <v>441</v>
      </c>
    </row>
    <row r="29" spans="1:8" ht="15.75" customHeight="1" x14ac:dyDescent="0.2">
      <c r="A29" s="50" t="s">
        <v>43</v>
      </c>
      <c r="B29" s="57">
        <v>3</v>
      </c>
      <c r="C29" s="57">
        <v>3</v>
      </c>
      <c r="D29" s="57">
        <v>3</v>
      </c>
      <c r="E29" s="57">
        <v>0</v>
      </c>
      <c r="F29" s="57">
        <v>1</v>
      </c>
      <c r="G29" s="58"/>
      <c r="H29" s="57">
        <f t="shared" si="0"/>
        <v>10</v>
      </c>
    </row>
    <row r="30" spans="1:8" ht="15.75" customHeight="1" x14ac:dyDescent="0.2">
      <c r="A30" s="52" t="s">
        <v>44</v>
      </c>
      <c r="B30" s="58">
        <v>25</v>
      </c>
      <c r="C30" s="58">
        <v>55</v>
      </c>
      <c r="D30" s="58">
        <v>41</v>
      </c>
      <c r="E30" s="58">
        <v>28</v>
      </c>
      <c r="F30" s="58">
        <v>19</v>
      </c>
      <c r="G30" s="58"/>
      <c r="H30" s="58">
        <f t="shared" si="0"/>
        <v>168</v>
      </c>
    </row>
    <row r="31" spans="1:8" ht="15.75" customHeight="1" x14ac:dyDescent="0.2">
      <c r="A31" s="50" t="s">
        <v>45</v>
      </c>
      <c r="B31" s="57">
        <v>5</v>
      </c>
      <c r="C31" s="57">
        <v>8</v>
      </c>
      <c r="D31" s="57">
        <v>2</v>
      </c>
      <c r="E31" s="57">
        <v>6</v>
      </c>
      <c r="F31" s="57">
        <v>4</v>
      </c>
      <c r="G31" s="58"/>
      <c r="H31" s="57">
        <f t="shared" si="0"/>
        <v>25</v>
      </c>
    </row>
    <row r="32" spans="1:8" ht="15.75" customHeight="1" x14ac:dyDescent="0.2">
      <c r="A32" s="52" t="s">
        <v>46</v>
      </c>
      <c r="B32" s="58">
        <v>9</v>
      </c>
      <c r="C32" s="58">
        <v>23</v>
      </c>
      <c r="D32" s="58">
        <v>10</v>
      </c>
      <c r="E32" s="58">
        <v>15</v>
      </c>
      <c r="F32" s="58">
        <v>3</v>
      </c>
      <c r="G32" s="58"/>
      <c r="H32" s="58">
        <f t="shared" si="0"/>
        <v>60</v>
      </c>
    </row>
    <row r="33" spans="1:19" ht="15.75" customHeight="1" x14ac:dyDescent="0.2">
      <c r="A33" s="50" t="s">
        <v>47</v>
      </c>
      <c r="B33" s="57">
        <v>313</v>
      </c>
      <c r="C33" s="57">
        <v>170</v>
      </c>
      <c r="D33" s="57">
        <v>36</v>
      </c>
      <c r="E33" s="57">
        <v>18</v>
      </c>
      <c r="F33" s="57">
        <v>16</v>
      </c>
      <c r="G33" s="58"/>
      <c r="H33" s="57">
        <f t="shared" si="0"/>
        <v>553</v>
      </c>
    </row>
    <row r="34" spans="1:19" ht="15.75" customHeight="1" x14ac:dyDescent="0.2">
      <c r="A34" s="52" t="s">
        <v>48</v>
      </c>
      <c r="B34" s="58">
        <v>168</v>
      </c>
      <c r="C34" s="58">
        <v>84</v>
      </c>
      <c r="D34" s="58">
        <v>67</v>
      </c>
      <c r="E34" s="58">
        <v>43</v>
      </c>
      <c r="F34" s="58">
        <v>23</v>
      </c>
      <c r="G34" s="58"/>
      <c r="H34" s="58">
        <f t="shared" si="0"/>
        <v>385</v>
      </c>
    </row>
    <row r="35" spans="1:19" ht="15.75" customHeight="1" x14ac:dyDescent="0.2">
      <c r="A35" s="50" t="s">
        <v>49</v>
      </c>
      <c r="B35" s="57">
        <v>121</v>
      </c>
      <c r="C35" s="57">
        <v>52</v>
      </c>
      <c r="D35" s="57">
        <v>28</v>
      </c>
      <c r="E35" s="57">
        <v>36</v>
      </c>
      <c r="F35" s="57">
        <v>26</v>
      </c>
      <c r="G35" s="58"/>
      <c r="H35" s="57">
        <f t="shared" si="0"/>
        <v>263</v>
      </c>
    </row>
    <row r="36" spans="1:19" ht="15.75" customHeight="1" x14ac:dyDescent="0.2">
      <c r="A36" s="52" t="s">
        <v>50</v>
      </c>
      <c r="B36" s="58">
        <v>806</v>
      </c>
      <c r="C36" s="58">
        <v>597</v>
      </c>
      <c r="D36" s="58">
        <v>212</v>
      </c>
      <c r="E36" s="58">
        <v>113</v>
      </c>
      <c r="F36" s="58">
        <v>29</v>
      </c>
      <c r="G36" s="58"/>
      <c r="H36" s="58">
        <f t="shared" si="0"/>
        <v>1757</v>
      </c>
    </row>
    <row r="37" spans="1:19" ht="15.75" customHeight="1" x14ac:dyDescent="0.2">
      <c r="A37" s="50" t="s">
        <v>51</v>
      </c>
      <c r="B37" s="57">
        <v>1010</v>
      </c>
      <c r="C37" s="57">
        <v>543</v>
      </c>
      <c r="D37" s="57">
        <v>236</v>
      </c>
      <c r="E37" s="57">
        <v>189</v>
      </c>
      <c r="F37" s="57">
        <v>35</v>
      </c>
      <c r="G37" s="58"/>
      <c r="H37" s="57">
        <f t="shared" si="0"/>
        <v>2013</v>
      </c>
    </row>
    <row r="38" spans="1:19" ht="15.75" customHeight="1" x14ac:dyDescent="0.2">
      <c r="A38" s="52" t="s">
        <v>52</v>
      </c>
      <c r="B38" s="58">
        <v>222</v>
      </c>
      <c r="C38" s="58">
        <v>73</v>
      </c>
      <c r="D38" s="58">
        <v>26</v>
      </c>
      <c r="E38" s="58">
        <v>77</v>
      </c>
      <c r="F38" s="58">
        <v>25</v>
      </c>
      <c r="G38" s="58"/>
      <c r="H38" s="58">
        <f t="shared" si="0"/>
        <v>423</v>
      </c>
    </row>
    <row r="39" spans="1:19" ht="15.75" customHeight="1" x14ac:dyDescent="0.2">
      <c r="A39" s="50" t="s">
        <v>53</v>
      </c>
      <c r="B39" s="57">
        <v>261</v>
      </c>
      <c r="C39" s="57">
        <v>83</v>
      </c>
      <c r="D39" s="57">
        <v>13</v>
      </c>
      <c r="E39" s="57">
        <v>68</v>
      </c>
      <c r="F39" s="57">
        <v>37</v>
      </c>
      <c r="G39" s="58"/>
      <c r="H39" s="57">
        <f t="shared" si="0"/>
        <v>462</v>
      </c>
    </row>
    <row r="40" spans="1:19" ht="15.75" customHeight="1" x14ac:dyDescent="0.2">
      <c r="A40" s="52" t="s">
        <v>54</v>
      </c>
      <c r="B40" s="58">
        <v>221</v>
      </c>
      <c r="C40" s="58">
        <v>144</v>
      </c>
      <c r="D40" s="58">
        <v>83</v>
      </c>
      <c r="E40" s="58">
        <v>77</v>
      </c>
      <c r="F40" s="58">
        <v>33</v>
      </c>
      <c r="G40" s="58"/>
      <c r="H40" s="58">
        <f t="shared" si="0"/>
        <v>558</v>
      </c>
    </row>
    <row r="41" spans="1:19" ht="15.75" customHeight="1" x14ac:dyDescent="0.2">
      <c r="A41" s="50" t="s">
        <v>55</v>
      </c>
      <c r="B41" s="57">
        <v>237</v>
      </c>
      <c r="C41" s="57">
        <v>130</v>
      </c>
      <c r="D41" s="57">
        <v>29</v>
      </c>
      <c r="E41" s="57">
        <v>10</v>
      </c>
      <c r="F41" s="57">
        <v>4</v>
      </c>
      <c r="G41" s="58"/>
      <c r="H41" s="57">
        <f t="shared" si="0"/>
        <v>410</v>
      </c>
    </row>
    <row r="42" spans="1:19" ht="15.75" customHeight="1" x14ac:dyDescent="0.2">
      <c r="A42" s="52" t="s">
        <v>56</v>
      </c>
      <c r="B42" s="58">
        <v>44</v>
      </c>
      <c r="C42" s="58">
        <v>20</v>
      </c>
      <c r="D42" s="58">
        <v>15</v>
      </c>
      <c r="E42" s="58">
        <v>9</v>
      </c>
      <c r="F42" s="58">
        <v>4</v>
      </c>
      <c r="G42" s="58"/>
      <c r="H42" s="58">
        <f t="shared" si="0"/>
        <v>92</v>
      </c>
    </row>
    <row r="43" spans="1:19" ht="15.75" customHeight="1" x14ac:dyDescent="0.2">
      <c r="A43" s="50" t="s">
        <v>57</v>
      </c>
      <c r="B43" s="57">
        <v>238</v>
      </c>
      <c r="C43" s="57">
        <v>98</v>
      </c>
      <c r="D43" s="57">
        <v>53</v>
      </c>
      <c r="E43" s="57">
        <v>36</v>
      </c>
      <c r="F43" s="57">
        <v>20</v>
      </c>
      <c r="G43" s="58"/>
      <c r="H43" s="57">
        <f t="shared" si="0"/>
        <v>445</v>
      </c>
    </row>
    <row r="44" spans="1:19" ht="15.75" customHeight="1" x14ac:dyDescent="0.2">
      <c r="A44" s="52" t="s">
        <v>58</v>
      </c>
      <c r="B44" s="58">
        <v>147</v>
      </c>
      <c r="C44" s="58">
        <v>57</v>
      </c>
      <c r="D44" s="58">
        <v>12</v>
      </c>
      <c r="E44" s="58">
        <v>11</v>
      </c>
      <c r="F44" s="58">
        <v>0</v>
      </c>
      <c r="G44" s="58"/>
      <c r="H44" s="58">
        <f t="shared" si="0"/>
        <v>227</v>
      </c>
    </row>
    <row r="45" spans="1:19" ht="15.75" customHeight="1" x14ac:dyDescent="0.2">
      <c r="A45" s="50" t="s">
        <v>59</v>
      </c>
      <c r="B45" s="57">
        <v>466</v>
      </c>
      <c r="C45" s="57">
        <v>518</v>
      </c>
      <c r="D45" s="119">
        <v>259</v>
      </c>
      <c r="E45" s="57">
        <v>225</v>
      </c>
      <c r="F45" s="57">
        <v>110</v>
      </c>
      <c r="G45" s="118"/>
      <c r="H45" s="57">
        <f t="shared" si="0"/>
        <v>1578</v>
      </c>
    </row>
    <row r="46" spans="1:19" ht="15.75" customHeight="1" x14ac:dyDescent="0.2">
      <c r="A46" s="59"/>
      <c r="C46" s="40"/>
      <c r="D46" s="40"/>
      <c r="F46" s="40"/>
      <c r="G46" s="40"/>
    </row>
    <row r="47" spans="1:19" ht="15.75" customHeight="1" x14ac:dyDescent="0.2">
      <c r="A47" s="53" t="s">
        <v>20</v>
      </c>
      <c r="B47" s="117">
        <f t="shared" ref="B47:H47" si="1">SUM(B9:B45)-SUM(B17:B20)</f>
        <v>9302</v>
      </c>
      <c r="C47" s="117">
        <f t="shared" si="1"/>
        <v>6117</v>
      </c>
      <c r="D47" s="117">
        <f t="shared" si="1"/>
        <v>2455</v>
      </c>
      <c r="E47" s="117">
        <f t="shared" si="1"/>
        <v>1898</v>
      </c>
      <c r="F47" s="117">
        <f t="shared" si="1"/>
        <v>856</v>
      </c>
      <c r="G47" s="59"/>
      <c r="H47" s="117">
        <f t="shared" si="1"/>
        <v>20628</v>
      </c>
      <c r="I47" s="109">
        <v>8.0403559900000001</v>
      </c>
      <c r="J47" s="109">
        <v>7.8312784300000002</v>
      </c>
      <c r="K47" s="109">
        <v>7.7045559499999996</v>
      </c>
      <c r="L47" s="55"/>
      <c r="M47" s="40"/>
      <c r="N47" s="55"/>
      <c r="O47" s="55"/>
      <c r="P47" s="55"/>
      <c r="Q47" s="55"/>
      <c r="R47" s="55"/>
      <c r="S47" s="55"/>
    </row>
    <row r="48" spans="1:19" ht="15.75" customHeight="1" x14ac:dyDescent="0.2">
      <c r="C48" s="40"/>
      <c r="D48" s="40"/>
      <c r="F48" s="40"/>
      <c r="G48" s="40"/>
    </row>
    <row r="49" spans="1:21" ht="15.75" customHeight="1" x14ac:dyDescent="0.2">
      <c r="A49" s="35" t="s">
        <v>60</v>
      </c>
      <c r="B49" s="57">
        <v>880</v>
      </c>
      <c r="C49" s="57">
        <v>395</v>
      </c>
      <c r="D49" s="57">
        <v>236</v>
      </c>
      <c r="E49" s="57">
        <v>333</v>
      </c>
      <c r="F49" s="57">
        <v>162</v>
      </c>
      <c r="G49" s="58"/>
      <c r="H49" s="57">
        <f>B49+C49+D49+E49+F49</f>
        <v>2006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2385</v>
      </c>
      <c r="C50" s="58">
        <v>2105</v>
      </c>
      <c r="D50" s="58">
        <v>865</v>
      </c>
      <c r="E50" s="58">
        <v>431</v>
      </c>
      <c r="F50" s="58">
        <v>222</v>
      </c>
      <c r="G50" s="58"/>
      <c r="H50" s="58">
        <f>B50+C50+D50+E50+F50</f>
        <v>6008</v>
      </c>
      <c r="S50" s="41"/>
      <c r="T50" s="41"/>
      <c r="U50" s="41"/>
    </row>
    <row r="51" spans="1:21" ht="15" x14ac:dyDescent="0.2">
      <c r="A51" s="35" t="s">
        <v>62</v>
      </c>
      <c r="B51" s="57">
        <v>2327</v>
      </c>
      <c r="C51" s="57">
        <v>1349</v>
      </c>
      <c r="D51" s="57">
        <v>569</v>
      </c>
      <c r="E51" s="57">
        <v>458</v>
      </c>
      <c r="F51" s="57">
        <v>138</v>
      </c>
      <c r="G51" s="118"/>
      <c r="H51" s="57">
        <f>B51+C51+D51+E51+F51</f>
        <v>4841</v>
      </c>
      <c r="I51" s="41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U52"/>
  <sheetViews>
    <sheetView showGridLines="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197</v>
      </c>
    </row>
    <row r="4" spans="1:8" ht="15.75" customHeight="1" x14ac:dyDescent="0.2"/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57">
        <v>549.59520999999995</v>
      </c>
      <c r="C9" s="57">
        <v>203.39673999999999</v>
      </c>
      <c r="D9" s="57">
        <v>87.039230000000003</v>
      </c>
      <c r="E9" s="57">
        <v>93.893839999999997</v>
      </c>
      <c r="F9" s="57">
        <v>45.228589999999997</v>
      </c>
      <c r="G9" s="58"/>
      <c r="H9" s="57">
        <f>SUM(B9:F9)</f>
        <v>979.15360999999984</v>
      </c>
    </row>
    <row r="10" spans="1:8" ht="15.75" customHeight="1" x14ac:dyDescent="0.2">
      <c r="A10" s="52" t="s">
        <v>226</v>
      </c>
      <c r="B10" s="58">
        <v>244.77888999999999</v>
      </c>
      <c r="C10" s="58">
        <v>129.58523</v>
      </c>
      <c r="D10" s="58">
        <v>119.26215000000001</v>
      </c>
      <c r="E10" s="58">
        <v>194.6317</v>
      </c>
      <c r="F10" s="58">
        <v>96.847750000000005</v>
      </c>
      <c r="G10" s="58"/>
      <c r="H10" s="58">
        <f t="shared" ref="H10:H45" si="0">SUM(B10:F10)</f>
        <v>785.10572000000002</v>
      </c>
    </row>
    <row r="11" spans="1:8" ht="15.75" customHeight="1" x14ac:dyDescent="0.2">
      <c r="A11" s="50" t="s">
        <v>227</v>
      </c>
      <c r="B11" s="57">
        <v>1057.7783300000001</v>
      </c>
      <c r="C11" s="57">
        <v>483.79217999999997</v>
      </c>
      <c r="D11" s="57">
        <v>69.731800000000007</v>
      </c>
      <c r="E11" s="57">
        <v>26.104279999999999</v>
      </c>
      <c r="F11" s="57">
        <v>9.9993800000000004</v>
      </c>
      <c r="G11" s="58"/>
      <c r="H11" s="57">
        <f t="shared" si="0"/>
        <v>1647.40597</v>
      </c>
    </row>
    <row r="12" spans="1:8" ht="15.75" customHeight="1" x14ac:dyDescent="0.2">
      <c r="A12" s="52" t="s">
        <v>26</v>
      </c>
      <c r="B12" s="58">
        <v>1467.0654300000001</v>
      </c>
      <c r="C12" s="58">
        <v>1268.47315</v>
      </c>
      <c r="D12" s="58">
        <v>531.27860999999996</v>
      </c>
      <c r="E12" s="58">
        <v>232.32146</v>
      </c>
      <c r="F12" s="58">
        <v>117.95048</v>
      </c>
      <c r="G12" s="58"/>
      <c r="H12" s="58">
        <f t="shared" si="0"/>
        <v>3617.0891300000003</v>
      </c>
    </row>
    <row r="13" spans="1:8" ht="15.75" customHeight="1" x14ac:dyDescent="0.2">
      <c r="A13" s="50" t="s">
        <v>27</v>
      </c>
      <c r="B13" s="57">
        <v>185.71883</v>
      </c>
      <c r="C13" s="57">
        <v>164.06038000000001</v>
      </c>
      <c r="D13" s="57">
        <v>72.088189999999997</v>
      </c>
      <c r="E13" s="57">
        <v>64.20196</v>
      </c>
      <c r="F13" s="57">
        <v>32.439970000000002</v>
      </c>
      <c r="G13" s="58"/>
      <c r="H13" s="57">
        <f t="shared" si="0"/>
        <v>518.50932999999998</v>
      </c>
    </row>
    <row r="14" spans="1:8" ht="15.75" customHeight="1" x14ac:dyDescent="0.2">
      <c r="A14" s="52" t="s">
        <v>28</v>
      </c>
      <c r="B14" s="58">
        <v>3.3268900000000001</v>
      </c>
      <c r="C14" s="58">
        <v>33.26202</v>
      </c>
      <c r="D14" s="58">
        <v>30.80397</v>
      </c>
      <c r="E14" s="58">
        <v>16.539010000000001</v>
      </c>
      <c r="F14" s="58">
        <v>8.1219999999999999</v>
      </c>
      <c r="G14" s="58"/>
      <c r="H14" s="58">
        <f t="shared" si="0"/>
        <v>92.053889999999996</v>
      </c>
    </row>
    <row r="15" spans="1:8" ht="15.75" customHeight="1" x14ac:dyDescent="0.2">
      <c r="A15" s="50" t="s">
        <v>29</v>
      </c>
      <c r="B15" s="57">
        <v>327.49704000000003</v>
      </c>
      <c r="C15" s="57">
        <v>228.04714999999999</v>
      </c>
      <c r="D15" s="57">
        <v>36.777270000000001</v>
      </c>
      <c r="E15" s="57">
        <v>16.668119999999998</v>
      </c>
      <c r="F15" s="57">
        <v>3.3799000000000001</v>
      </c>
      <c r="G15" s="58"/>
      <c r="H15" s="57">
        <f t="shared" si="0"/>
        <v>612.36948000000018</v>
      </c>
    </row>
    <row r="16" spans="1:8" ht="15.75" customHeight="1" x14ac:dyDescent="0.2">
      <c r="A16" s="52" t="s">
        <v>30</v>
      </c>
      <c r="B16" s="58">
        <v>69.358199999999997</v>
      </c>
      <c r="C16" s="58">
        <v>65.433170000000004</v>
      </c>
      <c r="D16" s="58">
        <v>48.478140000000003</v>
      </c>
      <c r="E16" s="58">
        <v>26.19472</v>
      </c>
      <c r="F16" s="58">
        <v>18.18562</v>
      </c>
      <c r="G16" s="58"/>
      <c r="H16" s="58">
        <f t="shared" si="0"/>
        <v>227.64984999999999</v>
      </c>
    </row>
    <row r="17" spans="1:8" ht="15.75" hidden="1" customHeight="1" x14ac:dyDescent="0.2">
      <c r="A17" s="50" t="s">
        <v>31</v>
      </c>
      <c r="B17" s="57">
        <v>24.440840000000001</v>
      </c>
      <c r="C17" s="57">
        <v>16.834029999999998</v>
      </c>
      <c r="D17" s="57">
        <v>11.94661</v>
      </c>
      <c r="E17" s="57">
        <v>18.157550000000001</v>
      </c>
      <c r="F17" s="57">
        <v>12.80796</v>
      </c>
      <c r="G17" s="58"/>
      <c r="H17" s="57">
        <f t="shared" si="0"/>
        <v>84.186989999999994</v>
      </c>
    </row>
    <row r="18" spans="1:8" ht="15.75" hidden="1" customHeight="1" x14ac:dyDescent="0.2">
      <c r="A18" s="52" t="s">
        <v>32</v>
      </c>
      <c r="B18" s="58">
        <v>18.771909999999998</v>
      </c>
      <c r="C18" s="58">
        <v>19.746770000000001</v>
      </c>
      <c r="D18" s="58">
        <v>4.7739000000000003</v>
      </c>
      <c r="E18" s="58">
        <v>4.4726499999999998</v>
      </c>
      <c r="F18" s="58">
        <v>0</v>
      </c>
      <c r="G18" s="58"/>
      <c r="H18" s="58">
        <f t="shared" si="0"/>
        <v>47.765230000000003</v>
      </c>
    </row>
    <row r="19" spans="1:8" ht="15.75" hidden="1" customHeight="1" x14ac:dyDescent="0.2">
      <c r="A19" s="50" t="s">
        <v>33</v>
      </c>
      <c r="B19" s="57">
        <v>0</v>
      </c>
      <c r="C19" s="57">
        <v>0</v>
      </c>
      <c r="D19" s="57">
        <v>1.21499</v>
      </c>
      <c r="E19" s="57">
        <v>3.4179499999999998</v>
      </c>
      <c r="F19" s="57">
        <v>1.3316300000000001</v>
      </c>
      <c r="G19" s="58"/>
      <c r="H19" s="57">
        <f t="shared" si="0"/>
        <v>5.9645700000000001</v>
      </c>
    </row>
    <row r="20" spans="1:8" ht="15.75" hidden="1" customHeight="1" x14ac:dyDescent="0.2">
      <c r="A20" s="52" t="s">
        <v>34</v>
      </c>
      <c r="B20" s="58">
        <v>6.6388100000000003</v>
      </c>
      <c r="C20" s="58">
        <v>5.5678900000000002</v>
      </c>
      <c r="D20" s="58">
        <v>0</v>
      </c>
      <c r="E20" s="58">
        <v>2.53789</v>
      </c>
      <c r="F20" s="58">
        <v>0.49210999999999999</v>
      </c>
      <c r="G20" s="58"/>
      <c r="H20" s="58">
        <f t="shared" si="0"/>
        <v>15.236700000000003</v>
      </c>
    </row>
    <row r="21" spans="1:8" ht="15.75" customHeight="1" x14ac:dyDescent="0.2">
      <c r="A21" s="50" t="s">
        <v>35</v>
      </c>
      <c r="B21" s="57">
        <v>49.851559999999999</v>
      </c>
      <c r="C21" s="57">
        <v>42.148690000000002</v>
      </c>
      <c r="D21" s="57">
        <v>17.935510000000001</v>
      </c>
      <c r="E21" s="57">
        <v>28.586040000000001</v>
      </c>
      <c r="F21" s="57">
        <v>14.6317</v>
      </c>
      <c r="G21" s="58"/>
      <c r="H21" s="57">
        <f t="shared" si="0"/>
        <v>153.15349999999998</v>
      </c>
    </row>
    <row r="22" spans="1:8" ht="15.75" customHeight="1" x14ac:dyDescent="0.2">
      <c r="A22" s="52" t="s">
        <v>36</v>
      </c>
      <c r="B22" s="58">
        <v>5.3065600000000002</v>
      </c>
      <c r="C22" s="58">
        <v>1.9073199999999999</v>
      </c>
      <c r="D22" s="58">
        <v>0</v>
      </c>
      <c r="E22" s="58">
        <v>3.2863500000000001</v>
      </c>
      <c r="F22" s="58">
        <v>0.99980999999999998</v>
      </c>
      <c r="G22" s="58"/>
      <c r="H22" s="58">
        <f t="shared" si="0"/>
        <v>11.50004</v>
      </c>
    </row>
    <row r="23" spans="1:8" ht="15.75" customHeight="1" x14ac:dyDescent="0.2">
      <c r="A23" s="50" t="s">
        <v>37</v>
      </c>
      <c r="B23" s="57">
        <v>20.949919999999999</v>
      </c>
      <c r="C23" s="57">
        <v>14.812569999999999</v>
      </c>
      <c r="D23" s="57">
        <v>5.5454400000000001</v>
      </c>
      <c r="E23" s="57">
        <v>2.88842</v>
      </c>
      <c r="F23" s="57">
        <v>0</v>
      </c>
      <c r="G23" s="58"/>
      <c r="H23" s="57">
        <f t="shared" si="0"/>
        <v>44.196349999999995</v>
      </c>
    </row>
    <row r="24" spans="1:8" ht="15.75" customHeight="1" x14ac:dyDescent="0.2">
      <c r="A24" s="52" t="s">
        <v>38</v>
      </c>
      <c r="B24" s="58">
        <v>18.95091</v>
      </c>
      <c r="C24" s="58">
        <v>23.215869999999999</v>
      </c>
      <c r="D24" s="58">
        <v>11.708349999999999</v>
      </c>
      <c r="E24" s="58">
        <v>7.2987000000000002</v>
      </c>
      <c r="F24" s="58">
        <v>2.9788600000000001</v>
      </c>
      <c r="G24" s="58"/>
      <c r="H24" s="58">
        <f t="shared" si="0"/>
        <v>64.152689999999993</v>
      </c>
    </row>
    <row r="25" spans="1:8" ht="15.75" customHeight="1" x14ac:dyDescent="0.2">
      <c r="A25" s="50" t="s">
        <v>39</v>
      </c>
      <c r="B25" s="57">
        <v>136.73734999999999</v>
      </c>
      <c r="C25" s="57">
        <v>54.679720000000003</v>
      </c>
      <c r="D25" s="57">
        <v>11.181940000000001</v>
      </c>
      <c r="E25" s="57">
        <v>16.407409999999999</v>
      </c>
      <c r="F25" s="57">
        <v>7.3442299999999996</v>
      </c>
      <c r="G25" s="58"/>
      <c r="H25" s="57">
        <f t="shared" si="0"/>
        <v>226.35065</v>
      </c>
    </row>
    <row r="26" spans="1:8" ht="15.75" customHeight="1" x14ac:dyDescent="0.2">
      <c r="A26" s="52" t="s">
        <v>40</v>
      </c>
      <c r="B26" s="58">
        <v>75.847309999999993</v>
      </c>
      <c r="C26" s="58">
        <v>67.213250000000002</v>
      </c>
      <c r="D26" s="58">
        <v>12.67511</v>
      </c>
      <c r="E26" s="58">
        <v>8.0596300000000003</v>
      </c>
      <c r="F26" s="58">
        <v>0.26633000000000001</v>
      </c>
      <c r="G26" s="58"/>
      <c r="H26" s="58">
        <f t="shared" si="0"/>
        <v>164.06163000000001</v>
      </c>
    </row>
    <row r="27" spans="1:8" ht="15.75" customHeight="1" x14ac:dyDescent="0.2">
      <c r="A27" s="50" t="s">
        <v>41</v>
      </c>
      <c r="B27" s="57">
        <v>12.04266</v>
      </c>
      <c r="C27" s="57">
        <v>3.7971699999999999</v>
      </c>
      <c r="D27" s="57">
        <v>1.8842399999999999</v>
      </c>
      <c r="E27" s="57">
        <v>2.74247</v>
      </c>
      <c r="F27" s="57">
        <v>3.9718100000000001</v>
      </c>
      <c r="G27" s="58"/>
      <c r="H27" s="57">
        <f t="shared" si="0"/>
        <v>24.43835</v>
      </c>
    </row>
    <row r="28" spans="1:8" ht="15.75" customHeight="1" x14ac:dyDescent="0.2">
      <c r="A28" s="52" t="s">
        <v>42</v>
      </c>
      <c r="B28" s="58">
        <v>115.37578999999999</v>
      </c>
      <c r="C28" s="58">
        <v>124.79573000000001</v>
      </c>
      <c r="D28" s="58">
        <v>65.232960000000006</v>
      </c>
      <c r="E28" s="58">
        <v>49.027630000000002</v>
      </c>
      <c r="F28" s="58">
        <v>28.296009999999999</v>
      </c>
      <c r="G28" s="58"/>
      <c r="H28" s="58">
        <f t="shared" si="0"/>
        <v>382.72811999999999</v>
      </c>
    </row>
    <row r="29" spans="1:8" ht="15.75" customHeight="1" x14ac:dyDescent="0.2">
      <c r="A29" s="50" t="s">
        <v>43</v>
      </c>
      <c r="B29" s="57">
        <v>2.3532700000000002</v>
      </c>
      <c r="C29" s="57">
        <v>2.86097</v>
      </c>
      <c r="D29" s="57">
        <v>2.9994399999999999</v>
      </c>
      <c r="E29" s="57">
        <v>0</v>
      </c>
      <c r="F29" s="57">
        <v>0.99980999999999998</v>
      </c>
      <c r="G29" s="58"/>
      <c r="H29" s="57">
        <f t="shared" si="0"/>
        <v>9.2134900000000002</v>
      </c>
    </row>
    <row r="30" spans="1:8" ht="15.75" customHeight="1" x14ac:dyDescent="0.2">
      <c r="A30" s="52" t="s">
        <v>44</v>
      </c>
      <c r="B30" s="58">
        <v>22.573440000000002</v>
      </c>
      <c r="C30" s="58">
        <v>45.789929999999998</v>
      </c>
      <c r="D30" s="58">
        <v>35.513629999999999</v>
      </c>
      <c r="E30" s="58">
        <v>24.609870000000001</v>
      </c>
      <c r="F30" s="58">
        <v>14.531280000000001</v>
      </c>
      <c r="G30" s="58"/>
      <c r="H30" s="58">
        <f t="shared" si="0"/>
        <v>143.01815000000002</v>
      </c>
    </row>
    <row r="31" spans="1:8" ht="15.75" customHeight="1" x14ac:dyDescent="0.2">
      <c r="A31" s="50" t="s">
        <v>45</v>
      </c>
      <c r="B31" s="57">
        <v>3.2040199999999999</v>
      </c>
      <c r="C31" s="57">
        <v>6.5508600000000001</v>
      </c>
      <c r="D31" s="57">
        <v>1.3958699999999999</v>
      </c>
      <c r="E31" s="57">
        <v>5.6227799999999997</v>
      </c>
      <c r="F31" s="57">
        <v>2.8940299999999999</v>
      </c>
      <c r="G31" s="58"/>
      <c r="H31" s="57">
        <f t="shared" si="0"/>
        <v>19.667560000000002</v>
      </c>
    </row>
    <row r="32" spans="1:8" ht="15.75" customHeight="1" x14ac:dyDescent="0.2">
      <c r="A32" s="52" t="s">
        <v>46</v>
      </c>
      <c r="B32" s="58">
        <v>7.9342600000000001</v>
      </c>
      <c r="C32" s="58">
        <v>17.849440000000001</v>
      </c>
      <c r="D32" s="58">
        <v>8.21556</v>
      </c>
      <c r="E32" s="58">
        <v>11.91854</v>
      </c>
      <c r="F32" s="58">
        <v>2.6669999999999998</v>
      </c>
      <c r="G32" s="58"/>
      <c r="H32" s="58">
        <f t="shared" si="0"/>
        <v>48.584800000000008</v>
      </c>
    </row>
    <row r="33" spans="1:19" ht="15.75" customHeight="1" x14ac:dyDescent="0.2">
      <c r="A33" s="50" t="s">
        <v>47</v>
      </c>
      <c r="B33" s="57">
        <v>273.33312999999998</v>
      </c>
      <c r="C33" s="57">
        <v>139.87649999999999</v>
      </c>
      <c r="D33" s="57">
        <v>28.03031</v>
      </c>
      <c r="E33" s="57">
        <v>14.24811</v>
      </c>
      <c r="F33" s="57">
        <v>14.19073</v>
      </c>
      <c r="G33" s="58"/>
      <c r="H33" s="57">
        <f t="shared" si="0"/>
        <v>469.6787799999999</v>
      </c>
    </row>
    <row r="34" spans="1:19" ht="15.75" customHeight="1" x14ac:dyDescent="0.2">
      <c r="A34" s="52" t="s">
        <v>48</v>
      </c>
      <c r="B34" s="58">
        <v>144.47764000000001</v>
      </c>
      <c r="C34" s="58">
        <v>70.882549999999995</v>
      </c>
      <c r="D34" s="58">
        <v>58.19061</v>
      </c>
      <c r="E34" s="58">
        <v>36.6569</v>
      </c>
      <c r="F34" s="58">
        <v>18.178129999999999</v>
      </c>
      <c r="G34" s="58"/>
      <c r="H34" s="58">
        <f t="shared" si="0"/>
        <v>328.38583</v>
      </c>
    </row>
    <row r="35" spans="1:19" ht="15.75" customHeight="1" x14ac:dyDescent="0.2">
      <c r="A35" s="50" t="s">
        <v>49</v>
      </c>
      <c r="B35" s="57">
        <v>100.67049</v>
      </c>
      <c r="C35" s="57">
        <v>44.715269999999997</v>
      </c>
      <c r="D35" s="57">
        <v>22.362629999999999</v>
      </c>
      <c r="E35" s="57">
        <v>32.089440000000003</v>
      </c>
      <c r="F35" s="57">
        <v>23.175329999999999</v>
      </c>
      <c r="G35" s="58"/>
      <c r="H35" s="57">
        <f t="shared" si="0"/>
        <v>223.01316</v>
      </c>
    </row>
    <row r="36" spans="1:19" ht="15.75" customHeight="1" x14ac:dyDescent="0.2">
      <c r="A36" s="52" t="s">
        <v>50</v>
      </c>
      <c r="B36" s="58">
        <v>713.56203000000005</v>
      </c>
      <c r="C36" s="58">
        <v>507.43403999999998</v>
      </c>
      <c r="D36" s="58">
        <v>180.57631000000001</v>
      </c>
      <c r="E36" s="58">
        <v>97.925529999999995</v>
      </c>
      <c r="F36" s="58">
        <v>25.857289999999999</v>
      </c>
      <c r="G36" s="58"/>
      <c r="H36" s="58">
        <f t="shared" si="0"/>
        <v>1525.3552</v>
      </c>
    </row>
    <row r="37" spans="1:19" ht="15.75" customHeight="1" x14ac:dyDescent="0.2">
      <c r="A37" s="50" t="s">
        <v>51</v>
      </c>
      <c r="B37" s="57">
        <v>861.83559000000002</v>
      </c>
      <c r="C37" s="57">
        <v>469.48667999999998</v>
      </c>
      <c r="D37" s="57">
        <v>200.14782</v>
      </c>
      <c r="E37" s="57">
        <v>166.10490999999999</v>
      </c>
      <c r="F37" s="57">
        <v>30.296890000000001</v>
      </c>
      <c r="G37" s="58"/>
      <c r="H37" s="57">
        <f t="shared" si="0"/>
        <v>1727.8718900000001</v>
      </c>
    </row>
    <row r="38" spans="1:19" ht="15.75" customHeight="1" x14ac:dyDescent="0.2">
      <c r="A38" s="52" t="s">
        <v>52</v>
      </c>
      <c r="B38" s="58">
        <v>193.43665999999999</v>
      </c>
      <c r="C38" s="58">
        <v>58.942810000000001</v>
      </c>
      <c r="D38" s="58">
        <v>21.164470000000001</v>
      </c>
      <c r="E38" s="58">
        <v>66.32508</v>
      </c>
      <c r="F38" s="58">
        <v>21.423310000000001</v>
      </c>
      <c r="G38" s="58"/>
      <c r="H38" s="58">
        <f t="shared" si="0"/>
        <v>361.29233000000005</v>
      </c>
    </row>
    <row r="39" spans="1:19" ht="15.75" customHeight="1" x14ac:dyDescent="0.2">
      <c r="A39" s="50" t="s">
        <v>53</v>
      </c>
      <c r="B39" s="57">
        <v>225.98952</v>
      </c>
      <c r="C39" s="57">
        <v>71.639120000000005</v>
      </c>
      <c r="D39" s="57">
        <v>12.536020000000001</v>
      </c>
      <c r="E39" s="57">
        <v>57.624270000000003</v>
      </c>
      <c r="F39" s="57">
        <v>27.6355</v>
      </c>
      <c r="G39" s="58"/>
      <c r="H39" s="57">
        <f t="shared" si="0"/>
        <v>395.42443000000003</v>
      </c>
    </row>
    <row r="40" spans="1:19" ht="15.75" customHeight="1" x14ac:dyDescent="0.2">
      <c r="A40" s="52" t="s">
        <v>54</v>
      </c>
      <c r="B40" s="58">
        <v>186.37311</v>
      </c>
      <c r="C40" s="58">
        <v>120.22953</v>
      </c>
      <c r="D40" s="58">
        <v>69.576499999999996</v>
      </c>
      <c r="E40" s="58">
        <v>64.939809999999994</v>
      </c>
      <c r="F40" s="58">
        <v>29.587730000000001</v>
      </c>
      <c r="G40" s="58"/>
      <c r="H40" s="58">
        <f t="shared" si="0"/>
        <v>470.70668000000006</v>
      </c>
    </row>
    <row r="41" spans="1:19" ht="15.75" customHeight="1" x14ac:dyDescent="0.2">
      <c r="A41" s="50" t="s">
        <v>55</v>
      </c>
      <c r="B41" s="57">
        <v>204.93295000000001</v>
      </c>
      <c r="C41" s="57">
        <v>110.33119000000001</v>
      </c>
      <c r="D41" s="57">
        <v>25.352709999999998</v>
      </c>
      <c r="E41" s="57">
        <v>7.4908000000000001</v>
      </c>
      <c r="F41" s="57">
        <v>1.87551</v>
      </c>
      <c r="G41" s="58"/>
      <c r="H41" s="57">
        <f t="shared" si="0"/>
        <v>349.98316</v>
      </c>
    </row>
    <row r="42" spans="1:19" ht="15.75" customHeight="1" x14ac:dyDescent="0.2">
      <c r="A42" s="52" t="s">
        <v>56</v>
      </c>
      <c r="B42" s="58">
        <v>36.458550000000002</v>
      </c>
      <c r="C42" s="58">
        <v>16.980599999999999</v>
      </c>
      <c r="D42" s="58">
        <v>13.878869999999999</v>
      </c>
      <c r="E42" s="58">
        <v>8.2461199999999995</v>
      </c>
      <c r="F42" s="58">
        <v>3.99925</v>
      </c>
      <c r="G42" s="58"/>
      <c r="H42" s="58">
        <f t="shared" si="0"/>
        <v>79.563389999999998</v>
      </c>
    </row>
    <row r="43" spans="1:19" ht="15.75" customHeight="1" x14ac:dyDescent="0.2">
      <c r="A43" s="50" t="s">
        <v>57</v>
      </c>
      <c r="B43" s="57">
        <v>200.03928999999999</v>
      </c>
      <c r="C43" s="57">
        <v>82.386949999999999</v>
      </c>
      <c r="D43" s="57">
        <v>42.431240000000003</v>
      </c>
      <c r="E43" s="57">
        <v>29.630759999999999</v>
      </c>
      <c r="F43" s="57">
        <v>16.458549999999999</v>
      </c>
      <c r="G43" s="58"/>
      <c r="H43" s="57">
        <f t="shared" si="0"/>
        <v>370.94679000000002</v>
      </c>
    </row>
    <row r="44" spans="1:19" ht="15.75" customHeight="1" x14ac:dyDescent="0.2">
      <c r="A44" s="52" t="s">
        <v>58</v>
      </c>
      <c r="B44" s="58">
        <v>120.76155</v>
      </c>
      <c r="C44" s="58">
        <v>46.371859999999998</v>
      </c>
      <c r="D44" s="58">
        <v>10.70542</v>
      </c>
      <c r="E44" s="58">
        <v>10.732860000000001</v>
      </c>
      <c r="F44" s="58">
        <v>0</v>
      </c>
      <c r="G44" s="58"/>
      <c r="H44" s="58">
        <f t="shared" si="0"/>
        <v>188.57168999999999</v>
      </c>
    </row>
    <row r="45" spans="1:19" ht="15.75" customHeight="1" x14ac:dyDescent="0.2">
      <c r="A45" s="50" t="s">
        <v>59</v>
      </c>
      <c r="B45" s="57">
        <v>404.22066999999998</v>
      </c>
      <c r="C45" s="57">
        <v>433.32564000000002</v>
      </c>
      <c r="D45" s="57">
        <v>217.63550000000001</v>
      </c>
      <c r="E45" s="57">
        <v>182.13310000000001</v>
      </c>
      <c r="F45" s="57">
        <v>90.633690000000001</v>
      </c>
      <c r="G45" s="58"/>
      <c r="H45" s="57">
        <f t="shared" si="0"/>
        <v>1327.9486000000002</v>
      </c>
    </row>
    <row r="46" spans="1:19" ht="15.75" customHeight="1" x14ac:dyDescent="0.2">
      <c r="A46" s="59"/>
      <c r="B46" s="39"/>
      <c r="C46" s="39"/>
      <c r="D46" s="39"/>
      <c r="E46" s="39"/>
      <c r="F46" s="39"/>
      <c r="G46" s="39"/>
      <c r="H46" s="39"/>
    </row>
    <row r="47" spans="1:19" ht="15.75" customHeight="1" x14ac:dyDescent="0.2">
      <c r="A47" s="53" t="s">
        <v>20</v>
      </c>
      <c r="B47" s="117">
        <f t="shared" ref="B47:H47" si="1">SUM(B9:B45)-SUM(B17:B20)</f>
        <v>8042.337050000001</v>
      </c>
      <c r="C47" s="117">
        <f t="shared" si="1"/>
        <v>5154.2742799999978</v>
      </c>
      <c r="D47" s="117">
        <f t="shared" si="1"/>
        <v>2072.3358200000002</v>
      </c>
      <c r="E47" s="117">
        <f t="shared" si="1"/>
        <v>1605.1506200000006</v>
      </c>
      <c r="F47" s="117">
        <f t="shared" si="1"/>
        <v>715.04646999999989</v>
      </c>
      <c r="G47" s="59"/>
      <c r="H47" s="117">
        <f t="shared" si="1"/>
        <v>17589.144240000001</v>
      </c>
      <c r="I47" s="109">
        <v>8.0403559900000001</v>
      </c>
      <c r="J47" s="109">
        <v>7.8312784300000002</v>
      </c>
      <c r="K47" s="109">
        <v>7.7045559499999996</v>
      </c>
      <c r="L47" s="55"/>
      <c r="M47" s="55"/>
      <c r="N47" s="55"/>
      <c r="O47" s="55"/>
      <c r="P47" s="55"/>
      <c r="Q47" s="55"/>
      <c r="R47" s="55"/>
      <c r="S47" s="55"/>
    </row>
    <row r="48" spans="1:19" ht="15.75" customHeight="1" x14ac:dyDescent="0.2"/>
    <row r="49" spans="1:21" ht="15.75" customHeight="1" x14ac:dyDescent="0.2">
      <c r="A49" s="35" t="s">
        <v>60</v>
      </c>
      <c r="B49" s="57">
        <v>794.3741</v>
      </c>
      <c r="C49" s="57">
        <v>332.98196999999999</v>
      </c>
      <c r="D49" s="57">
        <v>206.30137999999999</v>
      </c>
      <c r="E49" s="57">
        <v>288.52553999999998</v>
      </c>
      <c r="F49" s="57">
        <v>142.07633999999999</v>
      </c>
      <c r="G49" s="58"/>
      <c r="H49" s="57">
        <f>SUM(B49:F49)</f>
        <v>1764.2593300000003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58">
        <v>2052.9663799999998</v>
      </c>
      <c r="C50" s="58">
        <v>1759.2758699999999</v>
      </c>
      <c r="D50" s="58">
        <v>719.42618000000004</v>
      </c>
      <c r="E50" s="58">
        <v>355.92527999999999</v>
      </c>
      <c r="F50" s="58">
        <v>180.07795999999999</v>
      </c>
      <c r="G50" s="58"/>
      <c r="H50" s="58">
        <f t="shared" ref="H50:H51" si="2">SUM(B50:F50)</f>
        <v>5067.6716699999997</v>
      </c>
      <c r="S50" s="41"/>
      <c r="T50" s="41"/>
      <c r="U50" s="41"/>
    </row>
    <row r="51" spans="1:21" ht="15" x14ac:dyDescent="0.2">
      <c r="A51" s="35" t="s">
        <v>62</v>
      </c>
      <c r="B51" s="57">
        <v>2013.9824100000001</v>
      </c>
      <c r="C51" s="57">
        <v>1151.46136</v>
      </c>
      <c r="D51" s="57">
        <v>482.44184000000001</v>
      </c>
      <c r="E51" s="57">
        <v>399.10185000000001</v>
      </c>
      <c r="F51" s="57">
        <v>118.93095</v>
      </c>
      <c r="G51" s="58"/>
      <c r="H51" s="57">
        <f t="shared" si="2"/>
        <v>4165.9184100000002</v>
      </c>
      <c r="I51" s="41"/>
      <c r="J51" s="41"/>
      <c r="K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U52"/>
  <sheetViews>
    <sheetView showGridLines="0" zoomScaleNormal="100" zoomScaleSheetLayoutView="50" workbookViewId="0">
      <selection activeCell="A28" sqref="A28"/>
    </sheetView>
  </sheetViews>
  <sheetFormatPr defaultRowHeight="12.75" x14ac:dyDescent="0.2"/>
  <cols>
    <col min="1" max="1" width="17.140625" style="44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41" customFormat="1" ht="15.75" customHeight="1" x14ac:dyDescent="0.25">
      <c r="A1" s="33" t="s">
        <v>21</v>
      </c>
    </row>
    <row r="2" spans="1:8" ht="15.75" customHeight="1" x14ac:dyDescent="0.2"/>
    <row r="3" spans="1:8" ht="15.75" customHeight="1" x14ac:dyDescent="0.25">
      <c r="A3" s="33" t="s">
        <v>201</v>
      </c>
    </row>
    <row r="4" spans="1:8" ht="15.75" customHeight="1" x14ac:dyDescent="0.25">
      <c r="A4" s="33"/>
    </row>
    <row r="5" spans="1:8" ht="15.75" customHeight="1" x14ac:dyDescent="0.2"/>
    <row r="6" spans="1:8" s="44" customFormat="1" ht="15.75" customHeight="1" x14ac:dyDescent="0.2">
      <c r="B6" s="66"/>
      <c r="C6" s="66"/>
      <c r="D6" s="66"/>
      <c r="E6" s="66"/>
      <c r="F6" s="66"/>
      <c r="G6" s="66"/>
      <c r="H6" s="67"/>
    </row>
    <row r="7" spans="1:8" s="44" customFormat="1" ht="15.75" customHeight="1" x14ac:dyDescent="0.2">
      <c r="B7" s="67" t="s">
        <v>64</v>
      </c>
      <c r="C7" s="67" t="s">
        <v>65</v>
      </c>
      <c r="D7" s="67" t="s">
        <v>66</v>
      </c>
      <c r="E7" s="67" t="s">
        <v>67</v>
      </c>
      <c r="F7" s="67" t="s">
        <v>68</v>
      </c>
      <c r="G7" s="67"/>
      <c r="H7" s="67" t="s">
        <v>13</v>
      </c>
    </row>
    <row r="8" spans="1:8" s="44" customFormat="1" ht="15.75" customHeight="1" x14ac:dyDescent="0.2">
      <c r="B8" s="67"/>
      <c r="C8" s="67"/>
      <c r="D8" s="67"/>
      <c r="E8" s="67"/>
      <c r="F8" s="67"/>
      <c r="G8" s="67"/>
      <c r="H8" s="67"/>
    </row>
    <row r="9" spans="1:8" ht="15.75" customHeight="1" x14ac:dyDescent="0.2">
      <c r="A9" s="50" t="s">
        <v>225</v>
      </c>
      <c r="B9" s="62">
        <f>IF(OR('Tabel 4 F'!B9&lt;5,'Tabel 4 Be'!B9&lt;0.5),"-",IFERROR('Tabel 4 Be'!B9/'Tabel 4 F'!B9*100,"-"))</f>
        <v>12.502537040795616</v>
      </c>
      <c r="C9" s="62">
        <f>IF(OR('Tabel 4 F'!C9&lt;5,'Tabel 4 Be'!C9&lt;0.5),"-",IFERROR('Tabel 4 Be'!C9/'Tabel 4 F'!C9*100,"-"))</f>
        <v>2.3523763802208353</v>
      </c>
      <c r="D9" s="62">
        <f>IF(OR('Tabel 4 F'!D9&lt;5,'Tabel 4 Be'!D9&lt;0.5),"-",IFERROR('Tabel 4 Be'!D9/'Tabel 4 F'!D9*100,"-"))</f>
        <v>1.2506446621970086</v>
      </c>
      <c r="E9" s="62">
        <f>IF(OR('Tabel 4 F'!E9&lt;5,'Tabel 4 Be'!E9&lt;0.5),"-",IFERROR('Tabel 4 Be'!E9/'Tabel 4 F'!E9*100,"-"))</f>
        <v>1.7222483168936904</v>
      </c>
      <c r="F9" s="62">
        <f>IF(OR('Tabel 4 F'!F9&lt;5,'Tabel 4 Be'!F9&lt;0.5),"-",IFERROR('Tabel 4 Be'!F9/'Tabel 4 F'!F9*100,"-"))</f>
        <v>2.9685681024447033</v>
      </c>
      <c r="G9" s="63"/>
      <c r="H9" s="62">
        <f>IF(OR('Tabel 4 F'!H9&lt;5,'Tabel 4 Be'!H9&lt;0.5),"-",IFERROR('Tabel 4 Be'!H9/'Tabel 4 F'!H9*100,"-"))</f>
        <v>3.586193635227382</v>
      </c>
    </row>
    <row r="10" spans="1:8" ht="15.75" customHeight="1" x14ac:dyDescent="0.2">
      <c r="A10" s="52" t="s">
        <v>226</v>
      </c>
      <c r="B10" s="63">
        <f>IF(OR('Tabel 4 F'!B10&lt;5,'Tabel 4 Be'!B10&lt;0.5),"-",IFERROR('Tabel 4 Be'!B10/'Tabel 4 F'!B10*100,"-"))</f>
        <v>9.1762252346193947</v>
      </c>
      <c r="C10" s="63">
        <f>IF(OR('Tabel 4 F'!C10&lt;5,'Tabel 4 Be'!C10&lt;0.5),"-",IFERROR('Tabel 4 Be'!C10/'Tabel 4 F'!C10*100,"-"))</f>
        <v>2.4987506246876561</v>
      </c>
      <c r="D10" s="63">
        <f>IF(OR('Tabel 4 F'!D10&lt;5,'Tabel 4 Be'!D10&lt;0.5),"-",IFERROR('Tabel 4 Be'!D10/'Tabel 4 F'!D10*100,"-"))</f>
        <v>1.4863130881094953</v>
      </c>
      <c r="E10" s="63">
        <f>IF(OR('Tabel 4 F'!E10&lt;5,'Tabel 4 Be'!E10&lt;0.5),"-",IFERROR('Tabel 4 Be'!E10/'Tabel 4 F'!E10*100,"-"))</f>
        <v>1.8464850542353233</v>
      </c>
      <c r="F10" s="63">
        <f>IF(OR('Tabel 4 F'!F10&lt;5,'Tabel 4 Be'!F10&lt;0.5),"-",IFERROR('Tabel 4 Be'!F10/'Tabel 4 F'!F10*100,"-"))</f>
        <v>3.2599118942731278</v>
      </c>
      <c r="G10" s="63"/>
      <c r="H10" s="63">
        <f>IF(OR('Tabel 4 F'!H10&lt;5,'Tabel 4 Be'!H10&lt;0.5),"-",IFERROR('Tabel 4 Be'!H10/'Tabel 4 F'!H10*100,"-"))</f>
        <v>2.6309544996144036</v>
      </c>
    </row>
    <row r="11" spans="1:8" ht="15.75" customHeight="1" x14ac:dyDescent="0.2">
      <c r="A11" s="50" t="s">
        <v>227</v>
      </c>
      <c r="B11" s="62">
        <f>IF(OR('Tabel 4 F'!B11&lt;5,'Tabel 4 Be'!B11&lt;0.5),"-",IFERROR('Tabel 4 Be'!B11/'Tabel 4 F'!B11*100,"-"))</f>
        <v>21.478504019573574</v>
      </c>
      <c r="C11" s="62">
        <f>IF(OR('Tabel 4 F'!C11&lt;5,'Tabel 4 Be'!C11&lt;0.5),"-",IFERROR('Tabel 4 Be'!C11/'Tabel 4 F'!C11*100,"-"))</f>
        <v>7.1038251366120218</v>
      </c>
      <c r="D11" s="62">
        <f>IF(OR('Tabel 4 F'!D11&lt;5,'Tabel 4 Be'!D11&lt;0.5),"-",IFERROR('Tabel 4 Be'!D11/'Tabel 4 F'!D11*100,"-"))</f>
        <v>3.1480761756704236</v>
      </c>
      <c r="E11" s="62">
        <f>IF(OR('Tabel 4 F'!E11&lt;5,'Tabel 4 Be'!E11&lt;0.5),"-",IFERROR('Tabel 4 Be'!E11/'Tabel 4 F'!E11*100,"-"))</f>
        <v>3.4065934065934065</v>
      </c>
      <c r="F11" s="62">
        <f>IF(OR('Tabel 4 F'!F11&lt;5,'Tabel 4 Be'!F11&lt;0.5),"-",IFERROR('Tabel 4 Be'!F11/'Tabel 4 F'!F11*100,"-"))</f>
        <v>7.4468085106382977</v>
      </c>
      <c r="G11" s="63"/>
      <c r="H11" s="62">
        <f>IF(OR('Tabel 4 F'!H11&lt;5,'Tabel 4 Be'!H11&lt;0.5),"-",IFERROR('Tabel 4 Be'!H11/'Tabel 4 F'!H11*100,"-"))</f>
        <v>11.087938825165104</v>
      </c>
    </row>
    <row r="12" spans="1:8" ht="15.75" customHeight="1" x14ac:dyDescent="0.2">
      <c r="A12" s="52" t="s">
        <v>26</v>
      </c>
      <c r="B12" s="63">
        <f>IF(OR('Tabel 4 F'!B12&lt;5,'Tabel 4 Be'!B12&lt;0.5),"-",IFERROR('Tabel 4 Be'!B12/'Tabel 4 F'!B12*100,"-"))</f>
        <v>29.95602462620932</v>
      </c>
      <c r="C12" s="63">
        <f>IF(OR('Tabel 4 F'!C12&lt;5,'Tabel 4 Be'!C12&lt;0.5),"-",IFERROR('Tabel 4 Be'!C12/'Tabel 4 F'!C12*100,"-"))</f>
        <v>10.92388564844819</v>
      </c>
      <c r="D12" s="63">
        <f>IF(OR('Tabel 4 F'!D12&lt;5,'Tabel 4 Be'!D12&lt;0.5),"-",IFERROR('Tabel 4 Be'!D12/'Tabel 4 F'!D12*100,"-"))</f>
        <v>4.7845445626745153</v>
      </c>
      <c r="E12" s="63">
        <f>IF(OR('Tabel 4 F'!E12&lt;5,'Tabel 4 Be'!E12&lt;0.5),"-",IFERROR('Tabel 4 Be'!E12/'Tabel 4 F'!E12*100,"-"))</f>
        <v>5.4456378368192953</v>
      </c>
      <c r="F12" s="63">
        <f>IF(OR('Tabel 4 F'!F12&lt;5,'Tabel 4 Be'!F12&lt;0.5),"-",IFERROR('Tabel 4 Be'!F12/'Tabel 4 F'!F12*100,"-"))</f>
        <v>6.3811563169164875</v>
      </c>
      <c r="G12" s="63"/>
      <c r="H12" s="63">
        <f>IF(OR('Tabel 4 F'!H12&lt;5,'Tabel 4 Be'!H12&lt;0.5),"-",IFERROR('Tabel 4 Be'!H12/'Tabel 4 F'!H12*100,"-"))</f>
        <v>10.606697145681453</v>
      </c>
    </row>
    <row r="13" spans="1:8" ht="15.75" customHeight="1" x14ac:dyDescent="0.2">
      <c r="A13" s="50" t="s">
        <v>27</v>
      </c>
      <c r="B13" s="62">
        <f>IF(OR('Tabel 4 F'!B13&lt;5,'Tabel 4 Be'!B13&lt;0.5),"-",IFERROR('Tabel 4 Be'!B13/'Tabel 4 F'!B13*100,"-"))</f>
        <v>19.705340699815839</v>
      </c>
      <c r="C13" s="62">
        <f>IF(OR('Tabel 4 F'!C13&lt;5,'Tabel 4 Be'!C13&lt;0.5),"-",IFERROR('Tabel 4 Be'!C13/'Tabel 4 F'!C13*100,"-"))</f>
        <v>5.9993970455230627</v>
      </c>
      <c r="D13" s="62">
        <f>IF(OR('Tabel 4 F'!D13&lt;5,'Tabel 4 Be'!D13&lt;0.5),"-",IFERROR('Tabel 4 Be'!D13/'Tabel 4 F'!D13*100,"-"))</f>
        <v>1.654306902452938</v>
      </c>
      <c r="E13" s="62">
        <f>IF(OR('Tabel 4 F'!E13&lt;5,'Tabel 4 Be'!E13&lt;0.5),"-",IFERROR('Tabel 4 Be'!E13/'Tabel 4 F'!E13*100,"-"))</f>
        <v>2.0069574525020069</v>
      </c>
      <c r="F13" s="62">
        <f>IF(OR('Tabel 4 F'!F13&lt;5,'Tabel 4 Be'!F13&lt;0.5),"-",IFERROR('Tabel 4 Be'!F13/'Tabel 4 F'!F13*100,"-"))</f>
        <v>2.7229407760381208</v>
      </c>
      <c r="G13" s="63"/>
      <c r="H13" s="62">
        <f>IF(OR('Tabel 4 F'!H13&lt;5,'Tabel 4 Be'!H13&lt;0.5),"-",IFERROR('Tabel 4 Be'!H13/'Tabel 4 F'!H13*100,"-"))</f>
        <v>4.1364003228410011</v>
      </c>
    </row>
    <row r="14" spans="1:8" ht="15.75" customHeight="1" x14ac:dyDescent="0.2">
      <c r="A14" s="52" t="s">
        <v>28</v>
      </c>
      <c r="B14" s="63">
        <f>IF(OR('Tabel 4 F'!B14&lt;5,'Tabel 4 Be'!B14&lt;0.5),"-",IFERROR('Tabel 4 Be'!B14/'Tabel 4 F'!B14*100,"-"))</f>
        <v>13.636363636363635</v>
      </c>
      <c r="C14" s="63">
        <f>IF(OR('Tabel 4 F'!C14&lt;5,'Tabel 4 Be'!C14&lt;0.5),"-",IFERROR('Tabel 4 Be'!C14/'Tabel 4 F'!C14*100,"-"))</f>
        <v>5.2493438320209975</v>
      </c>
      <c r="D14" s="63">
        <f>IF(OR('Tabel 4 F'!D14&lt;5,'Tabel 4 Be'!D14&lt;0.5),"-",IFERROR('Tabel 4 Be'!D14/'Tabel 4 F'!D14*100,"-"))</f>
        <v>4.5248868778280542</v>
      </c>
      <c r="E14" s="63">
        <f>IF(OR('Tabel 4 F'!E14&lt;5,'Tabel 4 Be'!E14&lt;0.5),"-",IFERROR('Tabel 4 Be'!E14/'Tabel 4 F'!E14*100,"-"))</f>
        <v>3.2815198618307431</v>
      </c>
      <c r="F14" s="63">
        <f>IF(OR('Tabel 4 F'!F14&lt;5,'Tabel 4 Be'!F14&lt;0.5),"-",IFERROR('Tabel 4 Be'!F14/'Tabel 4 F'!F14*100,"-"))</f>
        <v>6.2937062937062942</v>
      </c>
      <c r="G14" s="63"/>
      <c r="H14" s="63">
        <f>IF(OR('Tabel 4 F'!H14&lt;5,'Tabel 4 Be'!H14&lt;0.5),"-",IFERROR('Tabel 4 Be'!H14/'Tabel 4 F'!H14*100,"-"))</f>
        <v>4.7263681592039797</v>
      </c>
    </row>
    <row r="15" spans="1:8" ht="15.75" customHeight="1" x14ac:dyDescent="0.2">
      <c r="A15" s="50" t="s">
        <v>29</v>
      </c>
      <c r="B15" s="62">
        <f>IF(OR('Tabel 4 F'!B15&lt;5,'Tabel 4 Be'!B15&lt;0.5),"-",IFERROR('Tabel 4 Be'!B15/'Tabel 4 F'!B15*100,"-"))</f>
        <v>26.188835286009649</v>
      </c>
      <c r="C15" s="62">
        <f>IF(OR('Tabel 4 F'!C15&lt;5,'Tabel 4 Be'!C15&lt;0.5),"-",IFERROR('Tabel 4 Be'!C15/'Tabel 4 F'!C15*100,"-"))</f>
        <v>12.386156648451731</v>
      </c>
      <c r="D15" s="62">
        <f>IF(OR('Tabel 4 F'!D15&lt;5,'Tabel 4 Be'!D15&lt;0.5),"-",IFERROR('Tabel 4 Be'!D15/'Tabel 4 F'!D15*100,"-"))</f>
        <v>5.806451612903226</v>
      </c>
      <c r="E15" s="62">
        <f>IF(OR('Tabel 4 F'!E15&lt;5,'Tabel 4 Be'!E15&lt;0.5),"-",IFERROR('Tabel 4 Be'!E15/'Tabel 4 F'!E15*100,"-"))</f>
        <v>6.1889250814332248</v>
      </c>
      <c r="F15" s="62">
        <f>IF(OR('Tabel 4 F'!F15&lt;5,'Tabel 4 Be'!F15&lt;0.5),"-",IFERROR('Tabel 4 Be'!F15/'Tabel 4 F'!F15*100,"-"))</f>
        <v>5.3333333333333339</v>
      </c>
      <c r="G15" s="63"/>
      <c r="H15" s="62">
        <f>IF(OR('Tabel 4 F'!H15&lt;5,'Tabel 4 Be'!H15&lt;0.5),"-",IFERROR('Tabel 4 Be'!H15/'Tabel 4 F'!H15*100,"-"))</f>
        <v>14.987510407993341</v>
      </c>
    </row>
    <row r="16" spans="1:8" ht="15.75" customHeight="1" x14ac:dyDescent="0.2">
      <c r="A16" s="52" t="s">
        <v>30</v>
      </c>
      <c r="B16" s="63">
        <f>IF(OR('Tabel 4 F'!B16&lt;5,'Tabel 4 Be'!B16&lt;0.5),"-",IFERROR('Tabel 4 Be'!B16/'Tabel 4 F'!B16*100,"-"))</f>
        <v>26.282051282051285</v>
      </c>
      <c r="C16" s="63">
        <f>IF(OR('Tabel 4 F'!C16&lt;5,'Tabel 4 Be'!C16&lt;0.5),"-",IFERROR('Tabel 4 Be'!C16/'Tabel 4 F'!C16*100,"-"))</f>
        <v>11.208151382823871</v>
      </c>
      <c r="D16" s="63">
        <f>IF(OR('Tabel 4 F'!D16&lt;5,'Tabel 4 Be'!D16&lt;0.5),"-",IFERROR('Tabel 4 Be'!D16/'Tabel 4 F'!D16*100,"-"))</f>
        <v>5.8070866141732287</v>
      </c>
      <c r="E16" s="63">
        <f>IF(OR('Tabel 4 F'!E16&lt;5,'Tabel 4 Be'!E16&lt;0.5),"-",IFERROR('Tabel 4 Be'!E16/'Tabel 4 F'!E16*100,"-"))</f>
        <v>3.3180778032036611</v>
      </c>
      <c r="F16" s="63">
        <f>IF(OR('Tabel 4 F'!F16&lt;5,'Tabel 4 Be'!F16&lt;0.5),"-",IFERROR('Tabel 4 Be'!F16/'Tabel 4 F'!F16*100,"-"))</f>
        <v>5.9347181008902083</v>
      </c>
      <c r="G16" s="63"/>
      <c r="H16" s="63">
        <f>IF(OR('Tabel 4 F'!H16&lt;5,'Tabel 4 Be'!H16&lt;0.5),"-",IFERROR('Tabel 4 Be'!H16/'Tabel 4 F'!H16*100,"-"))</f>
        <v>8.2765034097954118</v>
      </c>
    </row>
    <row r="17" spans="1:8" ht="15.75" hidden="1" customHeight="1" x14ac:dyDescent="0.2">
      <c r="A17" s="50" t="s">
        <v>31</v>
      </c>
      <c r="B17" s="62">
        <f>IF(OR('Tabel 4 F'!B17&lt;5,'Tabel 4 Be'!B17&lt;0.5),"-",IFERROR('Tabel 4 Be'!B17/'Tabel 4 F'!B17*100,"-"))</f>
        <v>21.374045801526716</v>
      </c>
      <c r="C17" s="62">
        <f>IF(OR('Tabel 4 F'!C17&lt;5,'Tabel 4 Be'!C17&lt;0.5),"-",IFERROR('Tabel 4 Be'!C17/'Tabel 4 F'!C17*100,"-"))</f>
        <v>6.8965517241379306</v>
      </c>
      <c r="D17" s="62">
        <f>IF(OR('Tabel 4 F'!D17&lt;5,'Tabel 4 Be'!D17&lt;0.5),"-",IFERROR('Tabel 4 Be'!D17/'Tabel 4 F'!D17*100,"-"))</f>
        <v>2.1929824561403506</v>
      </c>
      <c r="E17" s="62">
        <f>IF(OR('Tabel 4 F'!E17&lt;5,'Tabel 4 Be'!E17&lt;0.5),"-",IFERROR('Tabel 4 Be'!E17/'Tabel 4 F'!E17*100,"-"))</f>
        <v>2.436323366555925</v>
      </c>
      <c r="F17" s="62">
        <f>IF(OR('Tabel 4 F'!F17&lt;5,'Tabel 4 Be'!F17&lt;0.5),"-",IFERROR('Tabel 4 Be'!F17/'Tabel 4 F'!F17*100,"-"))</f>
        <v>3.9106145251396649</v>
      </c>
      <c r="G17" s="63"/>
      <c r="H17" s="62">
        <f>IF(OR('Tabel 4 F'!H17&lt;5,'Tabel 4 Be'!H17&lt;0.5),"-",IFERROR('Tabel 4 Be'!H17/'Tabel 4 F'!H17*100,"-"))</f>
        <v>4.2171189979123174</v>
      </c>
    </row>
    <row r="18" spans="1:8" ht="15.75" hidden="1" customHeight="1" x14ac:dyDescent="0.2">
      <c r="A18" s="52" t="s">
        <v>32</v>
      </c>
      <c r="B18" s="63">
        <f>IF(OR('Tabel 4 F'!B18&lt;5,'Tabel 4 Be'!B18&lt;0.5),"-",IFERROR('Tabel 4 Be'!B18/'Tabel 4 F'!B18*100,"-"))</f>
        <v>30.666666666666664</v>
      </c>
      <c r="C18" s="63">
        <f>IF(OR('Tabel 4 F'!C18&lt;5,'Tabel 4 Be'!C18&lt;0.5),"-",IFERROR('Tabel 4 Be'!C18/'Tabel 4 F'!C18*100,"-"))</f>
        <v>10.822510822510822</v>
      </c>
      <c r="D18" s="63">
        <f>IF(OR('Tabel 4 F'!D18&lt;5,'Tabel 4 Be'!D18&lt;0.5),"-",IFERROR('Tabel 4 Be'!D18/'Tabel 4 F'!D18*100,"-"))</f>
        <v>2.3041474654377883</v>
      </c>
      <c r="E18" s="63">
        <f>IF(OR('Tabel 4 F'!E18&lt;5,'Tabel 4 Be'!E18&lt;0.5),"-",IFERROR('Tabel 4 Be'!E18/'Tabel 4 F'!E18*100,"-"))</f>
        <v>3.90625</v>
      </c>
      <c r="F18" s="63" t="str">
        <f>IF(OR('Tabel 4 F'!F18&lt;5,'Tabel 4 Be'!F18&lt;0.5),"-",IFERROR('Tabel 4 Be'!F18/'Tabel 4 F'!F18*100,"-"))</f>
        <v>-</v>
      </c>
      <c r="G18" s="63"/>
      <c r="H18" s="63">
        <f>IF(OR('Tabel 4 F'!H18&lt;5,'Tabel 4 Be'!H18&lt;0.5),"-",IFERROR('Tabel 4 Be'!H18/'Tabel 4 F'!H18*100,"-"))</f>
        <v>8.4302325581395348</v>
      </c>
    </row>
    <row r="19" spans="1:8" ht="15.75" hidden="1" customHeight="1" x14ac:dyDescent="0.2">
      <c r="A19" s="50" t="s">
        <v>33</v>
      </c>
      <c r="B19" s="62" t="str">
        <f>IF(OR('Tabel 4 F'!B19&lt;5,'Tabel 4 Be'!B19&lt;0.5),"-",IFERROR('Tabel 4 Be'!B19/'Tabel 4 F'!B19*100,"-"))</f>
        <v>-</v>
      </c>
      <c r="C19" s="62" t="str">
        <f>IF(OR('Tabel 4 F'!C19&lt;5,'Tabel 4 Be'!C19&lt;0.5),"-",IFERROR('Tabel 4 Be'!C19/'Tabel 4 F'!C19*100,"-"))</f>
        <v>-</v>
      </c>
      <c r="D19" s="62">
        <f>IF(OR('Tabel 4 F'!D19&lt;5,'Tabel 4 Be'!D19&lt;0.5),"-",IFERROR('Tabel 4 Be'!D19/'Tabel 4 F'!D19*100,"-"))</f>
        <v>2.2471910112359552</v>
      </c>
      <c r="E19" s="62">
        <f>IF(OR('Tabel 4 F'!E19&lt;5,'Tabel 4 Be'!E19&lt;0.5),"-",IFERROR('Tabel 4 Be'!E19/'Tabel 4 F'!E19*100,"-"))</f>
        <v>2.7210884353741496</v>
      </c>
      <c r="F19" s="62">
        <f>IF(OR('Tabel 4 F'!F19&lt;5,'Tabel 4 Be'!F19&lt;0.5),"-",IFERROR('Tabel 4 Be'!F19/'Tabel 4 F'!F19*100,"-"))</f>
        <v>3.225806451612903</v>
      </c>
      <c r="G19" s="63"/>
      <c r="H19" s="62">
        <f>IF(OR('Tabel 4 F'!H19&lt;5,'Tabel 4 Be'!H19&lt;0.5),"-",IFERROR('Tabel 4 Be'!H19/'Tabel 4 F'!H19*100,"-"))</f>
        <v>2.43161094224924</v>
      </c>
    </row>
    <row r="20" spans="1:8" ht="15.75" hidden="1" customHeight="1" x14ac:dyDescent="0.2">
      <c r="A20" s="52" t="s">
        <v>34</v>
      </c>
      <c r="B20" s="63">
        <f>IF(OR('Tabel 4 F'!B20&lt;5,'Tabel 4 Be'!B20&lt;0.5),"-",IFERROR('Tabel 4 Be'!B20/'Tabel 4 F'!B20*100,"-"))</f>
        <v>28.571428571428569</v>
      </c>
      <c r="C20" s="63">
        <f>IF(OR('Tabel 4 F'!C20&lt;5,'Tabel 4 Be'!C20&lt;0.5),"-",IFERROR('Tabel 4 Be'!C20/'Tabel 4 F'!C20*100,"-"))</f>
        <v>8.8607594936708853</v>
      </c>
      <c r="D20" s="63" t="str">
        <f>IF(OR('Tabel 4 F'!D20&lt;5,'Tabel 4 Be'!D20&lt;0.5),"-",IFERROR('Tabel 4 Be'!D20/'Tabel 4 F'!D20*100,"-"))</f>
        <v>-</v>
      </c>
      <c r="E20" s="63">
        <f>IF(OR('Tabel 4 F'!E20&lt;5,'Tabel 4 Be'!E20&lt;0.5),"-",IFERROR('Tabel 4 Be'!E20/'Tabel 4 F'!E20*100,"-"))</f>
        <v>2.3255813953488373</v>
      </c>
      <c r="F20" s="63">
        <f>IF(OR('Tabel 4 F'!F20&lt;5,'Tabel 4 Be'!F20&lt;0.5),"-",IFERROR('Tabel 4 Be'!F20/'Tabel 4 F'!F20*100,"-"))</f>
        <v>1.6666666666666667</v>
      </c>
      <c r="G20" s="63"/>
      <c r="H20" s="63">
        <f>IF(OR('Tabel 4 F'!H20&lt;5,'Tabel 4 Be'!H20&lt;0.5),"-",IFERROR('Tabel 4 Be'!H20/'Tabel 4 F'!H20*100,"-"))</f>
        <v>3.6964980544747084</v>
      </c>
    </row>
    <row r="21" spans="1:8" ht="15.75" customHeight="1" x14ac:dyDescent="0.2">
      <c r="A21" s="50" t="s">
        <v>35</v>
      </c>
      <c r="B21" s="62">
        <f>IF(OR('Tabel 4 F'!B21&lt;5,'Tabel 4 Be'!B21&lt;0.5),"-",IFERROR('Tabel 4 Be'!B21/'Tabel 4 F'!B21*100,"-"))</f>
        <v>25</v>
      </c>
      <c r="C21" s="62">
        <f>IF(OR('Tabel 4 F'!C21&lt;5,'Tabel 4 Be'!C21&lt;0.5),"-",IFERROR('Tabel 4 Be'!C21/'Tabel 4 F'!C21*100,"-"))</f>
        <v>8.2066869300911858</v>
      </c>
      <c r="D21" s="62">
        <f>IF(OR('Tabel 4 F'!D21&lt;5,'Tabel 4 Be'!D21&lt;0.5),"-",IFERROR('Tabel 4 Be'!D21/'Tabel 4 F'!D21*100,"-"))</f>
        <v>1.8211920529801324</v>
      </c>
      <c r="E21" s="62">
        <f>IF(OR('Tabel 4 F'!E21&lt;5,'Tabel 4 Be'!E21&lt;0.5),"-",IFERROR('Tabel 4 Be'!E21/'Tabel 4 F'!E21*100,"-"))</f>
        <v>2.6013771996939559</v>
      </c>
      <c r="F21" s="62">
        <f>IF(OR('Tabel 4 F'!F21&lt;5,'Tabel 4 Be'!F21&lt;0.5),"-",IFERROR('Tabel 4 Be'!F21/'Tabel 4 F'!F21*100,"-"))</f>
        <v>3.2882011605415857</v>
      </c>
      <c r="G21" s="63"/>
      <c r="H21" s="62">
        <f>IF(OR('Tabel 4 F'!H21&lt;5,'Tabel 4 Be'!H21&lt;0.5),"-",IFERROR('Tabel 4 Be'!H21/'Tabel 4 F'!H21*100,"-"))</f>
        <v>4.7376464595007644</v>
      </c>
    </row>
    <row r="22" spans="1:8" ht="15.75" customHeight="1" x14ac:dyDescent="0.2">
      <c r="A22" s="52" t="s">
        <v>36</v>
      </c>
      <c r="B22" s="63">
        <f>IF(OR('Tabel 4 F'!B22&lt;5,'Tabel 4 Be'!B22&lt;0.5),"-",IFERROR('Tabel 4 Be'!B22/'Tabel 4 F'!B22*100,"-"))</f>
        <v>19.35483870967742</v>
      </c>
      <c r="C22" s="63">
        <f>IF(OR('Tabel 4 F'!C22&lt;5,'Tabel 4 Be'!C22&lt;0.5),"-",IFERROR('Tabel 4 Be'!C22/'Tabel 4 F'!C22*100,"-"))</f>
        <v>3.278688524590164</v>
      </c>
      <c r="D22" s="63" t="str">
        <f>IF(OR('Tabel 4 F'!D22&lt;5,'Tabel 4 Be'!D22&lt;0.5),"-",IFERROR('Tabel 4 Be'!D22/'Tabel 4 F'!D22*100,"-"))</f>
        <v>-</v>
      </c>
      <c r="E22" s="63">
        <f>IF(OR('Tabel 4 F'!E22&lt;5,'Tabel 4 Be'!E22&lt;0.5),"-",IFERROR('Tabel 4 Be'!E22/'Tabel 4 F'!E22*100,"-"))</f>
        <v>3.8167938931297711</v>
      </c>
      <c r="F22" s="63">
        <f>IF(OR('Tabel 4 F'!F22&lt;5,'Tabel 4 Be'!F22&lt;0.5),"-",IFERROR('Tabel 4 Be'!F22/'Tabel 4 F'!F22*100,"-"))</f>
        <v>1.8181818181818181</v>
      </c>
      <c r="G22" s="63"/>
      <c r="H22" s="63">
        <f>IF(OR('Tabel 4 F'!H22&lt;5,'Tabel 4 Be'!H22&lt;0.5),"-",IFERROR('Tabel 4 Be'!H22/'Tabel 4 F'!H22*100,"-"))</f>
        <v>3.9548022598870061</v>
      </c>
    </row>
    <row r="23" spans="1:8" ht="15.75" customHeight="1" x14ac:dyDescent="0.2">
      <c r="A23" s="50" t="s">
        <v>37</v>
      </c>
      <c r="B23" s="62">
        <f>IF(OR('Tabel 4 F'!B23&lt;5,'Tabel 4 Be'!B23&lt;0.5),"-",IFERROR('Tabel 4 Be'!B23/'Tabel 4 F'!B23*100,"-"))</f>
        <v>24.752475247524753</v>
      </c>
      <c r="C23" s="62">
        <f>IF(OR('Tabel 4 F'!C23&lt;5,'Tabel 4 Be'!C23&lt;0.5),"-",IFERROR('Tabel 4 Be'!C23/'Tabel 4 F'!C23*100,"-"))</f>
        <v>8.8541666666666679</v>
      </c>
      <c r="D23" s="62">
        <f>IF(OR('Tabel 4 F'!D23&lt;5,'Tabel 4 Be'!D23&lt;0.5),"-",IFERROR('Tabel 4 Be'!D23/'Tabel 4 F'!D23*100,"-"))</f>
        <v>7.291666666666667</v>
      </c>
      <c r="E23" s="62">
        <f>IF(OR('Tabel 4 F'!E23&lt;5,'Tabel 4 Be'!E23&lt;0.5),"-",IFERROR('Tabel 4 Be'!E23/'Tabel 4 F'!E23*100,"-"))</f>
        <v>25</v>
      </c>
      <c r="F23" s="62" t="str">
        <f>IF(OR('Tabel 4 F'!F23&lt;5,'Tabel 4 Be'!F23&lt;0.5),"-",IFERROR('Tabel 4 Be'!F23/'Tabel 4 F'!F23*100,"-"))</f>
        <v>-</v>
      </c>
      <c r="G23" s="63"/>
      <c r="H23" s="62">
        <f>IF(OR('Tabel 4 F'!H23&lt;5,'Tabel 4 Be'!H23&lt;0.5),"-",IFERROR('Tabel 4 Be'!H23/'Tabel 4 F'!H23*100,"-"))</f>
        <v>12.871287128712872</v>
      </c>
    </row>
    <row r="24" spans="1:8" ht="15.75" customHeight="1" x14ac:dyDescent="0.2">
      <c r="A24" s="52" t="s">
        <v>38</v>
      </c>
      <c r="B24" s="63">
        <f>IF(OR('Tabel 4 F'!B24&lt;5,'Tabel 4 Be'!B24&lt;0.5),"-",IFERROR('Tabel 4 Be'!B24/'Tabel 4 F'!B24*100,"-"))</f>
        <v>9.1575091575091569</v>
      </c>
      <c r="C24" s="63">
        <f>IF(OR('Tabel 4 F'!C24&lt;5,'Tabel 4 Be'!C24&lt;0.5),"-",IFERROR('Tabel 4 Be'!C24/'Tabel 4 F'!C24*100,"-"))</f>
        <v>3.713188220230474</v>
      </c>
      <c r="D24" s="63">
        <f>IF(OR('Tabel 4 F'!D24&lt;5,'Tabel 4 Be'!D24&lt;0.5),"-",IFERROR('Tabel 4 Be'!D24/'Tabel 4 F'!D24*100,"-"))</f>
        <v>2.2292993630573248</v>
      </c>
      <c r="E24" s="63">
        <f>IF(OR('Tabel 4 F'!E24&lt;5,'Tabel 4 Be'!E24&lt;0.5),"-",IFERROR('Tabel 4 Be'!E24/'Tabel 4 F'!E24*100,"-"))</f>
        <v>1.6913319238900635</v>
      </c>
      <c r="F24" s="63">
        <f>IF(OR('Tabel 4 F'!F24&lt;5,'Tabel 4 Be'!F24&lt;0.5),"-",IFERROR('Tabel 4 Be'!F24/'Tabel 4 F'!F24*100,"-"))</f>
        <v>2.666666666666667</v>
      </c>
      <c r="G24" s="63"/>
      <c r="H24" s="63">
        <f>IF(OR('Tabel 4 F'!H24&lt;5,'Tabel 4 Be'!H24&lt;0.5),"-",IFERROR('Tabel 4 Be'!H24/'Tabel 4 F'!H24*100,"-"))</f>
        <v>3.4707158351409979</v>
      </c>
    </row>
    <row r="25" spans="1:8" ht="15.75" customHeight="1" x14ac:dyDescent="0.2">
      <c r="A25" s="50" t="s">
        <v>39</v>
      </c>
      <c r="B25" s="62">
        <f>IF(OR('Tabel 4 F'!B25&lt;5,'Tabel 4 Be'!B25&lt;0.5),"-",IFERROR('Tabel 4 Be'!B25/'Tabel 4 F'!B25*100,"-"))</f>
        <v>16.950959488272922</v>
      </c>
      <c r="C25" s="62">
        <f>IF(OR('Tabel 4 F'!C25&lt;5,'Tabel 4 Be'!C25&lt;0.5),"-",IFERROR('Tabel 4 Be'!C25/'Tabel 4 F'!C25*100,"-"))</f>
        <v>3.6416184971098269</v>
      </c>
      <c r="D25" s="62">
        <f>IF(OR('Tabel 4 F'!D25&lt;5,'Tabel 4 Be'!D25&lt;0.5),"-",IFERROR('Tabel 4 Be'!D25/'Tabel 4 F'!D25*100,"-"))</f>
        <v>0.86330935251798557</v>
      </c>
      <c r="E25" s="62">
        <f>IF(OR('Tabel 4 F'!E25&lt;5,'Tabel 4 Be'!E25&lt;0.5),"-",IFERROR('Tabel 4 Be'!E25/'Tabel 4 F'!E25*100,"-"))</f>
        <v>2.1715526601520088</v>
      </c>
      <c r="F25" s="62">
        <f>IF(OR('Tabel 4 F'!F25&lt;5,'Tabel 4 Be'!F25&lt;0.5),"-",IFERROR('Tabel 4 Be'!F25/'Tabel 4 F'!F25*100,"-"))</f>
        <v>3.1358885017421603</v>
      </c>
      <c r="G25" s="63"/>
      <c r="H25" s="62">
        <f>IF(OR('Tabel 4 F'!H25&lt;5,'Tabel 4 Be'!H25&lt;0.5),"-",IFERROR('Tabel 4 Be'!H25/'Tabel 4 F'!H25*100,"-"))</f>
        <v>4.9943030763387766</v>
      </c>
    </row>
    <row r="26" spans="1:8" ht="15.75" customHeight="1" x14ac:dyDescent="0.2">
      <c r="A26" s="52" t="s">
        <v>40</v>
      </c>
      <c r="B26" s="63">
        <f>IF(OR('Tabel 4 F'!B26&lt;5,'Tabel 4 Be'!B26&lt;0.5),"-",IFERROR('Tabel 4 Be'!B26/'Tabel 4 F'!B26*100,"-"))</f>
        <v>4.8102618920363449</v>
      </c>
      <c r="C26" s="63">
        <f>IF(OR('Tabel 4 F'!C26&lt;5,'Tabel 4 Be'!C26&lt;0.5),"-",IFERROR('Tabel 4 Be'!C26/'Tabel 4 F'!C26*100,"-"))</f>
        <v>1.8410223088585662</v>
      </c>
      <c r="D26" s="63">
        <f>IF(OR('Tabel 4 F'!D26&lt;5,'Tabel 4 Be'!D26&lt;0.5),"-",IFERROR('Tabel 4 Be'!D26/'Tabel 4 F'!D26*100,"-"))</f>
        <v>0.65897858319604619</v>
      </c>
      <c r="E26" s="63">
        <f>IF(OR('Tabel 4 F'!E26&lt;5,'Tabel 4 Be'!E26&lt;0.5),"-",IFERROR('Tabel 4 Be'!E26/'Tabel 4 F'!E26*100,"-"))</f>
        <v>0.6097560975609756</v>
      </c>
      <c r="F26" s="63">
        <f>IF(OR('Tabel 4 F'!F26&lt;5,'Tabel 4 Be'!F26&lt;0.5),"-",IFERROR('Tabel 4 Be'!F26/'Tabel 4 F'!F26*100,"-"))</f>
        <v>0.12062726176115801</v>
      </c>
      <c r="G26" s="63"/>
      <c r="H26" s="63">
        <f>IF(OR('Tabel 4 F'!H26&lt;5,'Tabel 4 Be'!H26&lt;0.5),"-",IFERROR('Tabel 4 Be'!H26/'Tabel 4 F'!H26*100,"-"))</f>
        <v>1.7742643829600353</v>
      </c>
    </row>
    <row r="27" spans="1:8" ht="15.75" customHeight="1" x14ac:dyDescent="0.2">
      <c r="A27" s="50" t="s">
        <v>41</v>
      </c>
      <c r="B27" s="62">
        <f>IF(OR('Tabel 4 F'!B27&lt;5,'Tabel 4 Be'!B27&lt;0.5),"-",IFERROR('Tabel 4 Be'!B27/'Tabel 4 F'!B27*100,"-"))</f>
        <v>4.4817927170868348</v>
      </c>
      <c r="C27" s="62">
        <f>IF(OR('Tabel 4 F'!C27&lt;5,'Tabel 4 Be'!C27&lt;0.5),"-",IFERROR('Tabel 4 Be'!C27/'Tabel 4 F'!C27*100,"-"))</f>
        <v>1.0736196319018405</v>
      </c>
      <c r="D27" s="62">
        <f>IF(OR('Tabel 4 F'!D27&lt;5,'Tabel 4 Be'!D27&lt;0.5),"-",IFERROR('Tabel 4 Be'!D27/'Tabel 4 F'!D27*100,"-"))</f>
        <v>0.44943820224719105</v>
      </c>
      <c r="E27" s="62">
        <f>IF(OR('Tabel 4 F'!E27&lt;5,'Tabel 4 Be'!E27&lt;0.5),"-",IFERROR('Tabel 4 Be'!E27/'Tabel 4 F'!E27*100,"-"))</f>
        <v>0.76923076923076927</v>
      </c>
      <c r="F27" s="62">
        <f>IF(OR('Tabel 4 F'!F27&lt;5,'Tabel 4 Be'!F27&lt;0.5),"-",IFERROR('Tabel 4 Be'!F27/'Tabel 4 F'!F27*100,"-"))</f>
        <v>2.6595744680851063</v>
      </c>
      <c r="G27" s="63"/>
      <c r="H27" s="62">
        <f>IF(OR('Tabel 4 F'!H27&lt;5,'Tabel 4 Be'!H27&lt;0.5),"-",IFERROR('Tabel 4 Be'!H27/'Tabel 4 F'!H27*100,"-"))</f>
        <v>1.6240157480314958</v>
      </c>
    </row>
    <row r="28" spans="1:8" ht="15.75" customHeight="1" x14ac:dyDescent="0.2">
      <c r="A28" s="52" t="s">
        <v>42</v>
      </c>
      <c r="B28" s="63">
        <f>IF(OR('Tabel 4 F'!B28&lt;5,'Tabel 4 Be'!B28&lt;0.5),"-",IFERROR('Tabel 4 Be'!B28/'Tabel 4 F'!B28*100,"-"))</f>
        <v>29.010989010989015</v>
      </c>
      <c r="C28" s="63">
        <f>IF(OR('Tabel 4 F'!C28&lt;5,'Tabel 4 Be'!C28&lt;0.5),"-",IFERROR('Tabel 4 Be'!C28/'Tabel 4 F'!C28*100,"-"))</f>
        <v>7.8356164383561646</v>
      </c>
      <c r="D28" s="63">
        <f>IF(OR('Tabel 4 F'!D28&lt;5,'Tabel 4 Be'!D28&lt;0.5),"-",IFERROR('Tabel 4 Be'!D28/'Tabel 4 F'!D28*100,"-"))</f>
        <v>3.9536109646810749</v>
      </c>
      <c r="E28" s="63">
        <f>IF(OR('Tabel 4 F'!E28&lt;5,'Tabel 4 Be'!E28&lt;0.5),"-",IFERROR('Tabel 4 Be'!E28/'Tabel 4 F'!E28*100,"-"))</f>
        <v>4.8045602605863191</v>
      </c>
      <c r="F28" s="63">
        <f>IF(OR('Tabel 4 F'!F28&lt;5,'Tabel 4 Be'!F28&lt;0.5),"-",IFERROR('Tabel 4 Be'!F28/'Tabel 4 F'!F28*100,"-"))</f>
        <v>5.1036682615629987</v>
      </c>
      <c r="G28" s="63"/>
      <c r="H28" s="63">
        <f>IF(OR('Tabel 4 F'!H28&lt;5,'Tabel 4 Be'!H28&lt;0.5),"-",IFERROR('Tabel 4 Be'!H28/'Tabel 4 F'!H28*100,"-"))</f>
        <v>7.3110079575596814</v>
      </c>
    </row>
    <row r="29" spans="1:8" ht="15.75" customHeight="1" x14ac:dyDescent="0.2">
      <c r="A29" s="50" t="s">
        <v>43</v>
      </c>
      <c r="B29" s="62">
        <f>IF(OR('Tabel 4 F'!B29&lt;5,'Tabel 4 Be'!B29&lt;0.5),"-",IFERROR('Tabel 4 Be'!B29/'Tabel 4 F'!B29*100,"-"))</f>
        <v>4.918032786885246</v>
      </c>
      <c r="C29" s="62">
        <f>IF(OR('Tabel 4 F'!C29&lt;5,'Tabel 4 Be'!C29&lt;0.5),"-",IFERROR('Tabel 4 Be'!C29/'Tabel 4 F'!C29*100,"-"))</f>
        <v>1.4423076923076923</v>
      </c>
      <c r="D29" s="62">
        <f>IF(OR('Tabel 4 F'!D29&lt;5,'Tabel 4 Be'!D29&lt;0.5),"-",IFERROR('Tabel 4 Be'!D29/'Tabel 4 F'!D29*100,"-"))</f>
        <v>1.1857707509881421</v>
      </c>
      <c r="E29" s="62" t="str">
        <f>IF(OR('Tabel 4 F'!E29&lt;5,'Tabel 4 Be'!E29&lt;0.5),"-",IFERROR('Tabel 4 Be'!E29/'Tabel 4 F'!E29*100,"-"))</f>
        <v>-</v>
      </c>
      <c r="F29" s="62">
        <f>IF(OR('Tabel 4 F'!F29&lt;5,'Tabel 4 Be'!F29&lt;0.5),"-",IFERROR('Tabel 4 Be'!F29/'Tabel 4 F'!F29*100,"-"))</f>
        <v>0.92592592592592582</v>
      </c>
      <c r="G29" s="63"/>
      <c r="H29" s="62">
        <f>IF(OR('Tabel 4 F'!H29&lt;5,'Tabel 4 Be'!H29&lt;0.5),"-",IFERROR('Tabel 4 Be'!H29/'Tabel 4 F'!H29*100,"-"))</f>
        <v>1.1695906432748537</v>
      </c>
    </row>
    <row r="30" spans="1:8" ht="15.75" customHeight="1" x14ac:dyDescent="0.2">
      <c r="A30" s="52" t="s">
        <v>44</v>
      </c>
      <c r="B30" s="63">
        <f>IF(OR('Tabel 4 F'!B30&lt;5,'Tabel 4 Be'!B30&lt;0.5),"-",IFERROR('Tabel 4 Be'!B30/'Tabel 4 F'!B30*100,"-"))</f>
        <v>24.509803921568626</v>
      </c>
      <c r="C30" s="63">
        <f>IF(OR('Tabel 4 F'!C30&lt;5,'Tabel 4 Be'!C30&lt;0.5),"-",IFERROR('Tabel 4 Be'!C30/'Tabel 4 F'!C30*100,"-"))</f>
        <v>7.3529411764705888</v>
      </c>
      <c r="D30" s="63">
        <f>IF(OR('Tabel 4 F'!D30&lt;5,'Tabel 4 Be'!D30&lt;0.5),"-",IFERROR('Tabel 4 Be'!D30/'Tabel 4 F'!D30*100,"-"))</f>
        <v>3.5652173913043477</v>
      </c>
      <c r="E30" s="63">
        <f>IF(OR('Tabel 4 F'!E30&lt;5,'Tabel 4 Be'!E30&lt;0.5),"-",IFERROR('Tabel 4 Be'!E30/'Tabel 4 F'!E30*100,"-"))</f>
        <v>3.0567685589519651</v>
      </c>
      <c r="F30" s="63">
        <f>IF(OR('Tabel 4 F'!F30&lt;5,'Tabel 4 Be'!F30&lt;0.5),"-",IFERROR('Tabel 4 Be'!F30/'Tabel 4 F'!F30*100,"-"))</f>
        <v>3.0844155844155843</v>
      </c>
      <c r="G30" s="63"/>
      <c r="H30" s="63">
        <f>IF(OR('Tabel 4 F'!H30&lt;5,'Tabel 4 Be'!H30&lt;0.5),"-",IFERROR('Tabel 4 Be'!H30/'Tabel 4 F'!H30*100,"-"))</f>
        <v>4.756511891279728</v>
      </c>
    </row>
    <row r="31" spans="1:8" ht="15.75" customHeight="1" x14ac:dyDescent="0.2">
      <c r="A31" s="50" t="s">
        <v>45</v>
      </c>
      <c r="B31" s="62">
        <f>IF(OR('Tabel 4 F'!B31&lt;5,'Tabel 4 Be'!B31&lt;0.5),"-",IFERROR('Tabel 4 Be'!B31/'Tabel 4 F'!B31*100,"-"))</f>
        <v>26.315789473684209</v>
      </c>
      <c r="C31" s="62">
        <f>IF(OR('Tabel 4 F'!C31&lt;5,'Tabel 4 Be'!C31&lt;0.5),"-",IFERROR('Tabel 4 Be'!C31/'Tabel 4 F'!C31*100,"-"))</f>
        <v>6.25</v>
      </c>
      <c r="D31" s="62">
        <f>IF(OR('Tabel 4 F'!D31&lt;5,'Tabel 4 Be'!D31&lt;0.5),"-",IFERROR('Tabel 4 Be'!D31/'Tabel 4 F'!D31*100,"-"))</f>
        <v>1.0050251256281406</v>
      </c>
      <c r="E31" s="62">
        <f>IF(OR('Tabel 4 F'!E31&lt;5,'Tabel 4 Be'!E31&lt;0.5),"-",IFERROR('Tabel 4 Be'!E31/'Tabel 4 F'!E31*100,"-"))</f>
        <v>1.5831134564643801</v>
      </c>
      <c r="F31" s="62">
        <f>IF(OR('Tabel 4 F'!F31&lt;5,'Tabel 4 Be'!F31&lt;0.5),"-",IFERROR('Tabel 4 Be'!F31/'Tabel 4 F'!F31*100,"-"))</f>
        <v>1.7241379310344827</v>
      </c>
      <c r="G31" s="63"/>
      <c r="H31" s="62">
        <f>IF(OR('Tabel 4 F'!H31&lt;5,'Tabel 4 Be'!H31&lt;0.5),"-",IFERROR('Tabel 4 Be'!H31/'Tabel 4 F'!H31*100,"-"))</f>
        <v>2.6123301985370948</v>
      </c>
    </row>
    <row r="32" spans="1:8" ht="15.75" customHeight="1" x14ac:dyDescent="0.2">
      <c r="A32" s="52" t="s">
        <v>46</v>
      </c>
      <c r="B32" s="63">
        <f>IF(OR('Tabel 4 F'!B32&lt;5,'Tabel 4 Be'!B32&lt;0.5),"-",IFERROR('Tabel 4 Be'!B32/'Tabel 4 F'!B32*100,"-"))</f>
        <v>21.428571428571427</v>
      </c>
      <c r="C32" s="63">
        <f>IF(OR('Tabel 4 F'!C32&lt;5,'Tabel 4 Be'!C32&lt;0.5),"-",IFERROR('Tabel 4 Be'!C32/'Tabel 4 F'!C32*100,"-"))</f>
        <v>7.7181208053691277</v>
      </c>
      <c r="D32" s="63">
        <f>IF(OR('Tabel 4 F'!D32&lt;5,'Tabel 4 Be'!D32&lt;0.5),"-",IFERROR('Tabel 4 Be'!D32/'Tabel 4 F'!D32*100,"-"))</f>
        <v>1.7271157167530224</v>
      </c>
      <c r="E32" s="63">
        <f>IF(OR('Tabel 4 F'!E32&lt;5,'Tabel 4 Be'!E32&lt;0.5),"-",IFERROR('Tabel 4 Be'!E32/'Tabel 4 F'!E32*100,"-"))</f>
        <v>2.4834437086092715</v>
      </c>
      <c r="F32" s="63">
        <f>IF(OR('Tabel 4 F'!F32&lt;5,'Tabel 4 Be'!F32&lt;0.5),"-",IFERROR('Tabel 4 Be'!F32/'Tabel 4 F'!F32*100,"-"))</f>
        <v>1.3157894736842104</v>
      </c>
      <c r="G32" s="63"/>
      <c r="H32" s="63">
        <f>IF(OR('Tabel 4 F'!H32&lt;5,'Tabel 4 Be'!H32&lt;0.5),"-",IFERROR('Tabel 4 Be'!H32/'Tabel 4 F'!H32*100,"-"))</f>
        <v>3.4266133637921183</v>
      </c>
    </row>
    <row r="33" spans="1:19" ht="15.75" customHeight="1" x14ac:dyDescent="0.2">
      <c r="A33" s="50" t="s">
        <v>47</v>
      </c>
      <c r="B33" s="62">
        <f>IF(OR('Tabel 4 F'!B33&lt;5,'Tabel 4 Be'!B33&lt;0.5),"-",IFERROR('Tabel 4 Be'!B33/'Tabel 4 F'!B33*100,"-"))</f>
        <v>20.825016633399869</v>
      </c>
      <c r="C33" s="62">
        <f>IF(OR('Tabel 4 F'!C33&lt;5,'Tabel 4 Be'!C33&lt;0.5),"-",IFERROR('Tabel 4 Be'!C33/'Tabel 4 F'!C33*100,"-"))</f>
        <v>6.0412224591329071</v>
      </c>
      <c r="D33" s="62">
        <f>IF(OR('Tabel 4 F'!D33&lt;5,'Tabel 4 Be'!D33&lt;0.5),"-",IFERROR('Tabel 4 Be'!D33/'Tabel 4 F'!D33*100,"-"))</f>
        <v>1.8209408194233687</v>
      </c>
      <c r="E33" s="62">
        <f>IF(OR('Tabel 4 F'!E33&lt;5,'Tabel 4 Be'!E33&lt;0.5),"-",IFERROR('Tabel 4 Be'!E33/'Tabel 4 F'!E33*100,"-"))</f>
        <v>1.6513761467889909</v>
      </c>
      <c r="F33" s="62">
        <f>IF(OR('Tabel 4 F'!F33&lt;5,'Tabel 4 Be'!F33&lt;0.5),"-",IFERROR('Tabel 4 Be'!F33/'Tabel 4 F'!F33*100,"-"))</f>
        <v>3.1372549019607843</v>
      </c>
      <c r="G33" s="63"/>
      <c r="H33" s="62">
        <f>IF(OR('Tabel 4 F'!H33&lt;5,'Tabel 4 Be'!H33&lt;0.5),"-",IFERROR('Tabel 4 Be'!H33/'Tabel 4 F'!H33*100,"-"))</f>
        <v>7.0053204965796816</v>
      </c>
    </row>
    <row r="34" spans="1:19" ht="15.75" customHeight="1" x14ac:dyDescent="0.2">
      <c r="A34" s="52" t="s">
        <v>48</v>
      </c>
      <c r="B34" s="63">
        <f>IF(OR('Tabel 4 F'!B34&lt;5,'Tabel 4 Be'!B34&lt;0.5),"-",IFERROR('Tabel 4 Be'!B34/'Tabel 4 F'!B34*100,"-"))</f>
        <v>6.1202185792349724</v>
      </c>
      <c r="C34" s="63">
        <f>IF(OR('Tabel 4 F'!C34&lt;5,'Tabel 4 Be'!C34&lt;0.5),"-",IFERROR('Tabel 4 Be'!C34/'Tabel 4 F'!C34*100,"-"))</f>
        <v>1.748178980228928</v>
      </c>
      <c r="D34" s="63">
        <f>IF(OR('Tabel 4 F'!D34&lt;5,'Tabel 4 Be'!D34&lt;0.5),"-",IFERROR('Tabel 4 Be'!D34/'Tabel 4 F'!D34*100,"-"))</f>
        <v>1.6522811344019728</v>
      </c>
      <c r="E34" s="63">
        <f>IF(OR('Tabel 4 F'!E34&lt;5,'Tabel 4 Be'!E34&lt;0.5),"-",IFERROR('Tabel 4 Be'!E34/'Tabel 4 F'!E34*100,"-"))</f>
        <v>1.5291607396870555</v>
      </c>
      <c r="F34" s="63">
        <f>IF(OR('Tabel 4 F'!F34&lt;5,'Tabel 4 Be'!F34&lt;0.5),"-",IFERROR('Tabel 4 Be'!F34/'Tabel 4 F'!F34*100,"-"))</f>
        <v>2.9986962190352022</v>
      </c>
      <c r="G34" s="63"/>
      <c r="H34" s="63">
        <f>IF(OR('Tabel 4 F'!H34&lt;5,'Tabel 4 Be'!H34&lt;0.5),"-",IFERROR('Tabel 4 Be'!H34/'Tabel 4 F'!H34*100,"-"))</f>
        <v>2.5355637513171758</v>
      </c>
    </row>
    <row r="35" spans="1:19" ht="15.75" customHeight="1" x14ac:dyDescent="0.2">
      <c r="A35" s="50" t="s">
        <v>49</v>
      </c>
      <c r="B35" s="62">
        <f>IF(OR('Tabel 4 F'!B35&lt;5,'Tabel 4 Be'!B35&lt;0.5),"-",IFERROR('Tabel 4 Be'!B35/'Tabel 4 F'!B35*100,"-"))</f>
        <v>7.5342465753424657</v>
      </c>
      <c r="C35" s="62">
        <f>IF(OR('Tabel 4 F'!C35&lt;5,'Tabel 4 Be'!C35&lt;0.5),"-",IFERROR('Tabel 4 Be'!C35/'Tabel 4 F'!C35*100,"-"))</f>
        <v>2.0265003897116136</v>
      </c>
      <c r="D35" s="62">
        <f>IF(OR('Tabel 4 F'!D35&lt;5,'Tabel 4 Be'!D35&lt;0.5),"-",IFERROR('Tabel 4 Be'!D35/'Tabel 4 F'!D35*100,"-"))</f>
        <v>1.1570247933884297</v>
      </c>
      <c r="E35" s="62">
        <f>IF(OR('Tabel 4 F'!E35&lt;5,'Tabel 4 Be'!E35&lt;0.5),"-",IFERROR('Tabel 4 Be'!E35/'Tabel 4 F'!E35*100,"-"))</f>
        <v>1.7725258493353029</v>
      </c>
      <c r="F35" s="62">
        <f>IF(OR('Tabel 4 F'!F35&lt;5,'Tabel 4 Be'!F35&lt;0.5),"-",IFERROR('Tabel 4 Be'!F35/'Tabel 4 F'!F35*100,"-"))</f>
        <v>5.7142857142857144</v>
      </c>
      <c r="G35" s="63"/>
      <c r="H35" s="62">
        <f>IF(OR('Tabel 4 F'!H35&lt;5,'Tabel 4 Be'!H35&lt;0.5),"-",IFERROR('Tabel 4 Be'!H35/'Tabel 4 F'!H35*100,"-"))</f>
        <v>2.8971139017404712</v>
      </c>
    </row>
    <row r="36" spans="1:19" ht="15.75" customHeight="1" x14ac:dyDescent="0.2">
      <c r="A36" s="52" t="s">
        <v>50</v>
      </c>
      <c r="B36" s="63">
        <f>IF(OR('Tabel 4 F'!B36&lt;5,'Tabel 4 Be'!B36&lt;0.5),"-",IFERROR('Tabel 4 Be'!B36/'Tabel 4 F'!B36*100,"-"))</f>
        <v>19.459198454852729</v>
      </c>
      <c r="C36" s="63">
        <f>IF(OR('Tabel 4 F'!C36&lt;5,'Tabel 4 Be'!C36&lt;0.5),"-",IFERROR('Tabel 4 Be'!C36/'Tabel 4 F'!C36*100,"-"))</f>
        <v>5.5872718764623306</v>
      </c>
      <c r="D36" s="63">
        <f>IF(OR('Tabel 4 F'!D36&lt;5,'Tabel 4 Be'!D36&lt;0.5),"-",IFERROR('Tabel 4 Be'!D36/'Tabel 4 F'!D36*100,"-"))</f>
        <v>2.9469001946066165</v>
      </c>
      <c r="E36" s="63">
        <f>IF(OR('Tabel 4 F'!E36&lt;5,'Tabel 4 Be'!E36&lt;0.5),"-",IFERROR('Tabel 4 Be'!E36/'Tabel 4 F'!E36*100,"-"))</f>
        <v>3.233190271816881</v>
      </c>
      <c r="F36" s="63">
        <f>IF(OR('Tabel 4 F'!F36&lt;5,'Tabel 4 Be'!F36&lt;0.5),"-",IFERROR('Tabel 4 Be'!F36/'Tabel 4 F'!F36*100,"-"))</f>
        <v>3.8563829787234041</v>
      </c>
      <c r="G36" s="63"/>
      <c r="H36" s="63">
        <f>IF(OR('Tabel 4 F'!H36&lt;5,'Tabel 4 Be'!H36&lt;0.5),"-",IFERROR('Tabel 4 Be'!H36/'Tabel 4 F'!H36*100,"-"))</f>
        <v>6.6887467641236489</v>
      </c>
    </row>
    <row r="37" spans="1:19" ht="15.75" customHeight="1" x14ac:dyDescent="0.2">
      <c r="A37" s="50" t="s">
        <v>51</v>
      </c>
      <c r="B37" s="62">
        <f>IF(OR('Tabel 4 F'!B37&lt;5,'Tabel 4 Be'!B37&lt;0.5),"-",IFERROR('Tabel 4 Be'!B37/'Tabel 4 F'!B37*100,"-"))</f>
        <v>12.659814489847079</v>
      </c>
      <c r="C37" s="62">
        <f>IF(OR('Tabel 4 F'!C37&lt;5,'Tabel 4 Be'!C37&lt;0.5),"-",IFERROR('Tabel 4 Be'!C37/'Tabel 4 F'!C37*100,"-"))</f>
        <v>3.9967613720005888</v>
      </c>
      <c r="D37" s="62">
        <f>IF(OR('Tabel 4 F'!D37&lt;5,'Tabel 4 Be'!D37&lt;0.5),"-",IFERROR('Tabel 4 Be'!D37/'Tabel 4 F'!D37*100,"-"))</f>
        <v>2.9618473895582329</v>
      </c>
      <c r="E37" s="62">
        <f>IF(OR('Tabel 4 F'!E37&lt;5,'Tabel 4 Be'!E37&lt;0.5),"-",IFERROR('Tabel 4 Be'!E37/'Tabel 4 F'!E37*100,"-"))</f>
        <v>3.7477691850089236</v>
      </c>
      <c r="F37" s="62">
        <f>IF(OR('Tabel 4 F'!F37&lt;5,'Tabel 4 Be'!F37&lt;0.5),"-",IFERROR('Tabel 4 Be'!F37/'Tabel 4 F'!F37*100,"-"))</f>
        <v>5.4179566563467496</v>
      </c>
      <c r="G37" s="63"/>
      <c r="H37" s="62">
        <f>IF(OR('Tabel 4 F'!H37&lt;5,'Tabel 4 Be'!H37&lt;0.5),"-",IFERROR('Tabel 4 Be'!H37/'Tabel 4 F'!H37*100,"-"))</f>
        <v>5.7153402799466226</v>
      </c>
    </row>
    <row r="38" spans="1:19" ht="15.75" customHeight="1" x14ac:dyDescent="0.2">
      <c r="A38" s="52" t="s">
        <v>52</v>
      </c>
      <c r="B38" s="63">
        <f>IF(OR('Tabel 4 F'!B38&lt;5,'Tabel 4 Be'!B38&lt;0.5),"-",IFERROR('Tabel 4 Be'!B38/'Tabel 4 F'!B38*100,"-"))</f>
        <v>18.75</v>
      </c>
      <c r="C38" s="63">
        <f>IF(OR('Tabel 4 F'!C38&lt;5,'Tabel 4 Be'!C38&lt;0.5),"-",IFERROR('Tabel 4 Be'!C38/'Tabel 4 F'!C38*100,"-"))</f>
        <v>7.206317867719644</v>
      </c>
      <c r="D38" s="63">
        <f>IF(OR('Tabel 4 F'!D38&lt;5,'Tabel 4 Be'!D38&lt;0.5),"-",IFERROR('Tabel 4 Be'!D38/'Tabel 4 F'!D38*100,"-"))</f>
        <v>1.9938650306748467</v>
      </c>
      <c r="E38" s="63">
        <f>IF(OR('Tabel 4 F'!E38&lt;5,'Tabel 4 Be'!E38&lt;0.5),"-",IFERROR('Tabel 4 Be'!E38/'Tabel 4 F'!E38*100,"-"))</f>
        <v>4.1825095057034218</v>
      </c>
      <c r="F38" s="63">
        <f>IF(OR('Tabel 4 F'!F38&lt;5,'Tabel 4 Be'!F38&lt;0.5),"-",IFERROR('Tabel 4 Be'!F38/'Tabel 4 F'!F38*100,"-"))</f>
        <v>5.9808612440191391</v>
      </c>
      <c r="G38" s="63"/>
      <c r="H38" s="63">
        <f>IF(OR('Tabel 4 F'!H38&lt;5,'Tabel 4 Be'!H38&lt;0.5),"-",IFERROR('Tabel 4 Be'!H38/'Tabel 4 F'!H38*100,"-"))</f>
        <v>7.34375</v>
      </c>
    </row>
    <row r="39" spans="1:19" ht="15.75" customHeight="1" x14ac:dyDescent="0.2">
      <c r="A39" s="50" t="s">
        <v>53</v>
      </c>
      <c r="B39" s="62">
        <f>IF(OR('Tabel 4 F'!B39&lt;5,'Tabel 4 Be'!B39&lt;0.5),"-",IFERROR('Tabel 4 Be'!B39/'Tabel 4 F'!B39*100,"-"))</f>
        <v>25.266214908034851</v>
      </c>
      <c r="C39" s="62">
        <f>IF(OR('Tabel 4 F'!C39&lt;5,'Tabel 4 Be'!C39&lt;0.5),"-",IFERROR('Tabel 4 Be'!C39/'Tabel 4 F'!C39*100,"-"))</f>
        <v>9.4104308390022684</v>
      </c>
      <c r="D39" s="62">
        <f>IF(OR('Tabel 4 F'!D39&lt;5,'Tabel 4 Be'!D39&lt;0.5),"-",IFERROR('Tabel 4 Be'!D39/'Tabel 4 F'!D39*100,"-"))</f>
        <v>1.321138211382114</v>
      </c>
      <c r="E39" s="62">
        <f>IF(OR('Tabel 4 F'!E39&lt;5,'Tabel 4 Be'!E39&lt;0.5),"-",IFERROR('Tabel 4 Be'!E39/'Tabel 4 F'!E39*100,"-"))</f>
        <v>3.7260273972602738</v>
      </c>
      <c r="F39" s="62">
        <f>IF(OR('Tabel 4 F'!F39&lt;5,'Tabel 4 Be'!F39&lt;0.5),"-",IFERROR('Tabel 4 Be'!F39/'Tabel 4 F'!F39*100,"-"))</f>
        <v>6.1258278145695364</v>
      </c>
      <c r="G39" s="63"/>
      <c r="H39" s="62">
        <f>IF(OR('Tabel 4 F'!H39&lt;5,'Tabel 4 Be'!H39&lt;0.5),"-",IFERROR('Tabel 4 Be'!H39/'Tabel 4 F'!H39*100,"-"))</f>
        <v>8.6711711711711708</v>
      </c>
    </row>
    <row r="40" spans="1:19" ht="15.75" customHeight="1" x14ac:dyDescent="0.2">
      <c r="A40" s="52" t="s">
        <v>54</v>
      </c>
      <c r="B40" s="63">
        <f>IF(OR('Tabel 4 F'!B40&lt;5,'Tabel 4 Be'!B40&lt;0.5),"-",IFERROR('Tabel 4 Be'!B40/'Tabel 4 F'!B40*100,"-"))</f>
        <v>20.368663594470046</v>
      </c>
      <c r="C40" s="63">
        <f>IF(OR('Tabel 4 F'!C40&lt;5,'Tabel 4 Be'!C40&lt;0.5),"-",IFERROR('Tabel 4 Be'!C40/'Tabel 4 F'!C40*100,"-"))</f>
        <v>7.5156576200417531</v>
      </c>
      <c r="D40" s="63">
        <f>IF(OR('Tabel 4 F'!D40&lt;5,'Tabel 4 Be'!D40&lt;0.5),"-",IFERROR('Tabel 4 Be'!D40/'Tabel 4 F'!D40*100,"-"))</f>
        <v>4.0154813739719399</v>
      </c>
      <c r="E40" s="63">
        <f>IF(OR('Tabel 4 F'!E40&lt;5,'Tabel 4 Be'!E40&lt;0.5),"-",IFERROR('Tabel 4 Be'!E40/'Tabel 4 F'!E40*100,"-"))</f>
        <v>4.4050343249427915</v>
      </c>
      <c r="F40" s="63">
        <f>IF(OR('Tabel 4 F'!F40&lt;5,'Tabel 4 Be'!F40&lt;0.5),"-",IFERROR('Tabel 4 Be'!F40/'Tabel 4 F'!F40*100,"-"))</f>
        <v>5</v>
      </c>
      <c r="G40" s="63"/>
      <c r="H40" s="63">
        <f>IF(OR('Tabel 4 F'!H40&lt;5,'Tabel 4 Be'!H40&lt;0.5),"-",IFERROR('Tabel 4 Be'!H40/'Tabel 4 F'!H40*100,"-"))</f>
        <v>7.4638844301765648</v>
      </c>
    </row>
    <row r="41" spans="1:19" ht="15.75" customHeight="1" x14ac:dyDescent="0.2">
      <c r="A41" s="50" t="s">
        <v>55</v>
      </c>
      <c r="B41" s="62">
        <f>IF(OR('Tabel 4 F'!B41&lt;5,'Tabel 4 Be'!B41&lt;0.5),"-",IFERROR('Tabel 4 Be'!B41/'Tabel 4 F'!B41*100,"-"))</f>
        <v>19.651741293532339</v>
      </c>
      <c r="C41" s="62">
        <f>IF(OR('Tabel 4 F'!C41&lt;5,'Tabel 4 Be'!C41&lt;0.5),"-",IFERROR('Tabel 4 Be'!C41/'Tabel 4 F'!C41*100,"-"))</f>
        <v>6.123410268487989</v>
      </c>
      <c r="D41" s="62">
        <f>IF(OR('Tabel 4 F'!D41&lt;5,'Tabel 4 Be'!D41&lt;0.5),"-",IFERROR('Tabel 4 Be'!D41/'Tabel 4 F'!D41*100,"-"))</f>
        <v>3.0526315789473681</v>
      </c>
      <c r="E41" s="62">
        <f>IF(OR('Tabel 4 F'!E41&lt;5,'Tabel 4 Be'!E41&lt;0.5),"-",IFERROR('Tabel 4 Be'!E41/'Tabel 4 F'!E41*100,"-"))</f>
        <v>9.7087378640776691</v>
      </c>
      <c r="F41" s="62">
        <f>IF(OR('Tabel 4 F'!F41&lt;5,'Tabel 4 Be'!F41&lt;0.5),"-",IFERROR('Tabel 4 Be'!F41/'Tabel 4 F'!F41*100,"-"))</f>
        <v>36.363636363636367</v>
      </c>
      <c r="G41" s="63"/>
      <c r="H41" s="62">
        <f>IF(OR('Tabel 4 F'!H41&lt;5,'Tabel 4 Be'!H41&lt;0.5),"-",IFERROR('Tabel 4 Be'!H41/'Tabel 4 F'!H41*100,"-"))</f>
        <v>9.3330298201684503</v>
      </c>
    </row>
    <row r="42" spans="1:19" ht="15.75" customHeight="1" x14ac:dyDescent="0.2">
      <c r="A42" s="52" t="s">
        <v>56</v>
      </c>
      <c r="B42" s="63">
        <f>IF(OR('Tabel 4 F'!B42&lt;5,'Tabel 4 Be'!B42&lt;0.5),"-",IFERROR('Tabel 4 Be'!B42/'Tabel 4 F'!B42*100,"-"))</f>
        <v>18.333333333333332</v>
      </c>
      <c r="C42" s="63">
        <f>IF(OR('Tabel 4 F'!C42&lt;5,'Tabel 4 Be'!C42&lt;0.5),"-",IFERROR('Tabel 4 Be'!C42/'Tabel 4 F'!C42*100,"-"))</f>
        <v>5.5401662049861491</v>
      </c>
      <c r="D42" s="63">
        <f>IF(OR('Tabel 4 F'!D42&lt;5,'Tabel 4 Be'!D42&lt;0.5),"-",IFERROR('Tabel 4 Be'!D42/'Tabel 4 F'!D42*100,"-"))</f>
        <v>3.8560411311053984</v>
      </c>
      <c r="E42" s="63">
        <f>IF(OR('Tabel 4 F'!E42&lt;5,'Tabel 4 Be'!E42&lt;0.5),"-",IFERROR('Tabel 4 Be'!E42/'Tabel 4 F'!E42*100,"-"))</f>
        <v>3.79746835443038</v>
      </c>
      <c r="F42" s="63">
        <f>IF(OR('Tabel 4 F'!F42&lt;5,'Tabel 4 Be'!F42&lt;0.5),"-",IFERROR('Tabel 4 Be'!F42/'Tabel 4 F'!F42*100,"-"))</f>
        <v>12.121212121212121</v>
      </c>
      <c r="G42" s="63"/>
      <c r="H42" s="63">
        <f>IF(OR('Tabel 4 F'!H42&lt;5,'Tabel 4 Be'!H42&lt;0.5),"-",IFERROR('Tabel 4 Be'!H42/'Tabel 4 F'!H42*100,"-"))</f>
        <v>7.3015873015873023</v>
      </c>
    </row>
    <row r="43" spans="1:19" ht="15.75" customHeight="1" x14ac:dyDescent="0.2">
      <c r="A43" s="50" t="s">
        <v>57</v>
      </c>
      <c r="B43" s="62">
        <f>IF(OR('Tabel 4 F'!B43&lt;5,'Tabel 4 Be'!B43&lt;0.5),"-",IFERROR('Tabel 4 Be'!B43/'Tabel 4 F'!B43*100,"-"))</f>
        <v>21.814848762603116</v>
      </c>
      <c r="C43" s="62">
        <f>IF(OR('Tabel 4 F'!C43&lt;5,'Tabel 4 Be'!C43&lt;0.5),"-",IFERROR('Tabel 4 Be'!C43/'Tabel 4 F'!C43*100,"-"))</f>
        <v>12.911725955204217</v>
      </c>
      <c r="D43" s="62">
        <f>IF(OR('Tabel 4 F'!D43&lt;5,'Tabel 4 Be'!D43&lt;0.5),"-",IFERROR('Tabel 4 Be'!D43/'Tabel 4 F'!D43*100,"-"))</f>
        <v>6.0849598163030993</v>
      </c>
      <c r="E43" s="62">
        <f>IF(OR('Tabel 4 F'!E43&lt;5,'Tabel 4 Be'!E43&lt;0.5),"-",IFERROR('Tabel 4 Be'!E43/'Tabel 4 F'!E43*100,"-"))</f>
        <v>5.61622464898596</v>
      </c>
      <c r="F43" s="62">
        <f>IF(OR('Tabel 4 F'!F43&lt;5,'Tabel 4 Be'!F43&lt;0.5),"-",IFERROR('Tabel 4 Be'!F43/'Tabel 4 F'!F43*100,"-"))</f>
        <v>12.658227848101266</v>
      </c>
      <c r="G43" s="63"/>
      <c r="H43" s="62">
        <f>IF(OR('Tabel 4 F'!H43&lt;5,'Tabel 4 Be'!H43&lt;0.5),"-",IFERROR('Tabel 4 Be'!H43/'Tabel 4 F'!H43*100,"-"))</f>
        <v>12.642045454545455</v>
      </c>
    </row>
    <row r="44" spans="1:19" ht="15.75" customHeight="1" x14ac:dyDescent="0.2">
      <c r="A44" s="52" t="s">
        <v>58</v>
      </c>
      <c r="B44" s="63">
        <f>IF(OR('Tabel 4 F'!B44&lt;5,'Tabel 4 Be'!B44&lt;0.5),"-",IFERROR('Tabel 4 Be'!B44/'Tabel 4 F'!B44*100,"-"))</f>
        <v>16.838487972508592</v>
      </c>
      <c r="C44" s="63">
        <f>IF(OR('Tabel 4 F'!C44&lt;5,'Tabel 4 Be'!C44&lt;0.5),"-",IFERROR('Tabel 4 Be'!C44/'Tabel 4 F'!C44*100,"-"))</f>
        <v>6.0832443970117396</v>
      </c>
      <c r="D44" s="63">
        <f>IF(OR('Tabel 4 F'!D44&lt;5,'Tabel 4 Be'!D44&lt;0.5),"-",IFERROR('Tabel 4 Be'!D44/'Tabel 4 F'!D44*100,"-"))</f>
        <v>2.9629629629629632</v>
      </c>
      <c r="E44" s="63">
        <f>IF(OR('Tabel 4 F'!E44&lt;5,'Tabel 4 Be'!E44&lt;0.5),"-",IFERROR('Tabel 4 Be'!E44/'Tabel 4 F'!E44*100,"-"))</f>
        <v>5.3921568627450984</v>
      </c>
      <c r="F44" s="63" t="str">
        <f>IF(OR('Tabel 4 F'!F44&lt;5,'Tabel 4 Be'!F44&lt;0.5),"-",IFERROR('Tabel 4 Be'!F44/'Tabel 4 F'!F44*100,"-"))</f>
        <v>-</v>
      </c>
      <c r="G44" s="63"/>
      <c r="H44" s="63">
        <f>IF(OR('Tabel 4 F'!H44&lt;5,'Tabel 4 Be'!H44&lt;0.5),"-",IFERROR('Tabel 4 Be'!H44/'Tabel 4 F'!H44*100,"-"))</f>
        <v>9.2577487765089721</v>
      </c>
    </row>
    <row r="45" spans="1:19" ht="15.75" customHeight="1" x14ac:dyDescent="0.2">
      <c r="A45" s="50" t="s">
        <v>59</v>
      </c>
      <c r="B45" s="62">
        <f>IF(OR('Tabel 4 F'!B45&lt;5,'Tabel 4 Be'!B45&lt;0.5),"-",IFERROR('Tabel 4 Be'!B45/'Tabel 4 F'!B45*100,"-"))</f>
        <v>17.240103588605255</v>
      </c>
      <c r="C45" s="62">
        <f>IF(OR('Tabel 4 F'!C45&lt;5,'Tabel 4 Be'!C45&lt;0.5),"-",IFERROR('Tabel 4 Be'!C45/'Tabel 4 F'!C45*100,"-"))</f>
        <v>6.5280403276622563</v>
      </c>
      <c r="D45" s="62">
        <f>IF(OR('Tabel 4 F'!D45&lt;5,'Tabel 4 Be'!D45&lt;0.5),"-",IFERROR('Tabel 4 Be'!D45/'Tabel 4 F'!D45*100,"-"))</f>
        <v>4.4988709397255517</v>
      </c>
      <c r="E45" s="62">
        <f>IF(OR('Tabel 4 F'!E45&lt;5,'Tabel 4 Be'!E45&lt;0.5),"-",IFERROR('Tabel 4 Be'!E45/'Tabel 4 F'!E45*100,"-"))</f>
        <v>5.8639562157935883</v>
      </c>
      <c r="F45" s="62">
        <f>IF(OR('Tabel 4 F'!F45&lt;5,'Tabel 4 Be'!F45&lt;0.5),"-",IFERROR('Tabel 4 Be'!F45/'Tabel 4 F'!F45*100,"-"))</f>
        <v>6.606606606606606</v>
      </c>
      <c r="G45" s="63"/>
      <c r="H45" s="62">
        <f>IF(OR('Tabel 4 F'!H45&lt;5,'Tabel 4 Be'!H45&lt;0.5),"-",IFERROR('Tabel 4 Be'!H45/'Tabel 4 F'!H45*100,"-"))</f>
        <v>7.2064666392656536</v>
      </c>
    </row>
    <row r="46" spans="1:19" ht="15.75" customHeight="1" x14ac:dyDescent="0.2">
      <c r="A46" s="59"/>
      <c r="B46" s="69"/>
      <c r="C46" s="69"/>
      <c r="D46" s="69"/>
      <c r="E46" s="69"/>
      <c r="F46" s="69"/>
      <c r="G46" s="69"/>
      <c r="H46" s="69"/>
    </row>
    <row r="47" spans="1:19" ht="15.75" customHeight="1" x14ac:dyDescent="0.2">
      <c r="A47" s="53" t="s">
        <v>20</v>
      </c>
      <c r="B47" s="114">
        <f>IF(OR('Tabel 4 F'!B47&lt;5,'Tabel 4 Be'!B47&lt;0.5),"-",IFERROR('Tabel 4 Be'!B47/'Tabel 4 F'!B47*100,"-"))</f>
        <v>17.232627503288317</v>
      </c>
      <c r="C47" s="114">
        <f>IF(OR('Tabel 4 F'!C47&lt;5,'Tabel 4 Be'!C47&lt;0.5),"-",IFERROR('Tabel 4 Be'!C47/'Tabel 4 F'!C47*100,"-"))</f>
        <v>5.6946823564459672</v>
      </c>
      <c r="D47" s="114">
        <f>IF(OR('Tabel 4 F'!D47&lt;5,'Tabel 4 Be'!D47&lt;0.5),"-",IFERROR('Tabel 4 Be'!D47/'Tabel 4 F'!D47*100,"-"))</f>
        <v>2.8039197770569695</v>
      </c>
      <c r="E47" s="114">
        <f>IF(OR('Tabel 4 F'!E47&lt;5,'Tabel 4 Be'!E47&lt;0.5),"-",IFERROR('Tabel 4 Be'!E47/'Tabel 4 F'!E47*100,"-"))</f>
        <v>2.9978992592124594</v>
      </c>
      <c r="F47" s="114">
        <f>IF(OR('Tabel 4 F'!F47&lt;5,'Tabel 4 Be'!F47&lt;0.5),"-",IFERROR('Tabel 4 Be'!F47/'Tabel 4 F'!F47*100,"-"))</f>
        <v>4.2330135495994456</v>
      </c>
      <c r="G47" s="115"/>
      <c r="H47" s="114">
        <f>IF(OR('Tabel 4 F'!H47&lt;5,'Tabel 4 Be'!H47&lt;0.5),"-",IFERROR('Tabel 4 Be'!H47/'Tabel 4 F'!H47*100,"-"))</f>
        <v>6.2042083228065117</v>
      </c>
      <c r="I47" s="109"/>
      <c r="J47" s="109">
        <v>7.8312784300000002</v>
      </c>
      <c r="K47" s="109">
        <v>7.7045559499999996</v>
      </c>
      <c r="L47" s="55"/>
      <c r="M47" s="55"/>
      <c r="N47" s="55"/>
      <c r="O47" s="55"/>
      <c r="P47" s="55"/>
      <c r="Q47" s="55"/>
      <c r="R47" s="55"/>
      <c r="S47" s="55"/>
    </row>
    <row r="48" spans="1:19" ht="15.75" customHeight="1" x14ac:dyDescent="0.2">
      <c r="B48" s="64"/>
      <c r="C48" s="64"/>
      <c r="D48" s="64"/>
      <c r="E48" s="64"/>
      <c r="F48" s="64"/>
      <c r="G48" s="109"/>
      <c r="H48" s="64"/>
      <c r="I48" s="64"/>
    </row>
    <row r="49" spans="1:21" ht="15.75" customHeight="1" x14ac:dyDescent="0.2">
      <c r="A49" s="35" t="s">
        <v>60</v>
      </c>
      <c r="B49" s="62">
        <f>IF(OR('Tabel 4 F'!B49&lt;5,'Tabel 4 Be'!B49&lt;0.5),"-",IFERROR('Tabel 4 Be'!B49/'Tabel 4 F'!B49*100,"-"))</f>
        <v>11.276268580215275</v>
      </c>
      <c r="C49" s="62">
        <f>IF(OR('Tabel 4 F'!C49&lt;5,'Tabel 4 Be'!C49&lt;0.5),"-",IFERROR('Tabel 4 Be'!C49/'Tabel 4 F'!C49*100,"-"))</f>
        <v>2.4058959678401752</v>
      </c>
      <c r="D49" s="62">
        <f>IF(OR('Tabel 4 F'!D49&lt;5,'Tabel 4 Be'!D49&lt;0.5),"-",IFERROR('Tabel 4 Be'!D49/'Tabel 4 F'!D49*100,"-"))</f>
        <v>1.3794715922375496</v>
      </c>
      <c r="E49" s="62">
        <f>IF(OR('Tabel 4 F'!E49&lt;5,'Tabel 4 Be'!E49&lt;0.5),"-",IFERROR('Tabel 4 Be'!E49/'Tabel 4 F'!E49*100,"-"))</f>
        <v>1.8035095320623917</v>
      </c>
      <c r="F49" s="62">
        <f>IF(OR('Tabel 4 F'!F49&lt;5,'Tabel 4 Be'!F49&lt;0.5),"-",IFERROR('Tabel 4 Be'!F49/'Tabel 4 F'!F49*100,"-"))</f>
        <v>3.1622096427874293</v>
      </c>
      <c r="G49" s="63"/>
      <c r="H49" s="62">
        <f>IF(OR('Tabel 4 F'!H49&lt;5,'Tabel 4 Be'!H49&lt;0.5),"-",IFERROR('Tabel 4 Be'!H49/'Tabel 4 F'!H49*100,"-"))</f>
        <v>3.090099665727005</v>
      </c>
      <c r="I49" s="63"/>
      <c r="J49" s="55"/>
      <c r="K49" s="55"/>
      <c r="L49" s="55"/>
      <c r="M49" s="55"/>
      <c r="N49" s="55"/>
      <c r="O49" s="55"/>
      <c r="P49" s="55"/>
      <c r="Q49" s="55"/>
      <c r="R49" s="55"/>
    </row>
    <row r="50" spans="1:21" s="55" customFormat="1" ht="15.75" customHeight="1" x14ac:dyDescent="0.2">
      <c r="A50" s="38" t="s">
        <v>61</v>
      </c>
      <c r="B50" s="63">
        <f>IF(OR('Tabel 4 F'!B50&lt;5,'Tabel 4 Be'!B50&lt;0.5),"-",IFERROR('Tabel 4 Be'!B50/'Tabel 4 F'!B50*100,"-"))</f>
        <v>27.803683842387507</v>
      </c>
      <c r="C50" s="63">
        <f>IF(OR('Tabel 4 F'!C50&lt;5,'Tabel 4 Be'!C50&lt;0.5),"-",IFERROR('Tabel 4 Be'!C50/'Tabel 4 F'!C50*100,"-"))</f>
        <v>10.096407501558827</v>
      </c>
      <c r="D50" s="63">
        <f>IF(OR('Tabel 4 F'!D50&lt;5,'Tabel 4 Be'!D50&lt;0.5),"-",IFERROR('Tabel 4 Be'!D50/'Tabel 4 F'!D50*100,"-"))</f>
        <v>4.0830776492801508</v>
      </c>
      <c r="E50" s="63">
        <f>IF(OR('Tabel 4 F'!E50&lt;5,'Tabel 4 Be'!E50&lt;0.5),"-",IFERROR('Tabel 4 Be'!E50/'Tabel 4 F'!E50*100,"-"))</f>
        <v>3.9892632358385782</v>
      </c>
      <c r="F50" s="63">
        <f>IF(OR('Tabel 4 F'!F50&lt;5,'Tabel 4 Be'!F50&lt;0.5),"-",IFERROR('Tabel 4 Be'!F50/'Tabel 4 F'!F50*100,"-"))</f>
        <v>5.0929112181693048</v>
      </c>
      <c r="G50" s="63"/>
      <c r="H50" s="63">
        <f>IF(OR('Tabel 4 F'!H50&lt;5,'Tabel 4 Be'!H50&lt;0.5),"-",IFERROR('Tabel 4 Be'!H50/'Tabel 4 F'!H50*100,"-"))</f>
        <v>9.134169517293806</v>
      </c>
      <c r="I50" s="63"/>
      <c r="S50" s="41"/>
      <c r="T50" s="41"/>
      <c r="U50" s="41"/>
    </row>
    <row r="51" spans="1:21" ht="15" x14ac:dyDescent="0.2">
      <c r="A51" s="35" t="s">
        <v>62</v>
      </c>
      <c r="B51" s="62">
        <f>IF(OR('Tabel 4 F'!B51&lt;5,'Tabel 4 Be'!B51&lt;0.5),"-",IFERROR('Tabel 4 Be'!B51/'Tabel 4 F'!B51*100,"-"))</f>
        <v>13.180402152364771</v>
      </c>
      <c r="C51" s="62">
        <f>IF(OR('Tabel 4 F'!C51&lt;5,'Tabel 4 Be'!C51&lt;0.5),"-",IFERROR('Tabel 4 Be'!C51/'Tabel 4 F'!C51*100,"-"))</f>
        <v>4.1310672178839383</v>
      </c>
      <c r="D51" s="62">
        <f>IF(OR('Tabel 4 F'!D51&lt;5,'Tabel 4 Be'!D51&lt;0.5),"-",IFERROR('Tabel 4 Be'!D51/'Tabel 4 F'!D51*100,"-"))</f>
        <v>2.4802754892986356</v>
      </c>
      <c r="E51" s="62">
        <f>IF(OR('Tabel 4 F'!E51&lt;5,'Tabel 4 Be'!E51&lt;0.5),"-",IFERROR('Tabel 4 Be'!E51/'Tabel 4 F'!E51*100,"-"))</f>
        <v>3.0088030482196819</v>
      </c>
      <c r="F51" s="62">
        <f>IF(OR('Tabel 4 F'!F51&lt;5,'Tabel 4 Be'!F51&lt;0.5),"-",IFERROR('Tabel 4 Be'!F51/'Tabel 4 F'!F51*100,"-"))</f>
        <v>4.5424621461487815</v>
      </c>
      <c r="G51" s="99"/>
      <c r="H51" s="62">
        <f>IF(OR('Tabel 4 F'!H51&lt;5,'Tabel 4 Be'!H51&lt;0.5),"-",IFERROR('Tabel 4 Be'!H51/'Tabel 4 F'!H51*100,"-"))</f>
        <v>5.2900744172831677</v>
      </c>
      <c r="I51" s="63"/>
      <c r="J51" s="41"/>
      <c r="K51" s="41"/>
      <c r="L51" s="41"/>
      <c r="M51" s="41"/>
    </row>
    <row r="52" spans="1:21" x14ac:dyDescent="0.2">
      <c r="A52" s="44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28</vt:i4>
      </vt:variant>
      <vt:variant>
        <vt:lpstr>Navngivne områder</vt:lpstr>
      </vt:variant>
      <vt:variant>
        <vt:i4>18</vt:i4>
      </vt:variant>
    </vt:vector>
  </HeadingPairs>
  <TitlesOfParts>
    <vt:vector size="46" baseType="lpstr">
      <vt:lpstr>Nøgletalstabeller</vt:lpstr>
      <vt:lpstr>Efterløn</vt:lpstr>
      <vt:lpstr>Tabel 1</vt:lpstr>
      <vt:lpstr>Tabel 2</vt:lpstr>
      <vt:lpstr>Tabel 3</vt:lpstr>
      <vt:lpstr>Tabel 4 F</vt:lpstr>
      <vt:lpstr>Tabel 4 Be</vt:lpstr>
      <vt:lpstr>Tabel 4 Br</vt:lpstr>
      <vt:lpstr>Tabel 4 p (Be)</vt:lpstr>
      <vt:lpstr>Tabel 4 p (Br)</vt:lpstr>
      <vt:lpstr>Tabel 5 F</vt:lpstr>
      <vt:lpstr>Tabel 5 Be</vt:lpstr>
      <vt:lpstr>Tabel 5 Br</vt:lpstr>
      <vt:lpstr>Tabel 5 p (Be)</vt:lpstr>
      <vt:lpstr>Tabel 5 p (Br)</vt:lpstr>
      <vt:lpstr>Tabel 5 Dim F</vt:lpstr>
      <vt:lpstr>Tabel 5 Dim Br</vt:lpstr>
      <vt:lpstr>Tabel 5 Dim p (Br)</vt:lpstr>
      <vt:lpstr>Tabel 6</vt:lpstr>
      <vt:lpstr>Tabel 7.1</vt:lpstr>
      <vt:lpstr>Tabel 7.2</vt:lpstr>
      <vt:lpstr>Tabel A F</vt:lpstr>
      <vt:lpstr>Tabel A Be</vt:lpstr>
      <vt:lpstr>Tabel A Br</vt:lpstr>
      <vt:lpstr>Tabel A p (Be)</vt:lpstr>
      <vt:lpstr>Tabel A p (Br)</vt:lpstr>
      <vt:lpstr>Tabel B1</vt:lpstr>
      <vt:lpstr>Udd.oversigt</vt:lpstr>
      <vt:lpstr>Udd.oversigt!_Toc364257418</vt:lpstr>
      <vt:lpstr>'Tabel 1'!Udskriftsområde</vt:lpstr>
      <vt:lpstr>'Tabel 2'!Udskriftsområde</vt:lpstr>
      <vt:lpstr>'Tabel 3'!Udskriftsområde</vt:lpstr>
      <vt:lpstr>'Tabel 4 Be'!Udskriftsområde</vt:lpstr>
      <vt:lpstr>'Tabel 4 Br'!Udskriftsområde</vt:lpstr>
      <vt:lpstr>'Tabel 4 F'!Udskriftsområde</vt:lpstr>
      <vt:lpstr>'Tabel 4 p (Be)'!Udskriftsområde</vt:lpstr>
      <vt:lpstr>'Tabel 4 p (Br)'!Udskriftsområde</vt:lpstr>
      <vt:lpstr>'Tabel 5 Be'!Udskriftsområde</vt:lpstr>
      <vt:lpstr>'Tabel 5 Br'!Udskriftsområde</vt:lpstr>
      <vt:lpstr>'Tabel 5 F'!Udskriftsområde</vt:lpstr>
      <vt:lpstr>'Tabel 6'!Udskriftsområde</vt:lpstr>
      <vt:lpstr>'Tabel 7.1'!Udskriftsområde</vt:lpstr>
      <vt:lpstr>'Tabel 7.2'!Udskriftsområde</vt:lpstr>
      <vt:lpstr>'Tabel A Be'!Udskriftsområde</vt:lpstr>
      <vt:lpstr>'Tabel A Br'!Udskriftsområde</vt:lpstr>
      <vt:lpstr>'Tabel A F'!Udskriftsområde</vt:lpstr>
    </vt:vector>
  </TitlesOfParts>
  <Company>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krm@ac.dk</dc:creator>
  <cp:lastModifiedBy>Frederik Taasby</cp:lastModifiedBy>
  <cp:lastPrinted>2015-02-19T12:14:47Z</cp:lastPrinted>
  <dcterms:created xsi:type="dcterms:W3CDTF">2014-02-21T18:46:03Z</dcterms:created>
  <dcterms:modified xsi:type="dcterms:W3CDTF">2019-11-25T09:56:44Z</dcterms:modified>
</cp:coreProperties>
</file>