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X:\Ledighedsstatistik\AC m. CAs medlemmer\2020\Landsstatistik\"/>
    </mc:Choice>
  </mc:AlternateContent>
  <xr:revisionPtr revIDLastSave="0" documentId="8_{5B85FFC5-2872-4FD9-9B04-530DCD87F08A}" xr6:coauthVersionLast="45" xr6:coauthVersionMax="45" xr10:uidLastSave="{00000000-0000-0000-0000-000000000000}"/>
  <bookViews>
    <workbookView xWindow="28680" yWindow="-120" windowWidth="29040" windowHeight="15840" tabRatio="930" activeTab="3" xr2:uid="{00000000-000D-0000-FFFF-FFFF00000000}"/>
  </bookViews>
  <sheets>
    <sheet name="Nøgletalstabeller" sheetId="1" r:id="rId1"/>
    <sheet name="Efterløn" sheetId="2" state="hidden" r:id="rId2"/>
    <sheet name="Tabel 1" sheetId="3" r:id="rId3"/>
    <sheet name="Tabel 2" sheetId="4" r:id="rId4"/>
    <sheet name="Tabel 3" sheetId="5" r:id="rId5"/>
    <sheet name="Tabel 4 F" sheetId="6" r:id="rId6"/>
    <sheet name="Tabel 4 Be" sheetId="7" r:id="rId7"/>
    <sheet name="Tabel 4 Br" sheetId="8" r:id="rId8"/>
    <sheet name="Tabel 4 p (Be)" sheetId="9" r:id="rId9"/>
    <sheet name="Tabel 4 p (Br)" sheetId="10" r:id="rId10"/>
    <sheet name="Tabel 5 F" sheetId="11" r:id="rId11"/>
    <sheet name="Tabel 5 Be" sheetId="12" r:id="rId12"/>
    <sheet name="Tabel 5 Br" sheetId="13" r:id="rId13"/>
    <sheet name="Tabel 5 p (Be)" sheetId="14" r:id="rId14"/>
    <sheet name="Tabel 5 p (Br)" sheetId="15" r:id="rId15"/>
    <sheet name="Tabel 5 Dim F" sheetId="230" r:id="rId16"/>
    <sheet name="Tabel 5 Dim Br" sheetId="231" r:id="rId17"/>
    <sheet name="Tabel 5 Dim p (Br)" sheetId="232" r:id="rId18"/>
    <sheet name="Tabel 6" sheetId="16" r:id="rId19"/>
    <sheet name="Tabel 7.1" sheetId="17" r:id="rId20"/>
    <sheet name="Tabel 7.2" sheetId="18" r:id="rId21"/>
    <sheet name="Tabel A F" sheetId="19" r:id="rId22"/>
    <sheet name="Tabel A Be" sheetId="20" r:id="rId23"/>
    <sheet name="Tabel A Br" sheetId="21" r:id="rId24"/>
    <sheet name="Tabel A p (Be)" sheetId="22" r:id="rId25"/>
    <sheet name="Tabel A p (Br)" sheetId="23" r:id="rId26"/>
    <sheet name="Tabel B1" sheetId="86" r:id="rId27"/>
    <sheet name="Udd.oversigt" sheetId="24" r:id="rId28"/>
  </sheets>
  <definedNames>
    <definedName name="_Toc364257418" localSheetId="27">Udd.oversigt!$A$3</definedName>
    <definedName name="solver_drv" localSheetId="4" hidden="1">1</definedName>
    <definedName name="solver_est" localSheetId="4" hidden="1">1</definedName>
    <definedName name="solver_itr" localSheetId="4" hidden="1">100</definedName>
    <definedName name="solver_lin" localSheetId="4" hidden="1">0</definedName>
    <definedName name="solver_num" localSheetId="4" hidden="1">0</definedName>
    <definedName name="solver_nwt" localSheetId="4" hidden="1">1</definedName>
    <definedName name="solver_opt" localSheetId="4" hidden="1">'Tabel 3'!#REF!</definedName>
    <definedName name="solver_pre" localSheetId="4" hidden="1">0.000001</definedName>
    <definedName name="solver_scl" localSheetId="4" hidden="1">0</definedName>
    <definedName name="solver_sho" localSheetId="4" hidden="1">0</definedName>
    <definedName name="solver_tim" localSheetId="4" hidden="1">100</definedName>
    <definedName name="solver_tol" localSheetId="4" hidden="1">0.05</definedName>
    <definedName name="solver_typ" localSheetId="4" hidden="1">1</definedName>
    <definedName name="solver_val" localSheetId="4" hidden="1">0</definedName>
    <definedName name="_xlnm.Print_Area" localSheetId="2">'Tabel 1'!$A$1:$K$49</definedName>
    <definedName name="_xlnm.Print_Area" localSheetId="3">'Tabel 2'!$A$1:$I$50</definedName>
    <definedName name="_xlnm.Print_Area" localSheetId="4">'Tabel 3'!$A$1:$J$51</definedName>
    <definedName name="_xlnm.Print_Area" localSheetId="6">'Tabel 4 Be'!$A$1:$I$50</definedName>
    <definedName name="_xlnm.Print_Area" localSheetId="7">'Tabel 4 Br'!$A$1:$I$50</definedName>
    <definedName name="_xlnm.Print_Area" localSheetId="5">'Tabel 4 F'!$A$1:$J$50</definedName>
    <definedName name="_xlnm.Print_Area" localSheetId="8">'Tabel 4 p (Be)'!$A$1:$I$47</definedName>
    <definedName name="_xlnm.Print_Area" localSheetId="9">'Tabel 4 p (Br)'!$A$1:$I$47</definedName>
    <definedName name="_xlnm.Print_Area" localSheetId="11">'Tabel 5 Be'!$A$1:$J$50</definedName>
    <definedName name="_xlnm.Print_Area" localSheetId="12">'Tabel 5 Br'!$A$1:$J$50</definedName>
    <definedName name="_xlnm.Print_Area" localSheetId="10">'Tabel 5 F'!$A$1:$J$50</definedName>
    <definedName name="_xlnm.Print_Area" localSheetId="18">'Tabel 6'!$A$1:$C$48</definedName>
    <definedName name="_xlnm.Print_Area" localSheetId="19">'Tabel 7.1'!$A$1:$D$50</definedName>
    <definedName name="_xlnm.Print_Area" localSheetId="20">'Tabel 7.2'!$A$1:$D$50</definedName>
    <definedName name="_xlnm.Print_Area" localSheetId="22">'Tabel A Be'!$A$2:$I$11</definedName>
    <definedName name="_xlnm.Print_Area" localSheetId="23">'Tabel A Br'!$A$2:$J$47</definedName>
    <definedName name="_xlnm.Print_Area" localSheetId="21">'Tabel A F'!$A$3:$K$11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5" i="2" l="1"/>
  <c r="N15" i="2"/>
  <c r="H15" i="2"/>
  <c r="J50" i="86" l="1"/>
  <c r="H21" i="86"/>
  <c r="E49" i="232"/>
  <c r="F49" i="232"/>
  <c r="G49" i="232"/>
  <c r="F50" i="232"/>
  <c r="G50" i="232"/>
  <c r="H50" i="232"/>
  <c r="G51" i="232"/>
  <c r="H51" i="232"/>
  <c r="I51" i="232"/>
  <c r="G21" i="86" l="1"/>
  <c r="I50" i="86"/>
  <c r="L49" i="86"/>
  <c r="E51" i="232"/>
  <c r="C49" i="232"/>
  <c r="D50" i="232"/>
  <c r="B51" i="232"/>
  <c r="I50" i="232"/>
  <c r="H49" i="232"/>
  <c r="G50" i="86"/>
  <c r="I49" i="86"/>
  <c r="L51" i="86"/>
  <c r="F50" i="22"/>
  <c r="F50" i="23"/>
  <c r="F51" i="5"/>
  <c r="G51" i="5"/>
  <c r="D51" i="10"/>
  <c r="D51" i="9"/>
  <c r="G49" i="14"/>
  <c r="G49" i="15"/>
  <c r="C51" i="5"/>
  <c r="D51" i="5"/>
  <c r="B51" i="10"/>
  <c r="B51" i="9"/>
  <c r="C50" i="10"/>
  <c r="C50" i="9"/>
  <c r="F51" i="15"/>
  <c r="F51" i="14"/>
  <c r="D50" i="15"/>
  <c r="D50" i="14"/>
  <c r="D21" i="23"/>
  <c r="D21" i="22"/>
  <c r="D49" i="23"/>
  <c r="D49" i="22"/>
  <c r="D50" i="23"/>
  <c r="D50" i="22"/>
  <c r="D51" i="23"/>
  <c r="D51" i="22"/>
  <c r="G49" i="5"/>
  <c r="F49" i="5"/>
  <c r="F51" i="9"/>
  <c r="F51" i="10"/>
  <c r="F49" i="10"/>
  <c r="F49" i="9"/>
  <c r="E51" i="15"/>
  <c r="E51" i="14"/>
  <c r="C50" i="15"/>
  <c r="C50" i="14"/>
  <c r="E21" i="22"/>
  <c r="E21" i="23"/>
  <c r="E49" i="22"/>
  <c r="E49" i="23"/>
  <c r="E50" i="23"/>
  <c r="E50" i="22"/>
  <c r="E51" i="23"/>
  <c r="E51" i="22"/>
  <c r="H50" i="86"/>
  <c r="J49" i="86"/>
  <c r="E51" i="9"/>
  <c r="E51" i="10"/>
  <c r="D51" i="15"/>
  <c r="D51" i="14"/>
  <c r="F51" i="23"/>
  <c r="F51" i="22"/>
  <c r="D49" i="10"/>
  <c r="D49" i="9"/>
  <c r="G50" i="23"/>
  <c r="G50" i="22"/>
  <c r="D49" i="232"/>
  <c r="C51" i="10"/>
  <c r="C51" i="9"/>
  <c r="B50" i="15"/>
  <c r="B50" i="14"/>
  <c r="H49" i="22"/>
  <c r="H49" i="23"/>
  <c r="I21" i="86"/>
  <c r="F50" i="10"/>
  <c r="F50" i="9"/>
  <c r="B51" i="15"/>
  <c r="B51" i="14"/>
  <c r="G50" i="14"/>
  <c r="G50" i="15"/>
  <c r="E49" i="14"/>
  <c r="E49" i="15"/>
  <c r="I21" i="22"/>
  <c r="I21" i="23"/>
  <c r="I49" i="23"/>
  <c r="I49" i="22"/>
  <c r="I50" i="23"/>
  <c r="I50" i="22"/>
  <c r="I51" i="23"/>
  <c r="I51" i="22"/>
  <c r="J21" i="86"/>
  <c r="H51" i="86"/>
  <c r="F50" i="5"/>
  <c r="G50" i="5"/>
  <c r="E49" i="10"/>
  <c r="E49" i="9"/>
  <c r="H49" i="15"/>
  <c r="H49" i="14"/>
  <c r="F49" i="23"/>
  <c r="F49" i="22"/>
  <c r="C51" i="15"/>
  <c r="C51" i="14"/>
  <c r="G49" i="23"/>
  <c r="G49" i="22"/>
  <c r="G51" i="23"/>
  <c r="G51" i="22"/>
  <c r="F51" i="232"/>
  <c r="C49" i="10"/>
  <c r="C49" i="9"/>
  <c r="H50" i="14"/>
  <c r="H50" i="15"/>
  <c r="H21" i="22"/>
  <c r="H21" i="23"/>
  <c r="H50" i="22"/>
  <c r="H50" i="23"/>
  <c r="G51" i="86"/>
  <c r="B49" i="232"/>
  <c r="D51" i="232"/>
  <c r="C50" i="232"/>
  <c r="D49" i="5"/>
  <c r="C49" i="5"/>
  <c r="B49" i="9"/>
  <c r="B49" i="10"/>
  <c r="E50" i="9"/>
  <c r="E50" i="10"/>
  <c r="H51" i="15"/>
  <c r="H51" i="14"/>
  <c r="F50" i="14"/>
  <c r="F50" i="15"/>
  <c r="D49" i="15"/>
  <c r="D49" i="14"/>
  <c r="B21" i="23"/>
  <c r="B21" i="22"/>
  <c r="B49" i="23"/>
  <c r="B49" i="22"/>
  <c r="B50" i="23"/>
  <c r="B50" i="22"/>
  <c r="B51" i="23"/>
  <c r="B51" i="22"/>
  <c r="L21" i="86"/>
  <c r="G49" i="86"/>
  <c r="I51" i="86"/>
  <c r="F21" i="23"/>
  <c r="F21" i="22"/>
  <c r="B49" i="15"/>
  <c r="B49" i="14"/>
  <c r="G21" i="22"/>
  <c r="G21" i="23"/>
  <c r="E50" i="232"/>
  <c r="F49" i="14"/>
  <c r="F49" i="15"/>
  <c r="H51" i="22"/>
  <c r="H51" i="23"/>
  <c r="L50" i="86"/>
  <c r="B50" i="232"/>
  <c r="C51" i="232"/>
  <c r="I49" i="232"/>
  <c r="C50" i="5"/>
  <c r="D50" i="5"/>
  <c r="B50" i="9"/>
  <c r="B50" i="10"/>
  <c r="D50" i="9"/>
  <c r="D50" i="10"/>
  <c r="G51" i="15"/>
  <c r="G51" i="14"/>
  <c r="E50" i="15"/>
  <c r="E50" i="14"/>
  <c r="C49" i="14"/>
  <c r="C49" i="15"/>
  <c r="C21" i="23"/>
  <c r="C21" i="22"/>
  <c r="C49" i="23"/>
  <c r="C49" i="22"/>
  <c r="C50" i="23"/>
  <c r="C50" i="22"/>
  <c r="C51" i="23"/>
  <c r="C51" i="22"/>
  <c r="H49" i="86"/>
  <c r="J51" i="86"/>
  <c r="C21" i="232"/>
  <c r="D21" i="232"/>
  <c r="E21" i="232"/>
  <c r="F21" i="232"/>
  <c r="G21" i="232"/>
  <c r="H21" i="232"/>
  <c r="I21" i="232"/>
  <c r="B21" i="232"/>
  <c r="B21" i="9" l="1"/>
  <c r="B21" i="10"/>
  <c r="G21" i="15"/>
  <c r="G21" i="14"/>
  <c r="C21" i="14"/>
  <c r="C21" i="15"/>
  <c r="C21" i="5"/>
  <c r="D21" i="5"/>
  <c r="H21" i="15"/>
  <c r="H21" i="14"/>
  <c r="C21" i="10"/>
  <c r="C21" i="9"/>
  <c r="D21" i="9"/>
  <c r="D21" i="10"/>
  <c r="B21" i="14"/>
  <c r="B21" i="15"/>
  <c r="F21" i="5"/>
  <c r="G21" i="5"/>
  <c r="E21" i="15"/>
  <c r="E21" i="14"/>
  <c r="F21" i="15"/>
  <c r="F21" i="14"/>
  <c r="E21" i="10"/>
  <c r="E21" i="9"/>
  <c r="F21" i="10"/>
  <c r="F21" i="9"/>
  <c r="D21" i="15"/>
  <c r="D21" i="14"/>
  <c r="G47" i="231"/>
  <c r="E47" i="231"/>
  <c r="C47" i="231"/>
  <c r="F47" i="231" l="1"/>
  <c r="H47" i="231"/>
  <c r="B47" i="231"/>
  <c r="I47" i="231"/>
  <c r="D47" i="231"/>
  <c r="C10" i="232"/>
  <c r="D10" i="232"/>
  <c r="E10" i="232"/>
  <c r="F10" i="232"/>
  <c r="G10" i="232"/>
  <c r="H10" i="232"/>
  <c r="I10" i="232"/>
  <c r="C11" i="232"/>
  <c r="D11" i="232"/>
  <c r="E11" i="232"/>
  <c r="F11" i="232"/>
  <c r="G11" i="232"/>
  <c r="H11" i="232"/>
  <c r="I11" i="232"/>
  <c r="C12" i="232"/>
  <c r="D12" i="232"/>
  <c r="E12" i="232"/>
  <c r="F12" i="232"/>
  <c r="G12" i="232"/>
  <c r="H12" i="232"/>
  <c r="I12" i="232"/>
  <c r="C13" i="232"/>
  <c r="D13" i="232"/>
  <c r="E13" i="232"/>
  <c r="F13" i="232"/>
  <c r="G13" i="232"/>
  <c r="H13" i="232"/>
  <c r="I13" i="232"/>
  <c r="C14" i="232"/>
  <c r="D14" i="232"/>
  <c r="E14" i="232"/>
  <c r="F14" i="232"/>
  <c r="G14" i="232"/>
  <c r="H14" i="232"/>
  <c r="I14" i="232"/>
  <c r="C15" i="232"/>
  <c r="D15" i="232"/>
  <c r="E15" i="232"/>
  <c r="F15" i="232"/>
  <c r="G15" i="232"/>
  <c r="H15" i="232"/>
  <c r="I15" i="232"/>
  <c r="C16" i="232"/>
  <c r="D16" i="232"/>
  <c r="E16" i="232"/>
  <c r="F16" i="232"/>
  <c r="G16" i="232"/>
  <c r="H16" i="232"/>
  <c r="I16" i="232"/>
  <c r="C17" i="232"/>
  <c r="D17" i="232"/>
  <c r="E17" i="232"/>
  <c r="F17" i="232"/>
  <c r="G17" i="232"/>
  <c r="H17" i="232"/>
  <c r="I17" i="232"/>
  <c r="C18" i="232"/>
  <c r="D18" i="232"/>
  <c r="E18" i="232"/>
  <c r="F18" i="232"/>
  <c r="G18" i="232"/>
  <c r="H18" i="232"/>
  <c r="I18" i="232"/>
  <c r="C19" i="232"/>
  <c r="D19" i="232"/>
  <c r="E19" i="232"/>
  <c r="F19" i="232"/>
  <c r="G19" i="232"/>
  <c r="H19" i="232"/>
  <c r="I19" i="232"/>
  <c r="C20" i="232"/>
  <c r="D20" i="232"/>
  <c r="E20" i="232"/>
  <c r="F20" i="232"/>
  <c r="G20" i="232"/>
  <c r="H20" i="232"/>
  <c r="I20" i="232"/>
  <c r="C22" i="232"/>
  <c r="D22" i="232"/>
  <c r="E22" i="232"/>
  <c r="F22" i="232"/>
  <c r="G22" i="232"/>
  <c r="H22" i="232"/>
  <c r="I22" i="232"/>
  <c r="C23" i="232"/>
  <c r="D23" i="232"/>
  <c r="E23" i="232"/>
  <c r="F23" i="232"/>
  <c r="G23" i="232"/>
  <c r="H23" i="232"/>
  <c r="I23" i="232"/>
  <c r="C24" i="232"/>
  <c r="D24" i="232"/>
  <c r="E24" i="232"/>
  <c r="F24" i="232"/>
  <c r="G24" i="232"/>
  <c r="H24" i="232"/>
  <c r="I24" i="232"/>
  <c r="C25" i="232"/>
  <c r="D25" i="232"/>
  <c r="E25" i="232"/>
  <c r="F25" i="232"/>
  <c r="G25" i="232"/>
  <c r="H25" i="232"/>
  <c r="I25" i="232"/>
  <c r="C26" i="232"/>
  <c r="D26" i="232"/>
  <c r="E26" i="232"/>
  <c r="F26" i="232"/>
  <c r="G26" i="232"/>
  <c r="H26" i="232"/>
  <c r="I26" i="232"/>
  <c r="C27" i="232"/>
  <c r="D27" i="232"/>
  <c r="E27" i="232"/>
  <c r="F27" i="232"/>
  <c r="G27" i="232"/>
  <c r="H27" i="232"/>
  <c r="I27" i="232"/>
  <c r="C28" i="232"/>
  <c r="D28" i="232"/>
  <c r="E28" i="232"/>
  <c r="F28" i="232"/>
  <c r="G28" i="232"/>
  <c r="H28" i="232"/>
  <c r="I28" i="232"/>
  <c r="C29" i="232"/>
  <c r="D29" i="232"/>
  <c r="E29" i="232"/>
  <c r="F29" i="232"/>
  <c r="G29" i="232"/>
  <c r="H29" i="232"/>
  <c r="I29" i="232"/>
  <c r="C30" i="232"/>
  <c r="D30" i="232"/>
  <c r="E30" i="232"/>
  <c r="F30" i="232"/>
  <c r="G30" i="232"/>
  <c r="H30" i="232"/>
  <c r="I30" i="232"/>
  <c r="C31" i="232"/>
  <c r="D31" i="232"/>
  <c r="E31" i="232"/>
  <c r="F31" i="232"/>
  <c r="G31" i="232"/>
  <c r="H31" i="232"/>
  <c r="I31" i="232"/>
  <c r="C32" i="232"/>
  <c r="D32" i="232"/>
  <c r="E32" i="232"/>
  <c r="F32" i="232"/>
  <c r="G32" i="232"/>
  <c r="H32" i="232"/>
  <c r="I32" i="232"/>
  <c r="C33" i="232"/>
  <c r="D33" i="232"/>
  <c r="E33" i="232"/>
  <c r="F33" i="232"/>
  <c r="G33" i="232"/>
  <c r="H33" i="232"/>
  <c r="I33" i="232"/>
  <c r="C34" i="232"/>
  <c r="D34" i="232"/>
  <c r="E34" i="232"/>
  <c r="F34" i="232"/>
  <c r="G34" i="232"/>
  <c r="H34" i="232"/>
  <c r="I34" i="232"/>
  <c r="C35" i="232"/>
  <c r="D35" i="232"/>
  <c r="E35" i="232"/>
  <c r="F35" i="232"/>
  <c r="G35" i="232"/>
  <c r="H35" i="232"/>
  <c r="I35" i="232"/>
  <c r="C36" i="232"/>
  <c r="D36" i="232"/>
  <c r="E36" i="232"/>
  <c r="F36" i="232"/>
  <c r="G36" i="232"/>
  <c r="H36" i="232"/>
  <c r="I36" i="232"/>
  <c r="C37" i="232"/>
  <c r="D37" i="232"/>
  <c r="E37" i="232"/>
  <c r="F37" i="232"/>
  <c r="G37" i="232"/>
  <c r="H37" i="232"/>
  <c r="I37" i="232"/>
  <c r="C38" i="232"/>
  <c r="D38" i="232"/>
  <c r="E38" i="232"/>
  <c r="F38" i="232"/>
  <c r="G38" i="232"/>
  <c r="H38" i="232"/>
  <c r="I38" i="232"/>
  <c r="C39" i="232"/>
  <c r="D39" i="232"/>
  <c r="E39" i="232"/>
  <c r="F39" i="232"/>
  <c r="G39" i="232"/>
  <c r="H39" i="232"/>
  <c r="I39" i="232"/>
  <c r="C40" i="232"/>
  <c r="D40" i="232"/>
  <c r="E40" i="232"/>
  <c r="F40" i="232"/>
  <c r="G40" i="232"/>
  <c r="H40" i="232"/>
  <c r="I40" i="232"/>
  <c r="C41" i="232"/>
  <c r="D41" i="232"/>
  <c r="E41" i="232"/>
  <c r="F41" i="232"/>
  <c r="G41" i="232"/>
  <c r="H41" i="232"/>
  <c r="I41" i="232"/>
  <c r="C42" i="232"/>
  <c r="D42" i="232"/>
  <c r="E42" i="232"/>
  <c r="F42" i="232"/>
  <c r="G42" i="232"/>
  <c r="H42" i="232"/>
  <c r="I42" i="232"/>
  <c r="C43" i="232"/>
  <c r="D43" i="232"/>
  <c r="E43" i="232"/>
  <c r="F43" i="232"/>
  <c r="G43" i="232"/>
  <c r="H43" i="232"/>
  <c r="I43" i="232"/>
  <c r="C44" i="232"/>
  <c r="D44" i="232"/>
  <c r="E44" i="232"/>
  <c r="F44" i="232"/>
  <c r="G44" i="232"/>
  <c r="H44" i="232"/>
  <c r="I44" i="232"/>
  <c r="C45" i="232"/>
  <c r="D45" i="232"/>
  <c r="E45" i="232"/>
  <c r="F45" i="232"/>
  <c r="G45" i="232"/>
  <c r="H45" i="232"/>
  <c r="I45" i="232"/>
  <c r="B22" i="232"/>
  <c r="B23" i="232"/>
  <c r="B24" i="232"/>
  <c r="B25" i="232"/>
  <c r="B26" i="232"/>
  <c r="B27" i="232"/>
  <c r="B28" i="232"/>
  <c r="B29" i="232"/>
  <c r="B30" i="232"/>
  <c r="B31" i="232"/>
  <c r="B32" i="232"/>
  <c r="B33" i="232"/>
  <c r="B34" i="232"/>
  <c r="B35" i="232"/>
  <c r="B36" i="232"/>
  <c r="B37" i="232"/>
  <c r="B38" i="232"/>
  <c r="B39" i="232"/>
  <c r="B40" i="232"/>
  <c r="B41" i="232"/>
  <c r="B42" i="232"/>
  <c r="B43" i="232"/>
  <c r="B44" i="232"/>
  <c r="B45" i="232"/>
  <c r="B10" i="232"/>
  <c r="B11" i="232"/>
  <c r="B12" i="232"/>
  <c r="B13" i="232"/>
  <c r="B14" i="232"/>
  <c r="B15" i="232"/>
  <c r="B16" i="232"/>
  <c r="B17" i="232"/>
  <c r="B18" i="232"/>
  <c r="B19" i="232"/>
  <c r="B20" i="232"/>
  <c r="H9" i="232" l="1"/>
  <c r="H47" i="230"/>
  <c r="H47" i="232" s="1"/>
  <c r="G9" i="232"/>
  <c r="G47" i="230"/>
  <c r="G47" i="232" s="1"/>
  <c r="D9" i="232"/>
  <c r="D47" i="230"/>
  <c r="D47" i="232" s="1"/>
  <c r="C9" i="232"/>
  <c r="C47" i="230"/>
  <c r="C47" i="232" s="1"/>
  <c r="B9" i="232"/>
  <c r="B47" i="230"/>
  <c r="B47" i="232" s="1"/>
  <c r="F9" i="232"/>
  <c r="F47" i="230"/>
  <c r="F47" i="232" s="1"/>
  <c r="E9" i="232"/>
  <c r="E47" i="230"/>
  <c r="E47" i="232" s="1"/>
  <c r="I9" i="232"/>
  <c r="I47" i="230"/>
  <c r="I47" i="232" s="1"/>
  <c r="I47" i="11" l="1"/>
  <c r="H47" i="3"/>
  <c r="B47" i="24" l="1"/>
  <c r="F47" i="86"/>
  <c r="J50" i="20"/>
  <c r="J51" i="19"/>
  <c r="D45" i="16"/>
  <c r="B47" i="5"/>
  <c r="B47" i="4"/>
  <c r="J49" i="4"/>
  <c r="I49" i="4"/>
  <c r="I50" i="4"/>
  <c r="J51" i="4"/>
  <c r="B47" i="3"/>
  <c r="B47" i="1"/>
  <c r="F40" i="10" l="1"/>
  <c r="F40" i="9"/>
  <c r="D34" i="10"/>
  <c r="D34" i="9"/>
  <c r="D26" i="10"/>
  <c r="D26" i="9"/>
  <c r="F44" i="15"/>
  <c r="F44" i="14"/>
  <c r="H38" i="15"/>
  <c r="H38" i="14"/>
  <c r="C33" i="15"/>
  <c r="C33" i="14"/>
  <c r="G29" i="15"/>
  <c r="G29" i="14"/>
  <c r="C25" i="15"/>
  <c r="C25" i="14"/>
  <c r="G43" i="23"/>
  <c r="G43" i="22"/>
  <c r="G39" i="23"/>
  <c r="G39" i="22"/>
  <c r="G35" i="23"/>
  <c r="G35" i="22"/>
  <c r="G32" i="22"/>
  <c r="G32" i="23"/>
  <c r="G29" i="23"/>
  <c r="G29" i="22"/>
  <c r="G25" i="22"/>
  <c r="G25" i="23"/>
  <c r="C41" i="5"/>
  <c r="D41" i="5"/>
  <c r="C29" i="5"/>
  <c r="D29" i="5"/>
  <c r="F43" i="9"/>
  <c r="F43" i="10"/>
  <c r="D37" i="9"/>
  <c r="D37" i="10"/>
  <c r="B31" i="9"/>
  <c r="B31" i="10"/>
  <c r="E24" i="9"/>
  <c r="E24" i="10"/>
  <c r="D43" i="14"/>
  <c r="D43" i="15"/>
  <c r="H39" i="15"/>
  <c r="H39" i="14"/>
  <c r="E36" i="14"/>
  <c r="E36" i="15"/>
  <c r="H31" i="15"/>
  <c r="H31" i="14"/>
  <c r="D27" i="14"/>
  <c r="D27" i="15"/>
  <c r="F43" i="23"/>
  <c r="F43" i="22"/>
  <c r="F38" i="23"/>
  <c r="F38" i="22"/>
  <c r="F34" i="22"/>
  <c r="F34" i="23"/>
  <c r="F30" i="22"/>
  <c r="F30" i="23"/>
  <c r="F27" i="23"/>
  <c r="F27" i="22"/>
  <c r="F23" i="23"/>
  <c r="F23" i="22"/>
  <c r="G44" i="5"/>
  <c r="F44" i="5"/>
  <c r="F36" i="5"/>
  <c r="G36" i="5"/>
  <c r="F24" i="5"/>
  <c r="G24" i="5"/>
  <c r="C45" i="10"/>
  <c r="C45" i="9"/>
  <c r="F38" i="9"/>
  <c r="F38" i="10"/>
  <c r="F30" i="10"/>
  <c r="F30" i="9"/>
  <c r="D24" i="9"/>
  <c r="D24" i="10"/>
  <c r="C43" i="14"/>
  <c r="C43" i="15"/>
  <c r="F38" i="15"/>
  <c r="F38" i="14"/>
  <c r="B34" i="15"/>
  <c r="B34" i="14"/>
  <c r="D28" i="15"/>
  <c r="D28" i="14"/>
  <c r="G23" i="15"/>
  <c r="G23" i="14"/>
  <c r="E45" i="23"/>
  <c r="E45" i="22"/>
  <c r="E43" i="23"/>
  <c r="E43" i="22"/>
  <c r="E39" i="22"/>
  <c r="E39" i="23"/>
  <c r="E35" i="23"/>
  <c r="E35" i="22"/>
  <c r="E30" i="22"/>
  <c r="E30" i="23"/>
  <c r="E24" i="23"/>
  <c r="E24" i="22"/>
  <c r="C36" i="5"/>
  <c r="D36" i="5"/>
  <c r="D24" i="5"/>
  <c r="C24" i="5"/>
  <c r="D43" i="10"/>
  <c r="D43" i="9"/>
  <c r="B37" i="9"/>
  <c r="B37" i="10"/>
  <c r="C32" i="10"/>
  <c r="C32" i="9"/>
  <c r="F25" i="10"/>
  <c r="F25" i="9"/>
  <c r="H41" i="14"/>
  <c r="H41" i="15"/>
  <c r="D37" i="15"/>
  <c r="D37" i="14"/>
  <c r="G32" i="14"/>
  <c r="G32" i="15"/>
  <c r="B27" i="15"/>
  <c r="B27" i="14"/>
  <c r="F23" i="15"/>
  <c r="F23" i="14"/>
  <c r="D45" i="23"/>
  <c r="D45" i="22"/>
  <c r="D41" i="23"/>
  <c r="D41" i="22"/>
  <c r="D36" i="23"/>
  <c r="D36" i="22"/>
  <c r="D32" i="23"/>
  <c r="D32" i="22"/>
  <c r="D30" i="23"/>
  <c r="D30" i="22"/>
  <c r="D25" i="23"/>
  <c r="D25" i="22"/>
  <c r="G35" i="5"/>
  <c r="F35" i="5"/>
  <c r="G31" i="5"/>
  <c r="F31" i="5"/>
  <c r="D31" i="5"/>
  <c r="C31" i="5"/>
  <c r="C38" i="10"/>
  <c r="C38" i="9"/>
  <c r="B27" i="10"/>
  <c r="B27" i="9"/>
  <c r="C42" i="5"/>
  <c r="D42" i="5"/>
  <c r="C38" i="5"/>
  <c r="D38" i="5"/>
  <c r="D34" i="5"/>
  <c r="C34" i="5"/>
  <c r="C30" i="5"/>
  <c r="D30" i="5"/>
  <c r="C26" i="5"/>
  <c r="D26" i="5"/>
  <c r="D22" i="5"/>
  <c r="C22" i="5"/>
  <c r="F45" i="9"/>
  <c r="F45" i="10"/>
  <c r="C44" i="9"/>
  <c r="C44" i="10"/>
  <c r="E42" i="9"/>
  <c r="E42" i="10"/>
  <c r="B41" i="9"/>
  <c r="B41" i="10"/>
  <c r="D39" i="9"/>
  <c r="D39" i="10"/>
  <c r="F37" i="10"/>
  <c r="F37" i="9"/>
  <c r="C36" i="10"/>
  <c r="C36" i="9"/>
  <c r="E34" i="10"/>
  <c r="E34" i="9"/>
  <c r="B33" i="9"/>
  <c r="B33" i="10"/>
  <c r="D31" i="9"/>
  <c r="D31" i="10"/>
  <c r="F29" i="9"/>
  <c r="F29" i="10"/>
  <c r="C28" i="9"/>
  <c r="C28" i="10"/>
  <c r="E26" i="9"/>
  <c r="E26" i="10"/>
  <c r="B25" i="10"/>
  <c r="B25" i="9"/>
  <c r="D23" i="10"/>
  <c r="D23" i="9"/>
  <c r="H45" i="15"/>
  <c r="H45" i="14"/>
  <c r="G44" i="14"/>
  <c r="G44" i="15"/>
  <c r="F43" i="15"/>
  <c r="F43" i="14"/>
  <c r="E42" i="15"/>
  <c r="E42" i="14"/>
  <c r="D41" i="15"/>
  <c r="D41" i="14"/>
  <c r="C40" i="15"/>
  <c r="C40" i="14"/>
  <c r="B39" i="15"/>
  <c r="B39" i="14"/>
  <c r="H37" i="15"/>
  <c r="H37" i="14"/>
  <c r="G36" i="15"/>
  <c r="G36" i="14"/>
  <c r="F35" i="15"/>
  <c r="F35" i="14"/>
  <c r="E34" i="15"/>
  <c r="E34" i="14"/>
  <c r="D33" i="15"/>
  <c r="D33" i="14"/>
  <c r="C32" i="15"/>
  <c r="C32" i="14"/>
  <c r="B31" i="15"/>
  <c r="B31" i="14"/>
  <c r="H29" i="14"/>
  <c r="H29" i="15"/>
  <c r="G28" i="15"/>
  <c r="G28" i="14"/>
  <c r="F27" i="15"/>
  <c r="F27" i="14"/>
  <c r="E26" i="15"/>
  <c r="E26" i="14"/>
  <c r="D25" i="15"/>
  <c r="D25" i="14"/>
  <c r="C24" i="15"/>
  <c r="C24" i="14"/>
  <c r="B23" i="15"/>
  <c r="B23" i="14"/>
  <c r="H45" i="22"/>
  <c r="H45" i="23"/>
  <c r="H44" i="22"/>
  <c r="H44" i="23"/>
  <c r="H43" i="22"/>
  <c r="H43" i="23"/>
  <c r="H42" i="22"/>
  <c r="H42" i="23"/>
  <c r="H41" i="23"/>
  <c r="H41" i="22"/>
  <c r="H40" i="23"/>
  <c r="H40" i="22"/>
  <c r="H39" i="23"/>
  <c r="H39" i="22"/>
  <c r="H38" i="23"/>
  <c r="H38" i="22"/>
  <c r="H37" i="23"/>
  <c r="H37" i="22"/>
  <c r="H36" i="23"/>
  <c r="H36" i="22"/>
  <c r="H35" i="22"/>
  <c r="H35" i="23"/>
  <c r="H34" i="22"/>
  <c r="H34" i="23"/>
  <c r="H33" i="23"/>
  <c r="H33" i="22"/>
  <c r="H32" i="23"/>
  <c r="H32" i="22"/>
  <c r="H31" i="23"/>
  <c r="H31" i="22"/>
  <c r="H30" i="23"/>
  <c r="H30" i="22"/>
  <c r="H29" i="23"/>
  <c r="H29" i="22"/>
  <c r="H28" i="22"/>
  <c r="H28" i="23"/>
  <c r="H27" i="22"/>
  <c r="H27" i="23"/>
  <c r="H26" i="22"/>
  <c r="H26" i="23"/>
  <c r="H25" i="22"/>
  <c r="H25" i="23"/>
  <c r="H24" i="22"/>
  <c r="H24" i="23"/>
  <c r="H23" i="22"/>
  <c r="H23" i="23"/>
  <c r="H22" i="22"/>
  <c r="H22" i="23"/>
  <c r="F37" i="5"/>
  <c r="G37" i="5"/>
  <c r="F25" i="5"/>
  <c r="G25" i="5"/>
  <c r="D42" i="10"/>
  <c r="D42" i="9"/>
  <c r="B36" i="10"/>
  <c r="B36" i="9"/>
  <c r="B28" i="10"/>
  <c r="B28" i="9"/>
  <c r="D42" i="15"/>
  <c r="D42" i="14"/>
  <c r="E35" i="15"/>
  <c r="E35" i="14"/>
  <c r="H30" i="15"/>
  <c r="H30" i="14"/>
  <c r="D26" i="15"/>
  <c r="D26" i="14"/>
  <c r="G44" i="22"/>
  <c r="G44" i="23"/>
  <c r="G40" i="22"/>
  <c r="G40" i="23"/>
  <c r="G36" i="22"/>
  <c r="G36" i="23"/>
  <c r="G31" i="23"/>
  <c r="G31" i="22"/>
  <c r="G27" i="22"/>
  <c r="G27" i="23"/>
  <c r="G22" i="22"/>
  <c r="G22" i="23"/>
  <c r="D33" i="5"/>
  <c r="C33" i="5"/>
  <c r="C42" i="9"/>
  <c r="C42" i="10"/>
  <c r="F35" i="9"/>
  <c r="F35" i="10"/>
  <c r="D29" i="9"/>
  <c r="D29" i="10"/>
  <c r="B23" i="9"/>
  <c r="B23" i="10"/>
  <c r="F45" i="15"/>
  <c r="F45" i="14"/>
  <c r="B41" i="15"/>
  <c r="B41" i="14"/>
  <c r="D35" i="15"/>
  <c r="D35" i="14"/>
  <c r="G30" i="15"/>
  <c r="G30" i="14"/>
  <c r="B25" i="15"/>
  <c r="B25" i="14"/>
  <c r="F44" i="22"/>
  <c r="F44" i="23"/>
  <c r="F40" i="22"/>
  <c r="F40" i="23"/>
  <c r="F35" i="23"/>
  <c r="F35" i="22"/>
  <c r="F31" i="23"/>
  <c r="F31" i="22"/>
  <c r="F25" i="23"/>
  <c r="F25" i="22"/>
  <c r="G32" i="5"/>
  <c r="F32" i="5"/>
  <c r="D40" i="9"/>
  <c r="D40" i="10"/>
  <c r="B34" i="10"/>
  <c r="B34" i="9"/>
  <c r="E27" i="9"/>
  <c r="E27" i="10"/>
  <c r="G39" i="15"/>
  <c r="G39" i="14"/>
  <c r="C35" i="15"/>
  <c r="C35" i="14"/>
  <c r="F30" i="15"/>
  <c r="F30" i="14"/>
  <c r="B26" i="14"/>
  <c r="B26" i="15"/>
  <c r="E42" i="23"/>
  <c r="E42" i="22"/>
  <c r="E37" i="23"/>
  <c r="E37" i="22"/>
  <c r="E33" i="23"/>
  <c r="E33" i="22"/>
  <c r="E28" i="22"/>
  <c r="E28" i="23"/>
  <c r="E23" i="22"/>
  <c r="E23" i="23"/>
  <c r="C44" i="5"/>
  <c r="D44" i="5"/>
  <c r="C40" i="10"/>
  <c r="C40" i="9"/>
  <c r="F33" i="10"/>
  <c r="F33" i="9"/>
  <c r="D27" i="10"/>
  <c r="D27" i="9"/>
  <c r="G40" i="15"/>
  <c r="G40" i="14"/>
  <c r="B35" i="14"/>
  <c r="B35" i="15"/>
  <c r="E30" i="15"/>
  <c r="E30" i="14"/>
  <c r="G24" i="14"/>
  <c r="G24" i="15"/>
  <c r="D44" i="23"/>
  <c r="D44" i="22"/>
  <c r="D40" i="23"/>
  <c r="D40" i="22"/>
  <c r="D38" i="23"/>
  <c r="D38" i="22"/>
  <c r="D35" i="23"/>
  <c r="D35" i="22"/>
  <c r="D31" i="23"/>
  <c r="D31" i="22"/>
  <c r="D27" i="23"/>
  <c r="D27" i="22"/>
  <c r="D26" i="23"/>
  <c r="D26" i="22"/>
  <c r="D22" i="23"/>
  <c r="D22" i="22"/>
  <c r="G43" i="5"/>
  <c r="F43" i="5"/>
  <c r="G27" i="5"/>
  <c r="F27" i="5"/>
  <c r="F44" i="10"/>
  <c r="F44" i="9"/>
  <c r="C43" i="10"/>
  <c r="C43" i="9"/>
  <c r="E41" i="10"/>
  <c r="E41" i="9"/>
  <c r="B40" i="10"/>
  <c r="B40" i="9"/>
  <c r="D38" i="10"/>
  <c r="D38" i="9"/>
  <c r="F36" i="10"/>
  <c r="F36" i="9"/>
  <c r="C35" i="9"/>
  <c r="C35" i="10"/>
  <c r="E33" i="10"/>
  <c r="E33" i="9"/>
  <c r="B32" i="10"/>
  <c r="B32" i="9"/>
  <c r="D30" i="10"/>
  <c r="D30" i="9"/>
  <c r="F28" i="10"/>
  <c r="F28" i="9"/>
  <c r="C27" i="10"/>
  <c r="C27" i="9"/>
  <c r="E25" i="10"/>
  <c r="E25" i="9"/>
  <c r="B24" i="9"/>
  <c r="B24" i="10"/>
  <c r="D22" i="9"/>
  <c r="D22" i="10"/>
  <c r="C45" i="15"/>
  <c r="C45" i="14"/>
  <c r="B44" i="14"/>
  <c r="B44" i="15"/>
  <c r="H42" i="14"/>
  <c r="H42" i="15"/>
  <c r="G41" i="14"/>
  <c r="G41" i="15"/>
  <c r="F40" i="15"/>
  <c r="F40" i="14"/>
  <c r="E39" i="14"/>
  <c r="E39" i="15"/>
  <c r="D38" i="14"/>
  <c r="D38" i="15"/>
  <c r="C37" i="15"/>
  <c r="C37" i="14"/>
  <c r="B36" i="14"/>
  <c r="B36" i="15"/>
  <c r="H34" i="15"/>
  <c r="H34" i="14"/>
  <c r="G33" i="15"/>
  <c r="G33" i="14"/>
  <c r="F32" i="15"/>
  <c r="F32" i="14"/>
  <c r="E31" i="14"/>
  <c r="E31" i="15"/>
  <c r="D30" i="15"/>
  <c r="D30" i="14"/>
  <c r="C29" i="14"/>
  <c r="C29" i="15"/>
  <c r="B28" i="15"/>
  <c r="B28" i="14"/>
  <c r="H26" i="15"/>
  <c r="H26" i="14"/>
  <c r="G25" i="15"/>
  <c r="G25" i="14"/>
  <c r="F24" i="14"/>
  <c r="F24" i="15"/>
  <c r="E23" i="15"/>
  <c r="E23" i="14"/>
  <c r="D22" i="14"/>
  <c r="D22" i="15"/>
  <c r="C45" i="23"/>
  <c r="C45" i="22"/>
  <c r="C44" i="23"/>
  <c r="C44" i="22"/>
  <c r="C43" i="23"/>
  <c r="C43" i="22"/>
  <c r="C42" i="23"/>
  <c r="C42" i="22"/>
  <c r="C41" i="23"/>
  <c r="C41" i="22"/>
  <c r="C40" i="23"/>
  <c r="C40" i="22"/>
  <c r="C39" i="23"/>
  <c r="C39" i="22"/>
  <c r="C38" i="23"/>
  <c r="C38" i="22"/>
  <c r="C37" i="23"/>
  <c r="C37" i="22"/>
  <c r="C36" i="23"/>
  <c r="C36" i="22"/>
  <c r="C35" i="23"/>
  <c r="C35" i="22"/>
  <c r="C34" i="23"/>
  <c r="C34" i="22"/>
  <c r="C33" i="23"/>
  <c r="C33" i="22"/>
  <c r="C32" i="23"/>
  <c r="C32" i="22"/>
  <c r="C31" i="23"/>
  <c r="C31" i="22"/>
  <c r="C30" i="23"/>
  <c r="C30" i="22"/>
  <c r="C29" i="23"/>
  <c r="C29" i="22"/>
  <c r="C28" i="23"/>
  <c r="C28" i="22"/>
  <c r="C27" i="23"/>
  <c r="C27" i="22"/>
  <c r="C26" i="23"/>
  <c r="C26" i="22"/>
  <c r="C25" i="23"/>
  <c r="C25" i="22"/>
  <c r="C24" i="23"/>
  <c r="C24" i="22"/>
  <c r="C23" i="23"/>
  <c r="C23" i="22"/>
  <c r="C22" i="23"/>
  <c r="C22" i="22"/>
  <c r="G41" i="5"/>
  <c r="F41" i="5"/>
  <c r="F29" i="5"/>
  <c r="G29" i="5"/>
  <c r="E45" i="10"/>
  <c r="E45" i="9"/>
  <c r="C39" i="10"/>
  <c r="C39" i="9"/>
  <c r="F32" i="10"/>
  <c r="F32" i="9"/>
  <c r="E29" i="10"/>
  <c r="E29" i="9"/>
  <c r="C23" i="10"/>
  <c r="C23" i="9"/>
  <c r="E43" i="15"/>
  <c r="E43" i="14"/>
  <c r="B40" i="15"/>
  <c r="B40" i="14"/>
  <c r="G37" i="15"/>
  <c r="G37" i="14"/>
  <c r="D34" i="15"/>
  <c r="D34" i="14"/>
  <c r="F28" i="15"/>
  <c r="F28" i="14"/>
  <c r="B24" i="15"/>
  <c r="B24" i="14"/>
  <c r="G42" i="22"/>
  <c r="G42" i="23"/>
  <c r="G38" i="22"/>
  <c r="G38" i="23"/>
  <c r="G33" i="23"/>
  <c r="G33" i="22"/>
  <c r="G28" i="23"/>
  <c r="G28" i="22"/>
  <c r="G23" i="22"/>
  <c r="G23" i="23"/>
  <c r="C37" i="5"/>
  <c r="D37" i="5"/>
  <c r="D25" i="5"/>
  <c r="C25" i="5"/>
  <c r="B39" i="9"/>
  <c r="B39" i="10"/>
  <c r="E32" i="10"/>
  <c r="E32" i="9"/>
  <c r="C26" i="9"/>
  <c r="C26" i="10"/>
  <c r="C42" i="15"/>
  <c r="C42" i="14"/>
  <c r="F37" i="15"/>
  <c r="F37" i="14"/>
  <c r="B33" i="15"/>
  <c r="B33" i="14"/>
  <c r="E28" i="15"/>
  <c r="E28" i="14"/>
  <c r="H23" i="15"/>
  <c r="H23" i="14"/>
  <c r="F42" i="22"/>
  <c r="F42" i="23"/>
  <c r="F37" i="23"/>
  <c r="F37" i="22"/>
  <c r="F33" i="23"/>
  <c r="F33" i="22"/>
  <c r="F28" i="22"/>
  <c r="F28" i="23"/>
  <c r="F24" i="22"/>
  <c r="F24" i="23"/>
  <c r="F40" i="5"/>
  <c r="G40" i="5"/>
  <c r="B42" i="10"/>
  <c r="B42" i="9"/>
  <c r="C37" i="9"/>
  <c r="C37" i="10"/>
  <c r="D32" i="10"/>
  <c r="D32" i="9"/>
  <c r="B26" i="9"/>
  <c r="B26" i="10"/>
  <c r="E45" i="15"/>
  <c r="E45" i="14"/>
  <c r="B42" i="15"/>
  <c r="B42" i="14"/>
  <c r="E37" i="15"/>
  <c r="E37" i="14"/>
  <c r="H32" i="15"/>
  <c r="H32" i="14"/>
  <c r="E29" i="15"/>
  <c r="E29" i="14"/>
  <c r="H24" i="15"/>
  <c r="H24" i="14"/>
  <c r="E44" i="22"/>
  <c r="E44" i="23"/>
  <c r="E40" i="22"/>
  <c r="E40" i="23"/>
  <c r="E36" i="22"/>
  <c r="E36" i="23"/>
  <c r="E31" i="22"/>
  <c r="E31" i="23"/>
  <c r="E27" i="22"/>
  <c r="E27" i="23"/>
  <c r="E25" i="22"/>
  <c r="E25" i="23"/>
  <c r="C40" i="5"/>
  <c r="D40" i="5"/>
  <c r="C28" i="5"/>
  <c r="D28" i="5"/>
  <c r="F41" i="10"/>
  <c r="F41" i="9"/>
  <c r="D35" i="10"/>
  <c r="D35" i="9"/>
  <c r="B29" i="10"/>
  <c r="B29" i="9"/>
  <c r="E22" i="10"/>
  <c r="E22" i="9"/>
  <c r="D45" i="15"/>
  <c r="D45" i="14"/>
  <c r="B43" i="15"/>
  <c r="B43" i="14"/>
  <c r="E38" i="15"/>
  <c r="E38" i="14"/>
  <c r="H33" i="15"/>
  <c r="H33" i="14"/>
  <c r="D29" i="14"/>
  <c r="D29" i="15"/>
  <c r="E22" i="14"/>
  <c r="E22" i="15"/>
  <c r="D43" i="23"/>
  <c r="D43" i="22"/>
  <c r="D39" i="23"/>
  <c r="D39" i="22"/>
  <c r="D33" i="23"/>
  <c r="D33" i="22"/>
  <c r="D29" i="23"/>
  <c r="D29" i="22"/>
  <c r="D24" i="23"/>
  <c r="D24" i="22"/>
  <c r="G39" i="5"/>
  <c r="F39" i="5"/>
  <c r="G23" i="5"/>
  <c r="F23" i="5"/>
  <c r="D39" i="5"/>
  <c r="C39" i="5"/>
  <c r="D27" i="5"/>
  <c r="C27" i="5"/>
  <c r="D41" i="10"/>
  <c r="D41" i="9"/>
  <c r="B35" i="9"/>
  <c r="B35" i="10"/>
  <c r="C30" i="10"/>
  <c r="C30" i="9"/>
  <c r="F23" i="10"/>
  <c r="F23" i="9"/>
  <c r="B45" i="15"/>
  <c r="B45" i="14"/>
  <c r="H43" i="15"/>
  <c r="H43" i="14"/>
  <c r="G42" i="15"/>
  <c r="G42" i="14"/>
  <c r="F41" i="15"/>
  <c r="F41" i="14"/>
  <c r="E40" i="15"/>
  <c r="E40" i="14"/>
  <c r="D39" i="14"/>
  <c r="D39" i="15"/>
  <c r="C38" i="14"/>
  <c r="C38" i="15"/>
  <c r="B37" i="15"/>
  <c r="B37" i="14"/>
  <c r="H35" i="14"/>
  <c r="H35" i="15"/>
  <c r="G34" i="14"/>
  <c r="G34" i="15"/>
  <c r="F33" i="15"/>
  <c r="F33" i="14"/>
  <c r="E32" i="14"/>
  <c r="E32" i="15"/>
  <c r="C30" i="14"/>
  <c r="C30" i="15"/>
  <c r="B29" i="14"/>
  <c r="B29" i="15"/>
  <c r="H27" i="14"/>
  <c r="H27" i="15"/>
  <c r="G26" i="14"/>
  <c r="G26" i="15"/>
  <c r="F25" i="14"/>
  <c r="F25" i="15"/>
  <c r="E24" i="15"/>
  <c r="E24" i="14"/>
  <c r="D23" i="14"/>
  <c r="D23" i="15"/>
  <c r="C22" i="14"/>
  <c r="C22" i="15"/>
  <c r="B45" i="23"/>
  <c r="B45" i="22"/>
  <c r="B44" i="23"/>
  <c r="B44" i="22"/>
  <c r="B43" i="23"/>
  <c r="B43" i="22"/>
  <c r="B42" i="23"/>
  <c r="B42" i="22"/>
  <c r="B41" i="23"/>
  <c r="B41" i="22"/>
  <c r="B40" i="23"/>
  <c r="B40" i="22"/>
  <c r="B39" i="23"/>
  <c r="B39" i="22"/>
  <c r="B38" i="23"/>
  <c r="B38" i="22"/>
  <c r="B37" i="23"/>
  <c r="B37" i="22"/>
  <c r="B36" i="23"/>
  <c r="B36" i="22"/>
  <c r="B35" i="23"/>
  <c r="B35" i="22"/>
  <c r="B34" i="23"/>
  <c r="B34" i="22"/>
  <c r="B33" i="23"/>
  <c r="B33" i="22"/>
  <c r="B32" i="23"/>
  <c r="B32" i="22"/>
  <c r="B31" i="23"/>
  <c r="B31" i="22"/>
  <c r="B30" i="23"/>
  <c r="B30" i="22"/>
  <c r="B29" i="23"/>
  <c r="B29" i="22"/>
  <c r="B28" i="23"/>
  <c r="B28" i="22"/>
  <c r="B27" i="23"/>
  <c r="B27" i="22"/>
  <c r="B26" i="23"/>
  <c r="B26" i="22"/>
  <c r="B25" i="23"/>
  <c r="B25" i="22"/>
  <c r="B24" i="23"/>
  <c r="B24" i="22"/>
  <c r="B23" i="23"/>
  <c r="B23" i="22"/>
  <c r="B22" i="23"/>
  <c r="B22" i="22"/>
  <c r="F45" i="5"/>
  <c r="G45" i="5"/>
  <c r="F33" i="5"/>
  <c r="G33" i="5"/>
  <c r="B44" i="10"/>
  <c r="B44" i="9"/>
  <c r="E37" i="10"/>
  <c r="E37" i="9"/>
  <c r="C31" i="10"/>
  <c r="C31" i="9"/>
  <c r="F24" i="10"/>
  <c r="F24" i="9"/>
  <c r="G45" i="14"/>
  <c r="G45" i="15"/>
  <c r="C41" i="15"/>
  <c r="C41" i="14"/>
  <c r="F36" i="15"/>
  <c r="F36" i="14"/>
  <c r="B32" i="15"/>
  <c r="B32" i="14"/>
  <c r="E27" i="15"/>
  <c r="E27" i="14"/>
  <c r="H22" i="15"/>
  <c r="H22" i="14"/>
  <c r="G45" i="23"/>
  <c r="G45" i="22"/>
  <c r="G41" i="23"/>
  <c r="G41" i="22"/>
  <c r="G37" i="23"/>
  <c r="G37" i="22"/>
  <c r="G34" i="22"/>
  <c r="G34" i="23"/>
  <c r="G30" i="22"/>
  <c r="G30" i="23"/>
  <c r="G26" i="22"/>
  <c r="G26" i="23"/>
  <c r="G24" i="22"/>
  <c r="G24" i="23"/>
  <c r="C45" i="5"/>
  <c r="D45" i="5"/>
  <c r="D45" i="10"/>
  <c r="D45" i="9"/>
  <c r="E40" i="9"/>
  <c r="E40" i="10"/>
  <c r="C34" i="9"/>
  <c r="C34" i="10"/>
  <c r="F27" i="9"/>
  <c r="F27" i="10"/>
  <c r="E44" i="15"/>
  <c r="E44" i="14"/>
  <c r="G38" i="15"/>
  <c r="G38" i="14"/>
  <c r="C34" i="15"/>
  <c r="C34" i="14"/>
  <c r="F29" i="15"/>
  <c r="F29" i="14"/>
  <c r="C26" i="14"/>
  <c r="C26" i="15"/>
  <c r="G22" i="15"/>
  <c r="G22" i="14"/>
  <c r="F45" i="23"/>
  <c r="F45" i="22"/>
  <c r="F41" i="23"/>
  <c r="F41" i="22"/>
  <c r="F39" i="23"/>
  <c r="F39" i="22"/>
  <c r="F36" i="22"/>
  <c r="F36" i="23"/>
  <c r="F32" i="22"/>
  <c r="F32" i="23"/>
  <c r="F29" i="23"/>
  <c r="F29" i="22"/>
  <c r="F26" i="22"/>
  <c r="F26" i="23"/>
  <c r="F22" i="22"/>
  <c r="F22" i="23"/>
  <c r="F28" i="5"/>
  <c r="G28" i="5"/>
  <c r="E43" i="10"/>
  <c r="E43" i="9"/>
  <c r="E35" i="9"/>
  <c r="E35" i="10"/>
  <c r="C29" i="10"/>
  <c r="C29" i="9"/>
  <c r="F22" i="9"/>
  <c r="F22" i="10"/>
  <c r="D44" i="15"/>
  <c r="D44" i="14"/>
  <c r="H40" i="15"/>
  <c r="H40" i="14"/>
  <c r="D36" i="14"/>
  <c r="D36" i="15"/>
  <c r="G31" i="15"/>
  <c r="G31" i="14"/>
  <c r="C27" i="14"/>
  <c r="C27" i="15"/>
  <c r="F22" i="15"/>
  <c r="F22" i="14"/>
  <c r="E41" i="23"/>
  <c r="E41" i="22"/>
  <c r="E38" i="22"/>
  <c r="E38" i="23"/>
  <c r="E34" i="22"/>
  <c r="E34" i="23"/>
  <c r="E32" i="22"/>
  <c r="E32" i="23"/>
  <c r="E29" i="23"/>
  <c r="E29" i="22"/>
  <c r="E26" i="23"/>
  <c r="E26" i="22"/>
  <c r="E22" i="23"/>
  <c r="E22" i="22"/>
  <c r="C32" i="5"/>
  <c r="D32" i="5"/>
  <c r="B45" i="10"/>
  <c r="B45" i="9"/>
  <c r="E38" i="10"/>
  <c r="E38" i="9"/>
  <c r="E30" i="10"/>
  <c r="E30" i="9"/>
  <c r="C24" i="9"/>
  <c r="C24" i="10"/>
  <c r="C44" i="14"/>
  <c r="C44" i="15"/>
  <c r="F39" i="14"/>
  <c r="F39" i="15"/>
  <c r="C36" i="15"/>
  <c r="C36" i="14"/>
  <c r="F31" i="15"/>
  <c r="F31" i="14"/>
  <c r="C28" i="15"/>
  <c r="C28" i="14"/>
  <c r="H25" i="14"/>
  <c r="H25" i="15"/>
  <c r="D42" i="23"/>
  <c r="D42" i="22"/>
  <c r="D37" i="23"/>
  <c r="D37" i="22"/>
  <c r="D34" i="23"/>
  <c r="D34" i="22"/>
  <c r="D28" i="23"/>
  <c r="D28" i="22"/>
  <c r="D23" i="23"/>
  <c r="D23" i="22"/>
  <c r="D43" i="5"/>
  <c r="C43" i="5"/>
  <c r="D35" i="5"/>
  <c r="C35" i="5"/>
  <c r="D23" i="5"/>
  <c r="C23" i="5"/>
  <c r="E44" i="10"/>
  <c r="E44" i="9"/>
  <c r="B43" i="9"/>
  <c r="B43" i="10"/>
  <c r="F39" i="10"/>
  <c r="F39" i="9"/>
  <c r="E36" i="10"/>
  <c r="E36" i="9"/>
  <c r="D33" i="9"/>
  <c r="D33" i="10"/>
  <c r="F31" i="9"/>
  <c r="F31" i="10"/>
  <c r="E28" i="10"/>
  <c r="E28" i="9"/>
  <c r="D25" i="10"/>
  <c r="D25" i="9"/>
  <c r="C22" i="10"/>
  <c r="C22" i="9"/>
  <c r="D31" i="14"/>
  <c r="D31" i="15"/>
  <c r="F42" i="5"/>
  <c r="G42" i="5"/>
  <c r="F38" i="5"/>
  <c r="G38" i="5"/>
  <c r="F34" i="5"/>
  <c r="G34" i="5"/>
  <c r="F30" i="5"/>
  <c r="G30" i="5"/>
  <c r="G26" i="5"/>
  <c r="F26" i="5"/>
  <c r="F22" i="5"/>
  <c r="G22" i="5"/>
  <c r="D44" i="10"/>
  <c r="D44" i="9"/>
  <c r="F42" i="9"/>
  <c r="F42" i="10"/>
  <c r="C41" i="10"/>
  <c r="C41" i="9"/>
  <c r="E39" i="10"/>
  <c r="E39" i="9"/>
  <c r="B38" i="10"/>
  <c r="B38" i="9"/>
  <c r="D36" i="10"/>
  <c r="D36" i="9"/>
  <c r="F34" i="10"/>
  <c r="F34" i="9"/>
  <c r="C33" i="9"/>
  <c r="C33" i="10"/>
  <c r="E31" i="9"/>
  <c r="E31" i="10"/>
  <c r="B30" i="9"/>
  <c r="B30" i="10"/>
  <c r="D28" i="10"/>
  <c r="D28" i="9"/>
  <c r="F26" i="10"/>
  <c r="F26" i="9"/>
  <c r="C25" i="10"/>
  <c r="C25" i="9"/>
  <c r="E23" i="10"/>
  <c r="E23" i="9"/>
  <c r="B22" i="10"/>
  <c r="B22" i="9"/>
  <c r="H44" i="15"/>
  <c r="H44" i="14"/>
  <c r="G43" i="15"/>
  <c r="G43" i="14"/>
  <c r="F42" i="14"/>
  <c r="F42" i="15"/>
  <c r="E41" i="15"/>
  <c r="E41" i="14"/>
  <c r="D40" i="15"/>
  <c r="D40" i="14"/>
  <c r="C39" i="15"/>
  <c r="C39" i="14"/>
  <c r="B38" i="14"/>
  <c r="B38" i="15"/>
  <c r="H36" i="15"/>
  <c r="H36" i="14"/>
  <c r="G35" i="15"/>
  <c r="G35" i="14"/>
  <c r="F34" i="14"/>
  <c r="F34" i="15"/>
  <c r="E33" i="15"/>
  <c r="E33" i="14"/>
  <c r="D32" i="15"/>
  <c r="D32" i="14"/>
  <c r="C31" i="15"/>
  <c r="C31" i="14"/>
  <c r="B30" i="14"/>
  <c r="B30" i="15"/>
  <c r="H28" i="15"/>
  <c r="H28" i="14"/>
  <c r="G27" i="15"/>
  <c r="G27" i="14"/>
  <c r="F26" i="15"/>
  <c r="F26" i="14"/>
  <c r="E25" i="15"/>
  <c r="E25" i="14"/>
  <c r="D24" i="14"/>
  <c r="D24" i="15"/>
  <c r="C23" i="15"/>
  <c r="C23" i="14"/>
  <c r="B22" i="14"/>
  <c r="B22" i="15"/>
  <c r="I45" i="23"/>
  <c r="I45" i="22"/>
  <c r="I44" i="23"/>
  <c r="I44" i="22"/>
  <c r="I43" i="23"/>
  <c r="I43" i="22"/>
  <c r="I42" i="23"/>
  <c r="I42" i="22"/>
  <c r="I41" i="23"/>
  <c r="I41" i="22"/>
  <c r="I40" i="23"/>
  <c r="I40" i="22"/>
  <c r="I39" i="23"/>
  <c r="I39" i="22"/>
  <c r="I38" i="23"/>
  <c r="I38" i="22"/>
  <c r="I37" i="23"/>
  <c r="I37" i="22"/>
  <c r="I36" i="23"/>
  <c r="I36" i="22"/>
  <c r="I35" i="23"/>
  <c r="I35" i="22"/>
  <c r="I34" i="23"/>
  <c r="I34" i="22"/>
  <c r="I33" i="23"/>
  <c r="I33" i="22"/>
  <c r="I32" i="23"/>
  <c r="I32" i="22"/>
  <c r="I31" i="23"/>
  <c r="I31" i="22"/>
  <c r="I30" i="23"/>
  <c r="I30" i="22"/>
  <c r="I29" i="23"/>
  <c r="I29" i="22"/>
  <c r="I28" i="22"/>
  <c r="I28" i="23"/>
  <c r="I27" i="22"/>
  <c r="I27" i="23"/>
  <c r="I26" i="22"/>
  <c r="I26" i="23"/>
  <c r="I25" i="22"/>
  <c r="I25" i="23"/>
  <c r="I24" i="22"/>
  <c r="I24" i="23"/>
  <c r="I23" i="22"/>
  <c r="I23" i="23"/>
  <c r="I22" i="22"/>
  <c r="I22" i="23"/>
  <c r="I45" i="4"/>
  <c r="J27" i="3"/>
  <c r="J26" i="4"/>
  <c r="J34" i="3"/>
  <c r="J30" i="3"/>
  <c r="J24" i="3"/>
  <c r="J44" i="4"/>
  <c r="J22" i="3"/>
  <c r="J35" i="3"/>
  <c r="I42" i="4"/>
  <c r="I34" i="4"/>
  <c r="I32" i="4"/>
  <c r="J31" i="4"/>
  <c r="I28" i="4"/>
  <c r="J27" i="4"/>
  <c r="I26" i="4"/>
  <c r="H37" i="6"/>
  <c r="H51" i="7"/>
  <c r="I33" i="4"/>
  <c r="H43" i="6"/>
  <c r="I40" i="4"/>
  <c r="I38" i="4"/>
  <c r="J37" i="4"/>
  <c r="J33" i="4"/>
  <c r="J32" i="4"/>
  <c r="I29" i="4"/>
  <c r="J28" i="4"/>
  <c r="J50" i="12"/>
  <c r="J43" i="12"/>
  <c r="J39" i="12"/>
  <c r="J31" i="12"/>
  <c r="J27" i="12"/>
  <c r="J23" i="12"/>
  <c r="J21" i="12"/>
  <c r="J44" i="13"/>
  <c r="J40" i="13"/>
  <c r="J39" i="3"/>
  <c r="I44" i="4"/>
  <c r="J43" i="4"/>
  <c r="J42" i="4"/>
  <c r="I39" i="4"/>
  <c r="J38" i="4"/>
  <c r="I35" i="4"/>
  <c r="I24" i="4"/>
  <c r="J23" i="4"/>
  <c r="J21" i="4"/>
  <c r="H21" i="7"/>
  <c r="H49" i="8"/>
  <c r="H42" i="8"/>
  <c r="H38" i="8"/>
  <c r="H34" i="8"/>
  <c r="H30" i="8"/>
  <c r="H21" i="8"/>
  <c r="J49" i="11"/>
  <c r="J30" i="11"/>
  <c r="J26" i="11"/>
  <c r="J22" i="11"/>
  <c r="J35" i="12"/>
  <c r="J36" i="13"/>
  <c r="H26" i="8"/>
  <c r="H22" i="8"/>
  <c r="H29" i="6"/>
  <c r="H23" i="7"/>
  <c r="H45" i="8"/>
  <c r="H41" i="8"/>
  <c r="H37" i="8"/>
  <c r="H33" i="8"/>
  <c r="H29" i="8"/>
  <c r="H25" i="8"/>
  <c r="J21" i="11"/>
  <c r="J42" i="11"/>
  <c r="J38" i="11"/>
  <c r="J34" i="11"/>
  <c r="J51" i="13"/>
  <c r="I22" i="4"/>
  <c r="J45" i="11"/>
  <c r="J41" i="11"/>
  <c r="J37" i="11"/>
  <c r="J33" i="11"/>
  <c r="J29" i="11"/>
  <c r="J25" i="11"/>
  <c r="J49" i="12"/>
  <c r="J42" i="12"/>
  <c r="J38" i="12"/>
  <c r="J34" i="12"/>
  <c r="J30" i="12"/>
  <c r="J26" i="12"/>
  <c r="J22" i="12"/>
  <c r="J50" i="13"/>
  <c r="J43" i="13"/>
  <c r="J39" i="13"/>
  <c r="J35" i="13"/>
  <c r="J31" i="13"/>
  <c r="J27" i="13"/>
  <c r="J23" i="13"/>
  <c r="J32" i="13"/>
  <c r="J28" i="13"/>
  <c r="J43" i="3"/>
  <c r="J23" i="3"/>
  <c r="J45" i="4"/>
  <c r="I41" i="4"/>
  <c r="J39" i="4"/>
  <c r="I36" i="4"/>
  <c r="J35" i="4"/>
  <c r="J34" i="4"/>
  <c r="I30" i="4"/>
  <c r="J29" i="4"/>
  <c r="I25" i="4"/>
  <c r="J22" i="4"/>
  <c r="H51" i="8"/>
  <c r="H44" i="8"/>
  <c r="H40" i="8"/>
  <c r="H36" i="8"/>
  <c r="H32" i="8"/>
  <c r="H28" i="8"/>
  <c r="H24" i="8"/>
  <c r="J50" i="11"/>
  <c r="J43" i="11"/>
  <c r="J39" i="11"/>
  <c r="J35" i="11"/>
  <c r="J31" i="11"/>
  <c r="J27" i="11"/>
  <c r="J23" i="11"/>
  <c r="J51" i="12"/>
  <c r="J44" i="12"/>
  <c r="J40" i="12"/>
  <c r="J36" i="12"/>
  <c r="J32" i="12"/>
  <c r="J28" i="12"/>
  <c r="J24" i="12"/>
  <c r="J45" i="13"/>
  <c r="J41" i="13"/>
  <c r="J37" i="13"/>
  <c r="J33" i="13"/>
  <c r="J29" i="13"/>
  <c r="J25" i="13"/>
  <c r="J21" i="13"/>
  <c r="J24" i="13"/>
  <c r="I43" i="4"/>
  <c r="J41" i="4"/>
  <c r="J40" i="4"/>
  <c r="I37" i="4"/>
  <c r="J36" i="4"/>
  <c r="I31" i="4"/>
  <c r="J30" i="4"/>
  <c r="I27" i="4"/>
  <c r="J25" i="4"/>
  <c r="J24" i="4"/>
  <c r="H50" i="8"/>
  <c r="H43" i="8"/>
  <c r="H39" i="8"/>
  <c r="H35" i="8"/>
  <c r="H31" i="8"/>
  <c r="H27" i="8"/>
  <c r="H23" i="8"/>
  <c r="J51" i="11"/>
  <c r="J44" i="11"/>
  <c r="J40" i="11"/>
  <c r="J36" i="11"/>
  <c r="J32" i="11"/>
  <c r="J28" i="11"/>
  <c r="J24" i="11"/>
  <c r="J45" i="12"/>
  <c r="J41" i="12"/>
  <c r="J37" i="12"/>
  <c r="J33" i="12"/>
  <c r="J29" i="12"/>
  <c r="J25" i="12"/>
  <c r="J49" i="13"/>
  <c r="J42" i="13"/>
  <c r="J38" i="13"/>
  <c r="J34" i="13"/>
  <c r="J30" i="13"/>
  <c r="J26" i="13"/>
  <c r="J22" i="13"/>
  <c r="J45" i="3"/>
  <c r="J31" i="3"/>
  <c r="H45" i="6"/>
  <c r="H27" i="6"/>
  <c r="J49" i="3"/>
  <c r="J44" i="3"/>
  <c r="J41" i="3"/>
  <c r="J28" i="3"/>
  <c r="H49" i="7"/>
  <c r="H43" i="7"/>
  <c r="H42" i="7"/>
  <c r="H38" i="7"/>
  <c r="H34" i="7"/>
  <c r="H26" i="7"/>
  <c r="I51" i="4"/>
  <c r="J50" i="4"/>
  <c r="I23" i="4"/>
  <c r="H50" i="7"/>
  <c r="J40" i="3"/>
  <c r="I21" i="4"/>
  <c r="H39" i="7"/>
  <c r="H35" i="7"/>
  <c r="H31" i="7"/>
  <c r="H27" i="7"/>
  <c r="H24" i="6"/>
  <c r="J42" i="3"/>
  <c r="J38" i="3"/>
  <c r="J32" i="3"/>
  <c r="H49" i="6"/>
  <c r="H41" i="6"/>
  <c r="H38" i="6"/>
  <c r="H33" i="6"/>
  <c r="H30" i="6"/>
  <c r="H25" i="6"/>
  <c r="H23" i="6"/>
  <c r="H45" i="7"/>
  <c r="H41" i="7"/>
  <c r="H37" i="7"/>
  <c r="H33" i="7"/>
  <c r="H29" i="7"/>
  <c r="H25" i="7"/>
  <c r="H22" i="7"/>
  <c r="H42" i="6"/>
  <c r="H34" i="6"/>
  <c r="H26" i="6"/>
  <c r="H51" i="6"/>
  <c r="H40" i="6"/>
  <c r="H35" i="6"/>
  <c r="H32" i="6"/>
  <c r="H22" i="6"/>
  <c r="H30" i="7"/>
  <c r="J51" i="3"/>
  <c r="J36" i="3"/>
  <c r="J26" i="3"/>
  <c r="B49" i="5"/>
  <c r="H50" i="6"/>
  <c r="H44" i="6"/>
  <c r="H39" i="6"/>
  <c r="H36" i="6"/>
  <c r="H31" i="6"/>
  <c r="H28" i="6"/>
  <c r="H21" i="6"/>
  <c r="H44" i="7"/>
  <c r="H40" i="7"/>
  <c r="H36" i="7"/>
  <c r="H32" i="7"/>
  <c r="H28" i="7"/>
  <c r="H24" i="7"/>
  <c r="J50" i="3"/>
  <c r="J37" i="3"/>
  <c r="J33" i="3"/>
  <c r="J29" i="3"/>
  <c r="J25" i="3"/>
  <c r="J21" i="3"/>
  <c r="H28" i="10" l="1"/>
  <c r="H28" i="9"/>
  <c r="J31" i="14"/>
  <c r="J31" i="15"/>
  <c r="J22" i="15"/>
  <c r="J22" i="14"/>
  <c r="K27" i="23"/>
  <c r="K27" i="22"/>
  <c r="K21" i="23"/>
  <c r="K21" i="22"/>
  <c r="K33" i="22"/>
  <c r="K33" i="23"/>
  <c r="I21" i="5"/>
  <c r="J21" i="5"/>
  <c r="H40" i="9"/>
  <c r="H40" i="10"/>
  <c r="H38" i="10"/>
  <c r="H38" i="9"/>
  <c r="K34" i="23"/>
  <c r="K34" i="22"/>
  <c r="J28" i="15"/>
  <c r="J28" i="14"/>
  <c r="J23" i="15"/>
  <c r="J23" i="14"/>
  <c r="J23" i="5"/>
  <c r="I23" i="5"/>
  <c r="K44" i="23"/>
  <c r="K44" i="22"/>
  <c r="J29" i="15"/>
  <c r="J29" i="14"/>
  <c r="K51" i="22"/>
  <c r="K51" i="23"/>
  <c r="J39" i="5"/>
  <c r="I39" i="5"/>
  <c r="K35" i="23"/>
  <c r="K35" i="22"/>
  <c r="K25" i="22"/>
  <c r="K25" i="23"/>
  <c r="K40" i="22"/>
  <c r="K40" i="23"/>
  <c r="J25" i="5"/>
  <c r="I25" i="5"/>
  <c r="K22" i="23"/>
  <c r="K22" i="22"/>
  <c r="H21" i="9"/>
  <c r="H21" i="10"/>
  <c r="I26" i="5"/>
  <c r="J26" i="5"/>
  <c r="H51" i="9"/>
  <c r="H51" i="10"/>
  <c r="H41" i="9"/>
  <c r="H41" i="10"/>
  <c r="J32" i="15"/>
  <c r="J32" i="14"/>
  <c r="K24" i="22"/>
  <c r="K24" i="23"/>
  <c r="J27" i="15"/>
  <c r="J27" i="14"/>
  <c r="J43" i="5"/>
  <c r="I43" i="5"/>
  <c r="J33" i="14"/>
  <c r="J33" i="15"/>
  <c r="I22" i="5"/>
  <c r="J22" i="5"/>
  <c r="I36" i="5"/>
  <c r="J36" i="5"/>
  <c r="K49" i="23"/>
  <c r="K49" i="22"/>
  <c r="H34" i="9"/>
  <c r="H34" i="10"/>
  <c r="J41" i="15"/>
  <c r="J41" i="14"/>
  <c r="J26" i="14"/>
  <c r="J26" i="15"/>
  <c r="H42" i="9"/>
  <c r="H42" i="10"/>
  <c r="H43" i="9"/>
  <c r="H43" i="10"/>
  <c r="J30" i="5"/>
  <c r="I30" i="5"/>
  <c r="K37" i="22"/>
  <c r="K37" i="23"/>
  <c r="I50" i="5"/>
  <c r="J50" i="5"/>
  <c r="H39" i="10"/>
  <c r="H39" i="9"/>
  <c r="H22" i="9"/>
  <c r="H22" i="10"/>
  <c r="H25" i="10"/>
  <c r="H25" i="9"/>
  <c r="J42" i="5"/>
  <c r="I42" i="5"/>
  <c r="I44" i="5"/>
  <c r="J44" i="5"/>
  <c r="H45" i="10"/>
  <c r="H45" i="9"/>
  <c r="J51" i="15"/>
  <c r="J51" i="14"/>
  <c r="J43" i="14"/>
  <c r="J43" i="15"/>
  <c r="J21" i="15"/>
  <c r="J21" i="14"/>
  <c r="H29" i="10"/>
  <c r="H29" i="9"/>
  <c r="J49" i="14"/>
  <c r="J49" i="15"/>
  <c r="I34" i="5"/>
  <c r="J34" i="5"/>
  <c r="K38" i="22"/>
  <c r="K38" i="23"/>
  <c r="I29" i="5"/>
  <c r="J29" i="5"/>
  <c r="H26" i="10"/>
  <c r="H26" i="9"/>
  <c r="J37" i="15"/>
  <c r="J37" i="14"/>
  <c r="K31" i="23"/>
  <c r="K31" i="22"/>
  <c r="J33" i="5"/>
  <c r="I33" i="5"/>
  <c r="J51" i="5"/>
  <c r="I51" i="5"/>
  <c r="I32" i="5"/>
  <c r="J32" i="5"/>
  <c r="J40" i="15"/>
  <c r="J40" i="14"/>
  <c r="J38" i="15"/>
  <c r="J38" i="14"/>
  <c r="I24" i="5"/>
  <c r="J24" i="5"/>
  <c r="H36" i="10"/>
  <c r="H36" i="9"/>
  <c r="H23" i="10"/>
  <c r="H23" i="9"/>
  <c r="I40" i="5"/>
  <c r="J40" i="5"/>
  <c r="I41" i="5"/>
  <c r="J41" i="5"/>
  <c r="J42" i="14"/>
  <c r="J42" i="15"/>
  <c r="K28" i="23"/>
  <c r="K28" i="22"/>
  <c r="H44" i="10"/>
  <c r="H44" i="9"/>
  <c r="H32" i="9"/>
  <c r="H32" i="10"/>
  <c r="H30" i="10"/>
  <c r="H30" i="9"/>
  <c r="H24" i="10"/>
  <c r="H24" i="9"/>
  <c r="J49" i="5"/>
  <c r="I49" i="5"/>
  <c r="J31" i="5"/>
  <c r="I31" i="5"/>
  <c r="J50" i="15"/>
  <c r="J50" i="14"/>
  <c r="K36" i="23"/>
  <c r="K36" i="22"/>
  <c r="K45" i="22"/>
  <c r="K45" i="23"/>
  <c r="K41" i="22"/>
  <c r="K41" i="23"/>
  <c r="H49" i="10"/>
  <c r="H49" i="9"/>
  <c r="J36" i="15"/>
  <c r="J36" i="14"/>
  <c r="J34" i="15"/>
  <c r="J34" i="14"/>
  <c r="K43" i="23"/>
  <c r="K43" i="22"/>
  <c r="H31" i="10"/>
  <c r="H31" i="9"/>
  <c r="I28" i="5"/>
  <c r="J28" i="5"/>
  <c r="J35" i="14"/>
  <c r="J35" i="15"/>
  <c r="K39" i="22"/>
  <c r="K39" i="23"/>
  <c r="I37" i="5"/>
  <c r="J37" i="5"/>
  <c r="I38" i="5"/>
  <c r="J38" i="5"/>
  <c r="K26" i="23"/>
  <c r="K26" i="22"/>
  <c r="J44" i="15"/>
  <c r="J44" i="14"/>
  <c r="J39" i="14"/>
  <c r="J39" i="15"/>
  <c r="J45" i="14"/>
  <c r="J45" i="15"/>
  <c r="J30" i="15"/>
  <c r="J30" i="14"/>
  <c r="K23" i="22"/>
  <c r="K29" i="22"/>
  <c r="K29" i="23"/>
  <c r="K32" i="22"/>
  <c r="K32" i="23"/>
  <c r="H50" i="10"/>
  <c r="H50" i="9"/>
  <c r="H35" i="10"/>
  <c r="H35" i="9"/>
  <c r="H33" i="9"/>
  <c r="H33" i="10"/>
  <c r="K30" i="23"/>
  <c r="K30" i="22"/>
  <c r="H27" i="10"/>
  <c r="H27" i="9"/>
  <c r="I45" i="5"/>
  <c r="J45" i="5"/>
  <c r="J24" i="15"/>
  <c r="J24" i="14"/>
  <c r="K42" i="23"/>
  <c r="K42" i="22"/>
  <c r="J25" i="15"/>
  <c r="J25" i="14"/>
  <c r="K50" i="22"/>
  <c r="K50" i="23"/>
  <c r="H37" i="10"/>
  <c r="H37" i="9"/>
  <c r="J35" i="5"/>
  <c r="I35" i="5"/>
  <c r="J27" i="5"/>
  <c r="I27" i="5"/>
  <c r="F18" i="9" l="1"/>
  <c r="D18" i="9"/>
  <c r="B17" i="9"/>
  <c r="E18" i="9"/>
  <c r="F19" i="9"/>
  <c r="E17" i="9"/>
  <c r="F17" i="9"/>
  <c r="B19" i="9"/>
  <c r="C17" i="9"/>
  <c r="D17" i="9"/>
  <c r="B18" i="9"/>
  <c r="C19" i="9"/>
  <c r="E19" i="9"/>
  <c r="C18" i="9"/>
  <c r="D19" i="9"/>
  <c r="F47" i="3"/>
  <c r="P47" i="3"/>
  <c r="I47" i="3"/>
  <c r="C47" i="3"/>
  <c r="V47" i="3"/>
  <c r="S47" i="3"/>
  <c r="L47" i="86" l="1"/>
  <c r="W23" i="3"/>
  <c r="T47" i="3"/>
  <c r="Q47" i="3"/>
  <c r="W49" i="3"/>
  <c r="W11" i="3"/>
  <c r="L10" i="86" l="1"/>
  <c r="L45" i="86"/>
  <c r="L44" i="86"/>
  <c r="L43" i="86"/>
  <c r="L38" i="86"/>
  <c r="L37" i="86"/>
  <c r="L36" i="86"/>
  <c r="L35" i="86"/>
  <c r="L30" i="86"/>
  <c r="L29" i="86"/>
  <c r="L28" i="86"/>
  <c r="L27" i="86"/>
  <c r="L22" i="86"/>
  <c r="L20" i="86"/>
  <c r="L19" i="86"/>
  <c r="L18" i="86"/>
  <c r="L13" i="86"/>
  <c r="L12" i="86"/>
  <c r="L11" i="86"/>
  <c r="L9" i="86"/>
  <c r="L17" i="86" l="1"/>
  <c r="L31" i="86"/>
  <c r="L39" i="86"/>
  <c r="L14" i="86"/>
  <c r="L15" i="86"/>
  <c r="L24" i="86"/>
  <c r="L32" i="86"/>
  <c r="L40" i="86"/>
  <c r="L23" i="86"/>
  <c r="L16" i="86"/>
  <c r="L25" i="86"/>
  <c r="L33" i="86"/>
  <c r="L41" i="86"/>
  <c r="L26" i="86"/>
  <c r="L34" i="86"/>
  <c r="L42" i="86"/>
  <c r="E47" i="86"/>
  <c r="J47" i="86" s="1"/>
  <c r="B47" i="86"/>
  <c r="G47" i="86" s="1"/>
  <c r="C47" i="86"/>
  <c r="H47" i="86" s="1"/>
  <c r="D47" i="86"/>
  <c r="I47" i="86" s="1"/>
  <c r="G23" i="86" l="1"/>
  <c r="H23" i="86"/>
  <c r="I23" i="86"/>
  <c r="J23" i="86"/>
  <c r="G24" i="86"/>
  <c r="H24" i="86"/>
  <c r="I24" i="86"/>
  <c r="J24" i="86"/>
  <c r="G25" i="86"/>
  <c r="H25" i="86"/>
  <c r="I25" i="86"/>
  <c r="J25" i="86"/>
  <c r="G26" i="86"/>
  <c r="H26" i="86"/>
  <c r="I26" i="86"/>
  <c r="J26" i="86"/>
  <c r="G27" i="86"/>
  <c r="H27" i="86"/>
  <c r="I27" i="86"/>
  <c r="J27" i="86"/>
  <c r="G28" i="86"/>
  <c r="H28" i="86"/>
  <c r="I28" i="86"/>
  <c r="J28" i="86"/>
  <c r="G29" i="86"/>
  <c r="H29" i="86"/>
  <c r="I29" i="86"/>
  <c r="J29" i="86"/>
  <c r="G30" i="86"/>
  <c r="H30" i="86"/>
  <c r="I30" i="86"/>
  <c r="J30" i="86"/>
  <c r="G31" i="86"/>
  <c r="H31" i="86"/>
  <c r="I31" i="86"/>
  <c r="J31" i="86"/>
  <c r="G32" i="86"/>
  <c r="H32" i="86"/>
  <c r="I32" i="86"/>
  <c r="J32" i="86"/>
  <c r="G33" i="86"/>
  <c r="H33" i="86"/>
  <c r="I33" i="86"/>
  <c r="J33" i="86"/>
  <c r="G34" i="86"/>
  <c r="H34" i="86"/>
  <c r="I34" i="86"/>
  <c r="J34" i="86"/>
  <c r="G35" i="86"/>
  <c r="H35" i="86"/>
  <c r="I35" i="86"/>
  <c r="J35" i="86"/>
  <c r="G36" i="86"/>
  <c r="H36" i="86"/>
  <c r="I36" i="86"/>
  <c r="J36" i="86"/>
  <c r="G37" i="86"/>
  <c r="H37" i="86"/>
  <c r="I37" i="86"/>
  <c r="J37" i="86"/>
  <c r="G38" i="86"/>
  <c r="H38" i="86"/>
  <c r="I38" i="86"/>
  <c r="J38" i="86"/>
  <c r="G39" i="86"/>
  <c r="H39" i="86"/>
  <c r="I39" i="86"/>
  <c r="J39" i="86"/>
  <c r="G40" i="86"/>
  <c r="H40" i="86"/>
  <c r="I40" i="86"/>
  <c r="J40" i="86"/>
  <c r="G41" i="86"/>
  <c r="H41" i="86"/>
  <c r="I41" i="86"/>
  <c r="J41" i="86"/>
  <c r="G42" i="86"/>
  <c r="H42" i="86"/>
  <c r="I42" i="86"/>
  <c r="J42" i="86"/>
  <c r="G43" i="86"/>
  <c r="H43" i="86"/>
  <c r="I43" i="86"/>
  <c r="J43" i="86"/>
  <c r="G44" i="86"/>
  <c r="H44" i="86"/>
  <c r="I44" i="86"/>
  <c r="J44" i="86"/>
  <c r="G45" i="86"/>
  <c r="H45" i="86"/>
  <c r="I45" i="86"/>
  <c r="J45" i="86"/>
  <c r="H22" i="86"/>
  <c r="I22" i="86"/>
  <c r="J22" i="86"/>
  <c r="G22" i="86"/>
  <c r="H20" i="86"/>
  <c r="I20" i="86"/>
  <c r="J20" i="86"/>
  <c r="G20" i="86"/>
  <c r="G19" i="86"/>
  <c r="G10" i="86"/>
  <c r="G9" i="86"/>
  <c r="H10" i="86"/>
  <c r="I10" i="86"/>
  <c r="J10" i="86"/>
  <c r="G11" i="86"/>
  <c r="H11" i="86"/>
  <c r="I11" i="86"/>
  <c r="J11" i="86"/>
  <c r="G12" i="86"/>
  <c r="H12" i="86"/>
  <c r="I12" i="86"/>
  <c r="J12" i="86"/>
  <c r="G13" i="86"/>
  <c r="H13" i="86"/>
  <c r="I13" i="86"/>
  <c r="J13" i="86"/>
  <c r="G14" i="86"/>
  <c r="H14" i="86"/>
  <c r="I14" i="86"/>
  <c r="J14" i="86"/>
  <c r="G15" i="86"/>
  <c r="H15" i="86"/>
  <c r="I15" i="86"/>
  <c r="J15" i="86"/>
  <c r="G16" i="86"/>
  <c r="H16" i="86"/>
  <c r="I16" i="86"/>
  <c r="J16" i="86"/>
  <c r="G17" i="86"/>
  <c r="H17" i="86"/>
  <c r="I17" i="86"/>
  <c r="J17" i="86"/>
  <c r="G18" i="86"/>
  <c r="H18" i="86"/>
  <c r="I18" i="86"/>
  <c r="J18" i="86"/>
  <c r="H19" i="86"/>
  <c r="I19" i="86"/>
  <c r="J19" i="86"/>
  <c r="H9" i="86"/>
  <c r="I9" i="86"/>
  <c r="J9" i="86"/>
  <c r="E47" i="21"/>
  <c r="H47" i="20"/>
  <c r="E47" i="20"/>
  <c r="D47" i="20" l="1"/>
  <c r="D47" i="21"/>
  <c r="C47" i="21"/>
  <c r="C47" i="20"/>
  <c r="B47" i="21"/>
  <c r="B47" i="20"/>
  <c r="D15" i="23"/>
  <c r="D15" i="22"/>
  <c r="H15" i="22"/>
  <c r="H15" i="23"/>
  <c r="C18" i="23"/>
  <c r="C18" i="22"/>
  <c r="E10" i="23"/>
  <c r="E10" i="22"/>
  <c r="F14" i="22"/>
  <c r="F14" i="23"/>
  <c r="G10" i="22"/>
  <c r="G10" i="23"/>
  <c r="I18" i="22"/>
  <c r="I18" i="23"/>
  <c r="B17" i="23"/>
  <c r="B17" i="22"/>
  <c r="B9" i="23"/>
  <c r="B9" i="22"/>
  <c r="C13" i="23"/>
  <c r="C13" i="22"/>
  <c r="D17" i="23"/>
  <c r="D17" i="22"/>
  <c r="D9" i="23"/>
  <c r="D9" i="22"/>
  <c r="E13" i="22"/>
  <c r="E13" i="23"/>
  <c r="F17" i="23"/>
  <c r="F17" i="22"/>
  <c r="F9" i="23"/>
  <c r="F9" i="22"/>
  <c r="G13" i="22"/>
  <c r="G13" i="23"/>
  <c r="H17" i="22"/>
  <c r="H17" i="23"/>
  <c r="H9" i="22"/>
  <c r="H9" i="23"/>
  <c r="I13" i="22"/>
  <c r="I13" i="23"/>
  <c r="B16" i="23"/>
  <c r="B16" i="22"/>
  <c r="C20" i="23"/>
  <c r="C20" i="22"/>
  <c r="C12" i="23"/>
  <c r="C12" i="22"/>
  <c r="D16" i="23"/>
  <c r="D16" i="22"/>
  <c r="E20" i="23"/>
  <c r="E20" i="22"/>
  <c r="E12" i="22"/>
  <c r="E12" i="23"/>
  <c r="F16" i="22"/>
  <c r="F16" i="23"/>
  <c r="G20" i="22"/>
  <c r="G20" i="23"/>
  <c r="G12" i="22"/>
  <c r="G12" i="23"/>
  <c r="H16" i="22"/>
  <c r="H16" i="23"/>
  <c r="I20" i="22"/>
  <c r="I20" i="23"/>
  <c r="I12" i="22"/>
  <c r="I12" i="23"/>
  <c r="C11" i="23"/>
  <c r="C11" i="22"/>
  <c r="F15" i="23"/>
  <c r="F15" i="22"/>
  <c r="I19" i="22"/>
  <c r="I19" i="23"/>
  <c r="C10" i="23"/>
  <c r="C10" i="22"/>
  <c r="B13" i="23"/>
  <c r="B13" i="22"/>
  <c r="C17" i="23"/>
  <c r="C17" i="22"/>
  <c r="C9" i="23"/>
  <c r="C9" i="22"/>
  <c r="D13" i="23"/>
  <c r="D13" i="22"/>
  <c r="E17" i="22"/>
  <c r="E17" i="23"/>
  <c r="E9" i="23"/>
  <c r="E9" i="22"/>
  <c r="F13" i="23"/>
  <c r="F13" i="22"/>
  <c r="G17" i="22"/>
  <c r="G17" i="23"/>
  <c r="G9" i="23"/>
  <c r="G9" i="22"/>
  <c r="H13" i="22"/>
  <c r="H13" i="23"/>
  <c r="I17" i="22"/>
  <c r="I17" i="23"/>
  <c r="I9" i="22"/>
  <c r="I9" i="23"/>
  <c r="C19" i="23"/>
  <c r="C19" i="22"/>
  <c r="E11" i="22"/>
  <c r="E11" i="23"/>
  <c r="G19" i="22"/>
  <c r="G19" i="23"/>
  <c r="I11" i="22"/>
  <c r="I11" i="23"/>
  <c r="B14" i="23"/>
  <c r="B14" i="22"/>
  <c r="E18" i="23"/>
  <c r="E18" i="22"/>
  <c r="G18" i="22"/>
  <c r="G18" i="23"/>
  <c r="I10" i="22"/>
  <c r="I10" i="23"/>
  <c r="C16" i="23"/>
  <c r="C16" i="22"/>
  <c r="F12" i="22"/>
  <c r="F12" i="23"/>
  <c r="B19" i="23"/>
  <c r="B19" i="22"/>
  <c r="C15" i="23"/>
  <c r="C15" i="22"/>
  <c r="D19" i="23"/>
  <c r="D19" i="22"/>
  <c r="D11" i="23"/>
  <c r="D11" i="22"/>
  <c r="E15" i="22"/>
  <c r="E15" i="23"/>
  <c r="F19" i="23"/>
  <c r="F19" i="22"/>
  <c r="F11" i="23"/>
  <c r="F11" i="22"/>
  <c r="G15" i="22"/>
  <c r="G15" i="23"/>
  <c r="H19" i="22"/>
  <c r="H19" i="23"/>
  <c r="H11" i="22"/>
  <c r="H11" i="23"/>
  <c r="I15" i="22"/>
  <c r="I15" i="23"/>
  <c r="B15" i="23"/>
  <c r="B15" i="22"/>
  <c r="E19" i="22"/>
  <c r="E19" i="23"/>
  <c r="G11" i="22"/>
  <c r="G11" i="23"/>
  <c r="D14" i="23"/>
  <c r="D14" i="22"/>
  <c r="H14" i="22"/>
  <c r="H14" i="23"/>
  <c r="B20" i="23"/>
  <c r="B20" i="22"/>
  <c r="B12" i="23"/>
  <c r="B12" i="22"/>
  <c r="D20" i="23"/>
  <c r="D20" i="22"/>
  <c r="D12" i="23"/>
  <c r="D12" i="22"/>
  <c r="E16" i="23"/>
  <c r="E16" i="22"/>
  <c r="F20" i="22"/>
  <c r="F20" i="23"/>
  <c r="G16" i="22"/>
  <c r="G16" i="23"/>
  <c r="H20" i="22"/>
  <c r="H20" i="23"/>
  <c r="H12" i="22"/>
  <c r="H12" i="23"/>
  <c r="I16" i="22"/>
  <c r="I16" i="23"/>
  <c r="B11" i="23"/>
  <c r="B11" i="22"/>
  <c r="B18" i="23"/>
  <c r="B18" i="22"/>
  <c r="B10" i="23"/>
  <c r="B10" i="22"/>
  <c r="C14" i="23"/>
  <c r="C14" i="22"/>
  <c r="D18" i="23"/>
  <c r="D18" i="22"/>
  <c r="D10" i="23"/>
  <c r="D10" i="22"/>
  <c r="E14" i="23"/>
  <c r="E14" i="22"/>
  <c r="F18" i="22"/>
  <c r="F18" i="23"/>
  <c r="F10" i="22"/>
  <c r="F10" i="23"/>
  <c r="G14" i="22"/>
  <c r="G14" i="23"/>
  <c r="H18" i="22"/>
  <c r="H18" i="23"/>
  <c r="H10" i="22"/>
  <c r="H10" i="23"/>
  <c r="I14" i="22"/>
  <c r="I14" i="23"/>
  <c r="H47" i="21"/>
  <c r="I47" i="20"/>
  <c r="F47" i="20"/>
  <c r="G47" i="20"/>
  <c r="G47" i="21"/>
  <c r="F47" i="21"/>
  <c r="I47" i="21"/>
  <c r="C47" i="19"/>
  <c r="D47" i="19"/>
  <c r="E47" i="19"/>
  <c r="F47" i="19"/>
  <c r="G47" i="19"/>
  <c r="H47" i="19"/>
  <c r="I47" i="19"/>
  <c r="B47" i="19"/>
  <c r="B17" i="10"/>
  <c r="C17" i="10"/>
  <c r="D17" i="10"/>
  <c r="E17" i="10"/>
  <c r="F17" i="10"/>
  <c r="B18" i="10"/>
  <c r="C18" i="10"/>
  <c r="D18" i="10"/>
  <c r="E18" i="10"/>
  <c r="F18" i="10"/>
  <c r="B19" i="10"/>
  <c r="C19" i="10"/>
  <c r="D19" i="10"/>
  <c r="E19" i="10"/>
  <c r="F19" i="10"/>
  <c r="E18" i="15" l="1"/>
  <c r="E18" i="14"/>
  <c r="H13" i="15"/>
  <c r="H13" i="14"/>
  <c r="E10" i="14"/>
  <c r="E10" i="15"/>
  <c r="K20" i="23"/>
  <c r="K20" i="22"/>
  <c r="F20" i="15"/>
  <c r="F20" i="14"/>
  <c r="B16" i="15"/>
  <c r="B16" i="14"/>
  <c r="F12" i="15"/>
  <c r="F12" i="14"/>
  <c r="C18" i="15"/>
  <c r="C18" i="14"/>
  <c r="F13" i="14"/>
  <c r="F13" i="15"/>
  <c r="H18" i="14"/>
  <c r="H18" i="15"/>
  <c r="F16" i="15"/>
  <c r="F16" i="14"/>
  <c r="D14" i="14"/>
  <c r="D14" i="15"/>
  <c r="H10" i="15"/>
  <c r="H10" i="14"/>
  <c r="D47" i="23"/>
  <c r="D47" i="22"/>
  <c r="H19" i="14"/>
  <c r="H19" i="15"/>
  <c r="G18" i="14"/>
  <c r="G18" i="15"/>
  <c r="F17" i="14"/>
  <c r="F17" i="15"/>
  <c r="E16" i="14"/>
  <c r="E16" i="15"/>
  <c r="D15" i="15"/>
  <c r="D15" i="14"/>
  <c r="C14" i="14"/>
  <c r="C14" i="15"/>
  <c r="B13" i="14"/>
  <c r="B13" i="15"/>
  <c r="H11" i="14"/>
  <c r="H11" i="15"/>
  <c r="G10" i="14"/>
  <c r="G10" i="15"/>
  <c r="F9" i="15"/>
  <c r="F9" i="14"/>
  <c r="K12" i="23"/>
  <c r="K12" i="22"/>
  <c r="K19" i="23"/>
  <c r="K19" i="22"/>
  <c r="C47" i="23"/>
  <c r="C47" i="22"/>
  <c r="G20" i="15"/>
  <c r="G20" i="14"/>
  <c r="B15" i="15"/>
  <c r="B15" i="14"/>
  <c r="F11" i="14"/>
  <c r="F11" i="15"/>
  <c r="E19" i="15"/>
  <c r="E19" i="14"/>
  <c r="H14" i="15"/>
  <c r="H14" i="14"/>
  <c r="C9" i="15"/>
  <c r="C9" i="14"/>
  <c r="H47" i="22"/>
  <c r="H47" i="23"/>
  <c r="B17" i="14"/>
  <c r="B17" i="15"/>
  <c r="B20" i="15"/>
  <c r="B20" i="14"/>
  <c r="G17" i="14"/>
  <c r="G17" i="15"/>
  <c r="E15" i="14"/>
  <c r="E15" i="15"/>
  <c r="C13" i="15"/>
  <c r="C13" i="14"/>
  <c r="B12" i="14"/>
  <c r="B12" i="15"/>
  <c r="G9" i="14"/>
  <c r="G9" i="15"/>
  <c r="K17" i="22"/>
  <c r="K17" i="23"/>
  <c r="K15" i="23"/>
  <c r="K15" i="22"/>
  <c r="H20" i="14"/>
  <c r="H20" i="15"/>
  <c r="G19" i="15"/>
  <c r="G19" i="14"/>
  <c r="F18" i="15"/>
  <c r="F18" i="14"/>
  <c r="E17" i="14"/>
  <c r="E17" i="15"/>
  <c r="D16" i="14"/>
  <c r="D16" i="15"/>
  <c r="C15" i="15"/>
  <c r="C15" i="14"/>
  <c r="B14" i="15"/>
  <c r="B14" i="14"/>
  <c r="H12" i="15"/>
  <c r="H12" i="14"/>
  <c r="G11" i="15"/>
  <c r="G11" i="14"/>
  <c r="F10" i="14"/>
  <c r="F10" i="15"/>
  <c r="E9" i="15"/>
  <c r="E9" i="14"/>
  <c r="K16" i="22"/>
  <c r="K16" i="23"/>
  <c r="B47" i="23"/>
  <c r="B47" i="22"/>
  <c r="D17" i="15"/>
  <c r="D17" i="14"/>
  <c r="G12" i="15"/>
  <c r="G12" i="14"/>
  <c r="I47" i="23"/>
  <c r="I47" i="22"/>
  <c r="D18" i="15"/>
  <c r="D18" i="14"/>
  <c r="G13" i="15"/>
  <c r="G13" i="14"/>
  <c r="D10" i="15"/>
  <c r="D10" i="14"/>
  <c r="D19" i="14"/>
  <c r="D19" i="15"/>
  <c r="H15" i="15"/>
  <c r="H15" i="14"/>
  <c r="E12" i="14"/>
  <c r="E12" i="15"/>
  <c r="C10" i="15"/>
  <c r="C10" i="14"/>
  <c r="K18" i="23"/>
  <c r="K18" i="22"/>
  <c r="D20" i="15"/>
  <c r="D20" i="14"/>
  <c r="C19" i="15"/>
  <c r="C19" i="14"/>
  <c r="B18" i="14"/>
  <c r="B18" i="15"/>
  <c r="H16" i="15"/>
  <c r="H16" i="14"/>
  <c r="G15" i="14"/>
  <c r="G15" i="15"/>
  <c r="F14" i="15"/>
  <c r="F14" i="14"/>
  <c r="E13" i="14"/>
  <c r="E13" i="15"/>
  <c r="D12" i="14"/>
  <c r="D12" i="15"/>
  <c r="C11" i="15"/>
  <c r="C11" i="14"/>
  <c r="B10" i="15"/>
  <c r="B10" i="14"/>
  <c r="K9" i="22"/>
  <c r="K9" i="23"/>
  <c r="K14" i="23"/>
  <c r="K14" i="22"/>
  <c r="F47" i="23"/>
  <c r="F47" i="22"/>
  <c r="F19" i="14"/>
  <c r="F19" i="15"/>
  <c r="C16" i="15"/>
  <c r="C16" i="14"/>
  <c r="D9" i="15"/>
  <c r="D9" i="14"/>
  <c r="C17" i="15"/>
  <c r="C17" i="14"/>
  <c r="E11" i="15"/>
  <c r="E11" i="14"/>
  <c r="K10" i="23"/>
  <c r="K10" i="22"/>
  <c r="E20" i="15"/>
  <c r="E20" i="14"/>
  <c r="G14" i="15"/>
  <c r="G14" i="14"/>
  <c r="D11" i="15"/>
  <c r="D11" i="14"/>
  <c r="B9" i="14"/>
  <c r="B9" i="15"/>
  <c r="G47" i="22"/>
  <c r="G47" i="23"/>
  <c r="C20" i="15"/>
  <c r="C20" i="14"/>
  <c r="B19" i="15"/>
  <c r="B19" i="14"/>
  <c r="H17" i="15"/>
  <c r="H17" i="14"/>
  <c r="G16" i="15"/>
  <c r="G16" i="14"/>
  <c r="F15" i="14"/>
  <c r="F15" i="15"/>
  <c r="E14" i="14"/>
  <c r="E14" i="15"/>
  <c r="D13" i="14"/>
  <c r="D13" i="15"/>
  <c r="C12" i="14"/>
  <c r="C12" i="15"/>
  <c r="B11" i="15"/>
  <c r="B11" i="14"/>
  <c r="H9" i="15"/>
  <c r="H9" i="14"/>
  <c r="K13" i="22"/>
  <c r="K13" i="23"/>
  <c r="K11" i="23"/>
  <c r="K11" i="22"/>
  <c r="E47" i="23"/>
  <c r="E47" i="22"/>
  <c r="H20" i="8"/>
  <c r="H16" i="8"/>
  <c r="H12" i="8"/>
  <c r="J18" i="11"/>
  <c r="J14" i="11"/>
  <c r="J10" i="11"/>
  <c r="J18" i="12"/>
  <c r="J14" i="12"/>
  <c r="J10" i="12"/>
  <c r="J18" i="13"/>
  <c r="J14" i="13"/>
  <c r="J10" i="13"/>
  <c r="I47" i="17"/>
  <c r="E47" i="17"/>
  <c r="I47" i="18"/>
  <c r="E47" i="18"/>
  <c r="K47" i="20"/>
  <c r="H19" i="8"/>
  <c r="H15" i="8"/>
  <c r="H11" i="8"/>
  <c r="J19" i="11"/>
  <c r="J15" i="11"/>
  <c r="J11" i="11"/>
  <c r="H47" i="11"/>
  <c r="J19" i="12"/>
  <c r="J15" i="12"/>
  <c r="J11" i="12"/>
  <c r="H47" i="12"/>
  <c r="J19" i="13"/>
  <c r="J15" i="13"/>
  <c r="J11" i="13"/>
  <c r="H47" i="13"/>
  <c r="H47" i="17"/>
  <c r="D47" i="17"/>
  <c r="H47" i="18"/>
  <c r="D47" i="18"/>
  <c r="K47" i="19"/>
  <c r="H18" i="8"/>
  <c r="H14" i="8"/>
  <c r="H10" i="8"/>
  <c r="J20" i="11"/>
  <c r="J16" i="11"/>
  <c r="J12" i="11"/>
  <c r="J20" i="12"/>
  <c r="J16" i="12"/>
  <c r="J12" i="12"/>
  <c r="J20" i="13"/>
  <c r="J16" i="13"/>
  <c r="J12" i="13"/>
  <c r="B45" i="16"/>
  <c r="G47" i="17"/>
  <c r="C47" i="17"/>
  <c r="G47" i="18"/>
  <c r="C47" i="18"/>
  <c r="H17" i="8"/>
  <c r="H13" i="8"/>
  <c r="H9" i="8"/>
  <c r="J17" i="11"/>
  <c r="J13" i="11"/>
  <c r="J9" i="11"/>
  <c r="J17" i="12"/>
  <c r="J13" i="12"/>
  <c r="J9" i="12"/>
  <c r="J17" i="13"/>
  <c r="J13" i="13"/>
  <c r="J9" i="13"/>
  <c r="J47" i="17"/>
  <c r="F47" i="17"/>
  <c r="J47" i="18"/>
  <c r="F47" i="18"/>
  <c r="C47" i="11"/>
  <c r="G47" i="12"/>
  <c r="F47" i="8"/>
  <c r="B47" i="11"/>
  <c r="B47" i="12"/>
  <c r="B47" i="13"/>
  <c r="B47" i="17"/>
  <c r="B47" i="18"/>
  <c r="E47" i="8"/>
  <c r="E47" i="11"/>
  <c r="E47" i="12"/>
  <c r="E47" i="13"/>
  <c r="C47" i="8"/>
  <c r="G47" i="11"/>
  <c r="C47" i="12"/>
  <c r="G47" i="13"/>
  <c r="C47" i="13"/>
  <c r="B47" i="8"/>
  <c r="F47" i="11"/>
  <c r="F47" i="12"/>
  <c r="F47" i="13"/>
  <c r="D47" i="8"/>
  <c r="D47" i="11"/>
  <c r="D47" i="12"/>
  <c r="D47" i="13"/>
  <c r="C45" i="16"/>
  <c r="F20" i="5"/>
  <c r="G20" i="5"/>
  <c r="F16" i="5"/>
  <c r="G16" i="5"/>
  <c r="F17" i="5"/>
  <c r="G17" i="5"/>
  <c r="F18" i="5"/>
  <c r="G18" i="5"/>
  <c r="F19" i="5"/>
  <c r="G19" i="5"/>
  <c r="S51" i="1"/>
  <c r="S52" i="1"/>
  <c r="S53" i="1"/>
  <c r="O51" i="1"/>
  <c r="O52" i="1"/>
  <c r="O53" i="1"/>
  <c r="S47" i="1"/>
  <c r="S48" i="1"/>
  <c r="S49" i="1"/>
  <c r="O47" i="1"/>
  <c r="O48" i="1"/>
  <c r="O49" i="1"/>
  <c r="S43" i="1"/>
  <c r="S44" i="1"/>
  <c r="S45" i="1"/>
  <c r="O43" i="1"/>
  <c r="O44" i="1"/>
  <c r="O45" i="1"/>
  <c r="S38" i="1"/>
  <c r="S39" i="1"/>
  <c r="S40" i="1"/>
  <c r="O38" i="1"/>
  <c r="O39" i="1"/>
  <c r="O40" i="1"/>
  <c r="S35" i="1"/>
  <c r="O35" i="1"/>
  <c r="S24" i="1"/>
  <c r="S25" i="1"/>
  <c r="S26" i="1"/>
  <c r="O24" i="1"/>
  <c r="O25" i="1"/>
  <c r="O26" i="1"/>
  <c r="S20" i="1"/>
  <c r="S21" i="1"/>
  <c r="S22" i="1"/>
  <c r="O20" i="1"/>
  <c r="O21" i="1"/>
  <c r="O22" i="1"/>
  <c r="S16" i="1"/>
  <c r="S17" i="1"/>
  <c r="S18" i="1"/>
  <c r="O16" i="1"/>
  <c r="O17" i="1"/>
  <c r="O18" i="1"/>
  <c r="S11" i="1"/>
  <c r="S12" i="1"/>
  <c r="S13" i="1"/>
  <c r="O11" i="1"/>
  <c r="O12" i="1"/>
  <c r="O13" i="1"/>
  <c r="S8" i="1"/>
  <c r="O8" i="1"/>
  <c r="I17" i="4" l="1"/>
  <c r="F9" i="5"/>
  <c r="G9" i="5"/>
  <c r="E15" i="10"/>
  <c r="E15" i="9"/>
  <c r="C9" i="10"/>
  <c r="C9" i="9"/>
  <c r="C47" i="15"/>
  <c r="C47" i="14"/>
  <c r="C14" i="5"/>
  <c r="D14" i="5"/>
  <c r="G11" i="5"/>
  <c r="F11" i="5"/>
  <c r="B16" i="10"/>
  <c r="B16" i="9"/>
  <c r="D14" i="10"/>
  <c r="D14" i="9"/>
  <c r="F12" i="10"/>
  <c r="F12" i="9"/>
  <c r="C11" i="10"/>
  <c r="C11" i="9"/>
  <c r="E9" i="9"/>
  <c r="E9" i="10"/>
  <c r="B20" i="10"/>
  <c r="B20" i="9"/>
  <c r="F47" i="15"/>
  <c r="F47" i="14"/>
  <c r="J20" i="15"/>
  <c r="J20" i="14"/>
  <c r="C13" i="5"/>
  <c r="D13" i="5"/>
  <c r="F10" i="5"/>
  <c r="G10" i="5"/>
  <c r="F15" i="10"/>
  <c r="F15" i="9"/>
  <c r="C14" i="10"/>
  <c r="C14" i="9"/>
  <c r="E12" i="10"/>
  <c r="E12" i="9"/>
  <c r="B11" i="9"/>
  <c r="B11" i="10"/>
  <c r="D9" i="9"/>
  <c r="D9" i="10"/>
  <c r="E47" i="14"/>
  <c r="E47" i="15"/>
  <c r="H47" i="15"/>
  <c r="H47" i="14"/>
  <c r="D12" i="10"/>
  <c r="D12" i="9"/>
  <c r="D19" i="5"/>
  <c r="C19" i="5"/>
  <c r="D11" i="5"/>
  <c r="C11" i="5"/>
  <c r="D10" i="5"/>
  <c r="C10" i="5"/>
  <c r="C20" i="5"/>
  <c r="D20" i="5"/>
  <c r="D15" i="9"/>
  <c r="D15" i="10"/>
  <c r="F13" i="9"/>
  <c r="F13" i="10"/>
  <c r="C12" i="9"/>
  <c r="C12" i="10"/>
  <c r="E10" i="9"/>
  <c r="E10" i="10"/>
  <c r="B9" i="10"/>
  <c r="B9" i="9"/>
  <c r="J15" i="14"/>
  <c r="J15" i="15"/>
  <c r="J10" i="15"/>
  <c r="J10" i="14"/>
  <c r="C18" i="5"/>
  <c r="D18" i="5"/>
  <c r="G15" i="5"/>
  <c r="F15" i="5"/>
  <c r="F16" i="9"/>
  <c r="F16" i="10"/>
  <c r="C15" i="9"/>
  <c r="C15" i="10"/>
  <c r="E13" i="9"/>
  <c r="E13" i="10"/>
  <c r="B12" i="9"/>
  <c r="B12" i="10"/>
  <c r="D10" i="9"/>
  <c r="D10" i="10"/>
  <c r="F20" i="10"/>
  <c r="F20" i="9"/>
  <c r="D47" i="14"/>
  <c r="D47" i="15"/>
  <c r="K47" i="22"/>
  <c r="J19" i="15"/>
  <c r="J19" i="14"/>
  <c r="J14" i="15"/>
  <c r="J14" i="14"/>
  <c r="C12" i="5"/>
  <c r="D12" i="5"/>
  <c r="F10" i="9"/>
  <c r="F10" i="10"/>
  <c r="J11" i="15"/>
  <c r="J11" i="14"/>
  <c r="F14" i="5"/>
  <c r="G14" i="5"/>
  <c r="B15" i="9"/>
  <c r="B15" i="10"/>
  <c r="F11" i="9"/>
  <c r="F11" i="10"/>
  <c r="E20" i="9"/>
  <c r="E20" i="10"/>
  <c r="G47" i="15"/>
  <c r="G47" i="14"/>
  <c r="J9" i="15"/>
  <c r="J9" i="14"/>
  <c r="C16" i="5"/>
  <c r="D16" i="5"/>
  <c r="F13" i="5"/>
  <c r="G13" i="5"/>
  <c r="D16" i="10"/>
  <c r="D16" i="9"/>
  <c r="F14" i="10"/>
  <c r="F14" i="9"/>
  <c r="C13" i="10"/>
  <c r="C13" i="9"/>
  <c r="E11" i="10"/>
  <c r="E11" i="9"/>
  <c r="B10" i="10"/>
  <c r="B10" i="9"/>
  <c r="D20" i="9"/>
  <c r="D20" i="10"/>
  <c r="J13" i="15"/>
  <c r="J13" i="14"/>
  <c r="J12" i="15"/>
  <c r="J12" i="14"/>
  <c r="D9" i="5"/>
  <c r="C9" i="5"/>
  <c r="B14" i="9"/>
  <c r="B14" i="10"/>
  <c r="C17" i="5"/>
  <c r="D17" i="5"/>
  <c r="E16" i="9"/>
  <c r="E16" i="10"/>
  <c r="D13" i="9"/>
  <c r="D13" i="10"/>
  <c r="C10" i="9"/>
  <c r="C10" i="10"/>
  <c r="J18" i="15"/>
  <c r="J18" i="14"/>
  <c r="D15" i="5"/>
  <c r="C15" i="5"/>
  <c r="F12" i="5"/>
  <c r="G12" i="5"/>
  <c r="C16" i="10"/>
  <c r="C16" i="9"/>
  <c r="E14" i="10"/>
  <c r="E14" i="9"/>
  <c r="B13" i="10"/>
  <c r="B13" i="9"/>
  <c r="D11" i="10"/>
  <c r="D11" i="9"/>
  <c r="F9" i="9"/>
  <c r="F9" i="10"/>
  <c r="C20" i="9"/>
  <c r="C20" i="10"/>
  <c r="B47" i="14"/>
  <c r="B47" i="15"/>
  <c r="J17" i="14"/>
  <c r="J17" i="15"/>
  <c r="J16" i="15"/>
  <c r="J16" i="14"/>
  <c r="H47" i="8"/>
  <c r="H9" i="2"/>
  <c r="D47" i="4"/>
  <c r="G47" i="4"/>
  <c r="F47" i="4"/>
  <c r="J47" i="11"/>
  <c r="J47" i="12"/>
  <c r="J11" i="3"/>
  <c r="J47" i="13"/>
  <c r="E47" i="7"/>
  <c r="D47" i="3"/>
  <c r="D47" i="7"/>
  <c r="F47" i="6"/>
  <c r="B47" i="6"/>
  <c r="C47" i="7"/>
  <c r="C47" i="4"/>
  <c r="D47" i="6"/>
  <c r="G47" i="3"/>
  <c r="C47" i="6"/>
  <c r="E47" i="6"/>
  <c r="F47" i="7"/>
  <c r="B47" i="7"/>
  <c r="H17" i="2"/>
  <c r="J10" i="3"/>
  <c r="J9" i="3"/>
  <c r="N9" i="2"/>
  <c r="T10" i="2"/>
  <c r="H10" i="7"/>
  <c r="H9" i="7"/>
  <c r="H11" i="7"/>
  <c r="E47" i="4"/>
  <c r="H47" i="4"/>
  <c r="B47" i="9" l="1"/>
  <c r="B47" i="10"/>
  <c r="F47" i="5"/>
  <c r="G47" i="5"/>
  <c r="D47" i="9"/>
  <c r="D47" i="10"/>
  <c r="J47" i="15"/>
  <c r="J47" i="14"/>
  <c r="C47" i="5"/>
  <c r="D47" i="5"/>
  <c r="F47" i="10"/>
  <c r="F47" i="9"/>
  <c r="E47" i="9"/>
  <c r="E47" i="10"/>
  <c r="C47" i="9"/>
  <c r="C47" i="10"/>
  <c r="H47" i="5"/>
  <c r="E47" i="5"/>
  <c r="W7" i="3" l="1"/>
  <c r="V7" i="3"/>
  <c r="H14" i="7" l="1"/>
  <c r="H18" i="7"/>
  <c r="W9" i="3"/>
  <c r="W10" i="3"/>
  <c r="W14" i="3"/>
  <c r="W15" i="3"/>
  <c r="W17" i="3"/>
  <c r="W18" i="3"/>
  <c r="W19" i="3"/>
  <c r="W20" i="3"/>
  <c r="W21" i="3"/>
  <c r="W22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J10" i="4"/>
  <c r="J10" i="5" s="1"/>
  <c r="I11" i="4"/>
  <c r="I11" i="5" s="1"/>
  <c r="J14" i="4"/>
  <c r="I15" i="4"/>
  <c r="J18" i="4"/>
  <c r="I19" i="4"/>
  <c r="J11" i="4"/>
  <c r="J11" i="5" s="1"/>
  <c r="I12" i="4"/>
  <c r="J15" i="4"/>
  <c r="I16" i="4"/>
  <c r="J19" i="4"/>
  <c r="I9" i="4"/>
  <c r="I9" i="5" s="1"/>
  <c r="J12" i="4"/>
  <c r="I13" i="4"/>
  <c r="J16" i="4"/>
  <c r="J20" i="4"/>
  <c r="H12" i="7"/>
  <c r="H16" i="7"/>
  <c r="H20" i="7"/>
  <c r="J9" i="4"/>
  <c r="J9" i="5" s="1"/>
  <c r="I10" i="4"/>
  <c r="I10" i="5" s="1"/>
  <c r="J13" i="4"/>
  <c r="I14" i="4"/>
  <c r="J17" i="4"/>
  <c r="I18" i="4"/>
  <c r="W42" i="3"/>
  <c r="W43" i="3"/>
  <c r="W44" i="3"/>
  <c r="W45" i="3"/>
  <c r="W51" i="3"/>
  <c r="I20" i="4"/>
  <c r="H9" i="6"/>
  <c r="W12" i="3"/>
  <c r="W13" i="3"/>
  <c r="H11" i="6"/>
  <c r="H13" i="6"/>
  <c r="H15" i="6"/>
  <c r="H17" i="6"/>
  <c r="H10" i="2"/>
  <c r="N10" i="2"/>
  <c r="H12" i="2"/>
  <c r="N12" i="2"/>
  <c r="T12" i="2"/>
  <c r="H14" i="2"/>
  <c r="N14" i="2"/>
  <c r="T14" i="2"/>
  <c r="H19" i="6"/>
  <c r="T9" i="2"/>
  <c r="H11" i="2"/>
  <c r="N11" i="2"/>
  <c r="T11" i="2"/>
  <c r="H13" i="2"/>
  <c r="N13" i="2"/>
  <c r="T13" i="2"/>
  <c r="W16" i="3"/>
  <c r="W50" i="3"/>
  <c r="H13" i="7"/>
  <c r="H15" i="7"/>
  <c r="H17" i="7"/>
  <c r="H19" i="7"/>
  <c r="T17" i="2"/>
  <c r="D7" i="3"/>
  <c r="G7" i="3"/>
  <c r="J7" i="3"/>
  <c r="Q7" i="3"/>
  <c r="T7" i="3"/>
  <c r="J12" i="3"/>
  <c r="J13" i="3"/>
  <c r="J14" i="3"/>
  <c r="J15" i="3"/>
  <c r="J17" i="3"/>
  <c r="J18" i="3"/>
  <c r="J19" i="3"/>
  <c r="J20" i="3"/>
  <c r="C7" i="3"/>
  <c r="F7" i="3"/>
  <c r="I7" i="3"/>
  <c r="P7" i="3"/>
  <c r="S7" i="3"/>
  <c r="J16" i="3"/>
  <c r="H10" i="6"/>
  <c r="H12" i="6"/>
  <c r="H14" i="6"/>
  <c r="H16" i="6"/>
  <c r="H18" i="6"/>
  <c r="H20" i="6"/>
  <c r="J19" i="5" l="1"/>
  <c r="I19" i="5"/>
  <c r="H14" i="10"/>
  <c r="H14" i="9"/>
  <c r="I12" i="5"/>
  <c r="J12" i="5"/>
  <c r="H11" i="9"/>
  <c r="H11" i="10"/>
  <c r="H12" i="9"/>
  <c r="H12" i="10"/>
  <c r="I20" i="5"/>
  <c r="J20" i="5"/>
  <c r="I16" i="5"/>
  <c r="J16" i="5"/>
  <c r="H9" i="9"/>
  <c r="H9" i="10"/>
  <c r="H20" i="9"/>
  <c r="H20" i="10"/>
  <c r="J15" i="5"/>
  <c r="I15" i="5"/>
  <c r="H17" i="10"/>
  <c r="H17" i="9"/>
  <c r="I18" i="5"/>
  <c r="J18" i="5"/>
  <c r="I17" i="5"/>
  <c r="J17" i="5"/>
  <c r="H19" i="9"/>
  <c r="H19" i="10"/>
  <c r="H18" i="9"/>
  <c r="H18" i="10"/>
  <c r="I14" i="5"/>
  <c r="J14" i="5"/>
  <c r="H15" i="10"/>
  <c r="H15" i="9"/>
  <c r="H10" i="9"/>
  <c r="H10" i="10"/>
  <c r="H16" i="10"/>
  <c r="H16" i="9"/>
  <c r="I13" i="5"/>
  <c r="J13" i="5"/>
  <c r="H13" i="10"/>
  <c r="H13" i="9"/>
  <c r="J47" i="4"/>
  <c r="J47" i="3"/>
  <c r="I47" i="4"/>
  <c r="H47" i="7"/>
  <c r="H47" i="6"/>
  <c r="H47" i="10" s="1"/>
  <c r="W47" i="3"/>
  <c r="N17" i="2"/>
  <c r="I47" i="5" l="1"/>
  <c r="J47" i="5"/>
  <c r="H47" i="9"/>
  <c r="B51" i="16"/>
  <c r="C51" i="16"/>
  <c r="K47" i="21"/>
  <c r="K47" i="23" l="1"/>
  <c r="K23" i="23"/>
</calcChain>
</file>

<file path=xl/sharedStrings.xml><?xml version="1.0" encoding="utf-8"?>
<sst xmlns="http://schemas.openxmlformats.org/spreadsheetml/2006/main" count="1584" uniqueCount="237">
  <si>
    <t>Nøgletal 1: Ledighed (sæsonkorrigeret)</t>
  </si>
  <si>
    <t>Seneste udvikling</t>
  </si>
  <si>
    <t>Årlig udvikling</t>
  </si>
  <si>
    <t>Fordelt på kandidatalder</t>
  </si>
  <si>
    <t>Kandidatalder</t>
  </si>
  <si>
    <t>- mellem 1 - 2 år</t>
  </si>
  <si>
    <t>- øvrige</t>
  </si>
  <si>
    <t>Fordelt på akademiske hovedgrupper</t>
  </si>
  <si>
    <t>DJØF'ere</t>
  </si>
  <si>
    <t>Magistre</t>
  </si>
  <si>
    <t>Ingeniører</t>
  </si>
  <si>
    <t>Nøgletal 2: Ledighed (ikke sæsonkorrigeret)</t>
  </si>
  <si>
    <t>Efterlønsmodtagere i forhold til samlet antal medlemmer</t>
  </si>
  <si>
    <t>I alt</t>
  </si>
  <si>
    <t>Mænd</t>
  </si>
  <si>
    <t>Kvinder</t>
  </si>
  <si>
    <t>Alder</t>
  </si>
  <si>
    <t>Antal Medlemmer i a-kasse</t>
  </si>
  <si>
    <t>Antal på efterløn</t>
  </si>
  <si>
    <t>Pct. på efterløn</t>
  </si>
  <si>
    <t>Total</t>
  </si>
  <si>
    <t>Landstatistik</t>
  </si>
  <si>
    <t>Tabel 1. Forsikrede medlemmer</t>
  </si>
  <si>
    <t>Tabel 1. Forsikrede medlemmer inkl. efterlønnere</t>
  </si>
  <si>
    <t>Civ. ing.</t>
  </si>
  <si>
    <t>Diplom ing.</t>
  </si>
  <si>
    <t>MA. Hum.</t>
  </si>
  <si>
    <t>MA. Nat.</t>
  </si>
  <si>
    <t>MA. Ph.d.</t>
  </si>
  <si>
    <t>MA. Samf.</t>
  </si>
  <si>
    <t>Øvrige Mag.</t>
  </si>
  <si>
    <t>Agronom</t>
  </si>
  <si>
    <t>Landsk. Arkt.</t>
  </si>
  <si>
    <t>Hortonom</t>
  </si>
  <si>
    <t>Forstkand.</t>
  </si>
  <si>
    <t>Jordbrugsakad.</t>
  </si>
  <si>
    <t>Mejeriing.</t>
  </si>
  <si>
    <t>Levn.m.kand.</t>
  </si>
  <si>
    <t>Dyrlæge</t>
  </si>
  <si>
    <t>Farmaceut</t>
  </si>
  <si>
    <t>Læge</t>
  </si>
  <si>
    <t>Tandlæge</t>
  </si>
  <si>
    <t>Arkitekt</t>
  </si>
  <si>
    <t>Landinspek.</t>
  </si>
  <si>
    <t>Bibliotekar</t>
  </si>
  <si>
    <t>Musikudd.</t>
  </si>
  <si>
    <t>Teolog</t>
  </si>
  <si>
    <t>Psykolog</t>
  </si>
  <si>
    <t>Jurist</t>
  </si>
  <si>
    <t>Økonom</t>
  </si>
  <si>
    <t>Samf. Adm.</t>
  </si>
  <si>
    <t>Cand. Merc.</t>
  </si>
  <si>
    <t>HA</t>
  </si>
  <si>
    <t>HD</t>
  </si>
  <si>
    <t>Komm. og Sprog</t>
  </si>
  <si>
    <t>Cand. IT.</t>
  </si>
  <si>
    <t>Bac. Samf.</t>
  </si>
  <si>
    <t>Bac. Hum.</t>
  </si>
  <si>
    <t>Bac. Nat.</t>
  </si>
  <si>
    <t>Andre</t>
  </si>
  <si>
    <t>Ingeniører i alt</t>
  </si>
  <si>
    <t>Magistre i alt</t>
  </si>
  <si>
    <t>DJØF'ere i alt</t>
  </si>
  <si>
    <t>Se sidste del af statistikken for en oversigt over uddannelsesgrupperingernes indhold</t>
  </si>
  <si>
    <t>Under 30 år</t>
  </si>
  <si>
    <t>30 - 39 år</t>
  </si>
  <si>
    <t>40 - 49 år</t>
  </si>
  <si>
    <t>50 - 59 år</t>
  </si>
  <si>
    <t>Over 60 år</t>
  </si>
  <si>
    <t>Ledighedsprocenten er ikke angivet, når antallet af observationer er mindre end 10</t>
  </si>
  <si>
    <t>Under 1 år</t>
  </si>
  <si>
    <t>Ml. 1 - 2 år</t>
  </si>
  <si>
    <t>2 - 4 år</t>
  </si>
  <si>
    <t>5 - 9 år</t>
  </si>
  <si>
    <t>10 - 14 år</t>
  </si>
  <si>
    <t>Over 15 år</t>
  </si>
  <si>
    <t>Uoplyst</t>
  </si>
  <si>
    <t>Tabel 6. Antal deltagere</t>
  </si>
  <si>
    <t>i arbejdspolitiske ordninger</t>
  </si>
  <si>
    <t>Efterløn</t>
  </si>
  <si>
    <t>Løntilskud</t>
  </si>
  <si>
    <t>Andel af forsikrede 
medlemmer</t>
  </si>
  <si>
    <t>Se sidste del af statistikken for en oversigt</t>
  </si>
  <si>
    <t>over uddannelsesgrupperingernes indhold</t>
  </si>
  <si>
    <t>Under 3 mdr.</t>
  </si>
  <si>
    <t>3-5 mdr.</t>
  </si>
  <si>
    <t>6-8 mdr.</t>
  </si>
  <si>
    <t>9-11 mdr.</t>
  </si>
  <si>
    <t>12-14 mdr.</t>
  </si>
  <si>
    <t>15-17 mdr.</t>
  </si>
  <si>
    <t>18-20 mdr.</t>
  </si>
  <si>
    <t>21-23 mdr.</t>
  </si>
  <si>
    <t>24 mdr. og over</t>
  </si>
  <si>
    <t>Sjælland</t>
  </si>
  <si>
    <t>Syd-</t>
  </si>
  <si>
    <t>Nord-</t>
  </si>
  <si>
    <t>København</t>
  </si>
  <si>
    <t>Århus</t>
  </si>
  <si>
    <t>Aalborg</t>
  </si>
  <si>
    <t>Odense</t>
  </si>
  <si>
    <t>Hele</t>
  </si>
  <si>
    <t>Landet</t>
  </si>
  <si>
    <t>staden</t>
  </si>
  <si>
    <t>Oversigt over uddannelsesgrupperingernes indhold</t>
  </si>
  <si>
    <t>Indhold</t>
  </si>
  <si>
    <t>Civilingeniører og levnedsmiddelingeniører</t>
  </si>
  <si>
    <t xml:space="preserve">Diplomingeniører, akademiingeniører og teknikumingeniører </t>
  </si>
  <si>
    <r>
      <t>MA.Hum.</t>
    </r>
    <r>
      <rPr>
        <b/>
        <sz val="8"/>
        <color rgb="FF000000"/>
        <rFont val="Calibri"/>
        <family val="2"/>
      </rPr>
      <t xml:space="preserve"> </t>
    </r>
  </si>
  <si>
    <r>
      <t>MA.Nat</t>
    </r>
    <r>
      <rPr>
        <b/>
        <sz val="8"/>
        <color rgb="FF000000"/>
        <rFont val="Calibri"/>
        <family val="2"/>
      </rPr>
      <t xml:space="preserve"> </t>
    </r>
  </si>
  <si>
    <t>Kandidatretninger indenfor biologi, geologi, geografi og legemsøvelser, matematik, datalogi, fysik, kemi og biokemi</t>
  </si>
  <si>
    <t>MA.Ph.d.</t>
  </si>
  <si>
    <t>Medlemmer af Magistrenes A-kasse med en Ph.d.-grad</t>
  </si>
  <si>
    <r>
      <t>Mag.Samf.</t>
    </r>
    <r>
      <rPr>
        <b/>
        <sz val="8"/>
        <color rgb="FF000000"/>
        <rFont val="Calibri"/>
        <family val="2"/>
      </rPr>
      <t xml:space="preserve"> </t>
    </r>
  </si>
  <si>
    <t xml:space="preserve">Kandidatretninger indenfor kultursociologi, antropologi, samfundsfag og aktuarer </t>
  </si>
  <si>
    <r>
      <t>Øvrige Mag.</t>
    </r>
    <r>
      <rPr>
        <b/>
        <sz val="8"/>
        <color rgb="FF000000"/>
        <rFont val="Calibri"/>
        <family val="2"/>
      </rPr>
      <t xml:space="preserve"> </t>
    </r>
  </si>
  <si>
    <t xml:space="preserve">Medlemmer af Magistrenes Arbejdsløshedskasse, som ikke kan placeres under de andre magisterkategorier </t>
  </si>
  <si>
    <t xml:space="preserve">Bachelorer og kandidater uddannet fra KULIFE (tidligere KVL) - Cand.agro., cand.silv., cand.hort., cand.hort.arch., cand.oecon.agro., cand.scient., cand.scient.oecon. med mange forskellige tillægstitler inden for de nævnte kandidattitler. </t>
  </si>
  <si>
    <r>
      <t>Mejeriing.</t>
    </r>
    <r>
      <rPr>
        <b/>
        <sz val="8"/>
        <color rgb="FF000000"/>
        <rFont val="Calibri"/>
        <family val="2"/>
      </rPr>
      <t xml:space="preserve"> </t>
    </r>
  </si>
  <si>
    <t xml:space="preserve">Cand.lact. </t>
  </si>
  <si>
    <t xml:space="preserve">Levnedsmiddelkandidater (tidligere bromatologer) </t>
  </si>
  <si>
    <r>
      <t>Dyrlæge</t>
    </r>
    <r>
      <rPr>
        <b/>
        <sz val="8"/>
        <color rgb="FF000000"/>
        <rFont val="Calibri"/>
        <family val="2"/>
      </rPr>
      <t xml:space="preserve"> </t>
    </r>
  </si>
  <si>
    <t xml:space="preserve">Cand.med.vet. </t>
  </si>
  <si>
    <r>
      <t>Farmaceut</t>
    </r>
    <r>
      <rPr>
        <b/>
        <sz val="8"/>
        <color rgb="FF000000"/>
        <rFont val="Calibri"/>
        <family val="2"/>
      </rPr>
      <t xml:space="preserve"> </t>
    </r>
  </si>
  <si>
    <r>
      <t>Læge</t>
    </r>
    <r>
      <rPr>
        <b/>
        <sz val="8"/>
        <color rgb="FF000000"/>
        <rFont val="Calibri"/>
        <family val="2"/>
      </rPr>
      <t xml:space="preserve"> </t>
    </r>
  </si>
  <si>
    <t xml:space="preserve">Cand.med. </t>
  </si>
  <si>
    <r>
      <t>Tandlæge</t>
    </r>
    <r>
      <rPr>
        <b/>
        <sz val="8"/>
        <color rgb="FF000000"/>
        <rFont val="Calibri"/>
        <family val="2"/>
      </rPr>
      <t xml:space="preserve"> </t>
    </r>
  </si>
  <si>
    <t xml:space="preserve">Cand.odont. </t>
  </si>
  <si>
    <r>
      <t>Landinspek.</t>
    </r>
    <r>
      <rPr>
        <b/>
        <sz val="8"/>
        <color rgb="FF000000"/>
        <rFont val="Calibri"/>
        <family val="2"/>
      </rPr>
      <t xml:space="preserve"> </t>
    </r>
  </si>
  <si>
    <t xml:space="preserve">Cand.geom. </t>
  </si>
  <si>
    <r>
      <t>Bibliotekar</t>
    </r>
    <r>
      <rPr>
        <b/>
        <sz val="8"/>
        <color rgb="FF000000"/>
        <rFont val="Calibri"/>
        <family val="2"/>
      </rPr>
      <t xml:space="preserve"> </t>
    </r>
  </si>
  <si>
    <t xml:space="preserve">Bibliotekar D.B. og cand.scient.bibl. </t>
  </si>
  <si>
    <r>
      <t>Musikudd.</t>
    </r>
    <r>
      <rPr>
        <b/>
        <sz val="8"/>
        <color rgb="FF000000"/>
        <rFont val="Calibri"/>
        <family val="2"/>
      </rPr>
      <t xml:space="preserve"> </t>
    </r>
  </si>
  <si>
    <r>
      <t>Teolog</t>
    </r>
    <r>
      <rPr>
        <b/>
        <sz val="8"/>
        <color rgb="FF000000"/>
        <rFont val="Calibri"/>
        <family val="2"/>
      </rPr>
      <t xml:space="preserve"> </t>
    </r>
  </si>
  <si>
    <t xml:space="preserve">Cand.teol. </t>
  </si>
  <si>
    <r>
      <t>Psykolog</t>
    </r>
    <r>
      <rPr>
        <b/>
        <sz val="8"/>
        <color rgb="FF000000"/>
        <rFont val="Calibri"/>
        <family val="2"/>
      </rPr>
      <t xml:space="preserve"> </t>
    </r>
  </si>
  <si>
    <t xml:space="preserve">Cand.psych. </t>
  </si>
  <si>
    <r>
      <t>Jurist</t>
    </r>
    <r>
      <rPr>
        <b/>
        <sz val="8"/>
        <color rgb="FF000000"/>
        <rFont val="Calibri"/>
        <family val="2"/>
      </rPr>
      <t xml:space="preserve"> </t>
    </r>
  </si>
  <si>
    <t xml:space="preserve">Cand.jur. </t>
  </si>
  <si>
    <r>
      <t>Økonom</t>
    </r>
    <r>
      <rPr>
        <b/>
        <sz val="8"/>
        <color rgb="FF000000"/>
        <rFont val="Calibri"/>
        <family val="2"/>
      </rPr>
      <t xml:space="preserve"> </t>
    </r>
  </si>
  <si>
    <t xml:space="preserve">Cand.oecon., cand.polit. og cand.scient.oecon. </t>
  </si>
  <si>
    <r>
      <t>Samf.Adm.</t>
    </r>
    <r>
      <rPr>
        <b/>
        <sz val="8"/>
        <color rgb="FF000000"/>
        <rFont val="Calibri"/>
        <family val="2"/>
      </rPr>
      <t xml:space="preserve"> </t>
    </r>
  </si>
  <si>
    <t xml:space="preserve">Cand.scient.pol., cand.rer.soc., cand.tech.soc., cand. scient.adm., cand.adm.pol., cand.negot., cand.comm., kand.-samf. og cand.-scient.soc. </t>
  </si>
  <si>
    <r>
      <t>Cand.Merc.</t>
    </r>
    <r>
      <rPr>
        <b/>
        <sz val="8"/>
        <color rgb="FF000000"/>
        <rFont val="Calibri"/>
        <family val="2"/>
      </rPr>
      <t xml:space="preserve"> </t>
    </r>
  </si>
  <si>
    <t xml:space="preserve">Alle retninger indenfor cand.merc-uddannelserne. </t>
  </si>
  <si>
    <r>
      <t>HA</t>
    </r>
    <r>
      <rPr>
        <b/>
        <sz val="8"/>
        <color rgb="FF000000"/>
        <rFont val="Calibri"/>
        <family val="2"/>
      </rPr>
      <t xml:space="preserve"> </t>
    </r>
  </si>
  <si>
    <t>Alle retninger indenfor HA-uddannelserne</t>
  </si>
  <si>
    <t xml:space="preserve">Alle retninger indenfor HD-uddannelserne </t>
  </si>
  <si>
    <r>
      <t>Komm. og sprog</t>
    </r>
    <r>
      <rPr>
        <b/>
        <sz val="8"/>
        <color rgb="FF000000"/>
        <rFont val="Calibri"/>
        <family val="2"/>
      </rPr>
      <t xml:space="preserve"> </t>
    </r>
  </si>
  <si>
    <t xml:space="preserve">Alle medlemmer af arbejdsløshedskassen for Journalistisk, Kommunikation og Sprog bortset fra journalisterne.  </t>
  </si>
  <si>
    <t xml:space="preserve">Cand.IT </t>
  </si>
  <si>
    <r>
      <t>Bac.Samf.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</si>
  <si>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samfundsvidenskabelige område </t>
  </si>
  <si>
    <r>
      <t>Bac.Hum.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</si>
  <si>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humanistiske område </t>
  </si>
  <si>
    <r>
      <t>Bac.Nat.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</si>
  <si>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naturvidenskabelige område </t>
  </si>
  <si>
    <r>
      <t>Andre</t>
    </r>
    <r>
      <rPr>
        <b/>
        <sz val="8"/>
        <color rgb="FF000000"/>
        <rFont val="Calibri"/>
        <family val="2"/>
      </rPr>
      <t xml:space="preserve"> </t>
    </r>
  </si>
  <si>
    <t>Bornholm</t>
  </si>
  <si>
    <t>Cand.scient.tek.</t>
  </si>
  <si>
    <t>Jylland</t>
  </si>
  <si>
    <t>Vest-</t>
  </si>
  <si>
    <t>Øst-</t>
  </si>
  <si>
    <t>Fyn</t>
  </si>
  <si>
    <t>Hoved-</t>
  </si>
  <si>
    <t xml:space="preserve">Hele </t>
  </si>
  <si>
    <t>Lande</t>
  </si>
  <si>
    <t>Ing</t>
  </si>
  <si>
    <t>Mag</t>
  </si>
  <si>
    <t>Djøf</t>
  </si>
  <si>
    <t>Jord.</t>
  </si>
  <si>
    <t>&lt;</t>
  </si>
  <si>
    <t>Bruttoledighed</t>
  </si>
  <si>
    <t>Gennemsnitlig bruttoledighed</t>
  </si>
  <si>
    <t xml:space="preserve"> </t>
  </si>
  <si>
    <t>Hele landet</t>
  </si>
  <si>
    <t>0 -  3 mdr.</t>
  </si>
  <si>
    <t>3 - 6 mdr.</t>
  </si>
  <si>
    <t>6 - 9 mdr.</t>
  </si>
  <si>
    <t>9 - 12 mdr.</t>
  </si>
  <si>
    <t>12 - 15 mdr.</t>
  </si>
  <si>
    <t>15 - 18 mdr.</t>
  </si>
  <si>
    <t>18 - 21 mdr.</t>
  </si>
  <si>
    <t>21 - 24 mdr.</t>
  </si>
  <si>
    <t>60 år</t>
  </si>
  <si>
    <t>61 år</t>
  </si>
  <si>
    <t>62 år</t>
  </si>
  <si>
    <t>63 år</t>
  </si>
  <si>
    <t>64 år</t>
  </si>
  <si>
    <t>65 år</t>
  </si>
  <si>
    <t>66 år +</t>
  </si>
  <si>
    <t>Fuldtidspersoner</t>
  </si>
  <si>
    <t>Ledighedspct.</t>
  </si>
  <si>
    <t>Fuldtids-personer</t>
  </si>
  <si>
    <t>Ledigheds-berørte</t>
  </si>
  <si>
    <t>Tabel 2. Antal bruttoledige målt i berørte og opregnet til fuldtidspersoner</t>
  </si>
  <si>
    <t>Tabel 3. Antal bruttoledige i procent af antal forsikrede</t>
  </si>
  <si>
    <t>Tabel 4. Antal bruttoledige målt i berørte medlemmer - aldersfordelt</t>
  </si>
  <si>
    <t>Tabel 4. Antal bruttoledige målt i fuldtidspersoner - aldersfordelt</t>
  </si>
  <si>
    <t>Tabel 5. Antal bruttoledige målt i fuldtidspersoner - fordelt på kandidatalder (år siden dimission)</t>
  </si>
  <si>
    <t>Tabel 5. Antal bruttoledige målt i berørte medlemmer - fordelt på kandidatalder (år siden dimission)</t>
  </si>
  <si>
    <t>Tabel 4.2 Bruttoledighedsprocenten målt i fuldtidspersoner - aldersfordelt</t>
  </si>
  <si>
    <t>Tabel 4.2 Bruttoledighedsprocenten målt i ledighedsberørte - aldersfordelt</t>
  </si>
  <si>
    <t>Tabel 5.2 Bruttoledighedsprocenten målt i ledighedsberørte - fordelt efter kandidatalder (år siden dimission)</t>
  </si>
  <si>
    <t>Tabel 5.3 Bruttoledighedsprocenten målt i fuldtidspersoner - fordelt efter kandidatalder (år siden dimission)</t>
  </si>
  <si>
    <t>Tabel 4. Antal forsikrede medlemmer - aldersfordelt</t>
  </si>
  <si>
    <t>Tabel 5. Antal forsikrede medlemmer - fordelt på kandidatalder (år siden dimission)</t>
  </si>
  <si>
    <t>Tabel 5. Antal forsikrede medlemmer med dimission indenfor de seneste 2 år</t>
  </si>
  <si>
    <t>Tabel 5. Antal bruttoledige målt i fuldtidspersoner - akademikere med dimission indenfor de seneste 2 år</t>
  </si>
  <si>
    <t>Tabel 5.4 Bruttoledighedsprocenten målt i fuldtidspersoner - akademikere med dimission indenfor de seneste 2 år</t>
  </si>
  <si>
    <t>Tabel 7.1: Antal bruttoledige målt i berørte medlemmer - fordelt efter ledighedsanciennitet</t>
  </si>
  <si>
    <t>Tabel 7.2: Antal bruttoledige dimittender målt i berørte medlemmer efter ledighedsanciennitet</t>
  </si>
  <si>
    <t>Tabel A1: Forsikrede medlemmer fordelt på regioner</t>
  </si>
  <si>
    <t>Tabel A2: Antal bruttoledige målt i fuldtidspersoner fordelt på regioner</t>
  </si>
  <si>
    <t>Tabel A1: Antal bruttoledige målt i berørte medlemmer fordelt på regioner</t>
  </si>
  <si>
    <t xml:space="preserve">Tabel A3 - Bruttoledigheden målt i fuldtidspersoner i de store kommuner </t>
  </si>
  <si>
    <t>Antal fuldtidspersoner</t>
  </si>
  <si>
    <t>Tabel B1: Bruttoledighedsprocenten målt i ledighedsberørte fordelt på regioner</t>
  </si>
  <si>
    <t>Tabel B2: Bruttoledighedsprocenten målt i fuldtidspersoner fordelt på regioner</t>
  </si>
  <si>
    <t>Kandidater indenfor det tekniske naturvidenskabelige område (Ny katagori oprettet i januar 2015)</t>
  </si>
  <si>
    <t>Kandidatretninger indenfor det humanistiske område</t>
  </si>
  <si>
    <t>Musikuddannede kandidater</t>
  </si>
  <si>
    <t>- op til 1 år</t>
  </si>
  <si>
    <t>- kandidatalder op til 1 år</t>
  </si>
  <si>
    <t>1 - 2 år</t>
  </si>
  <si>
    <t>0 - 1 år</t>
  </si>
  <si>
    <t>Civ. Ing.</t>
  </si>
  <si>
    <t>Diplom Ing.</t>
  </si>
  <si>
    <t>Cand.Scient.Tech.</t>
  </si>
  <si>
    <r>
      <t>Civ. Ing.</t>
    </r>
    <r>
      <rPr>
        <b/>
        <sz val="8"/>
        <color rgb="FF000000"/>
        <rFont val="Calibri"/>
        <family val="2"/>
      </rPr>
      <t xml:space="preserve"> </t>
    </r>
  </si>
  <si>
    <r>
      <t>Diplom Ing.</t>
    </r>
    <r>
      <rPr>
        <b/>
        <sz val="8"/>
        <color rgb="FF000000"/>
        <rFont val="Calibri"/>
        <family val="2"/>
      </rPr>
      <t xml:space="preserve"> </t>
    </r>
  </si>
  <si>
    <t>Cand. pharm., cand.psych.,  cand. scient lægemiddelvidenskab, cand. scient medicinalkemi, cand. scient medicinalbiologi, cand. scient molekylær medicin, humanbiologer, Ph.d. farmaceuter</t>
  </si>
  <si>
    <t>Kiropraktorer og medlemmer af AAK, CA og IAK som ikke kan placeres indenfor en af de øvrige uddannelseskategorier. Cand.design, ph.d. i arkitektur og design samt master of architecture and design indgår også her</t>
  </si>
  <si>
    <t>Cand.arch.</t>
  </si>
  <si>
    <t>Okt</t>
  </si>
  <si>
    <t>Nov</t>
  </si>
  <si>
    <t>Dec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</si>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</sst>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.0"/>
    <numFmt numFmtId="166" formatCode="_ * #,##0.0_ ;_ * \-#,##0.0_ ;_ * &quot;-&quot;??_ ;_ @_ "/>
    <numFmt numFmtId="167" formatCode="0.0"/>
    <numFmt numFmtId="168" formatCode="0;0;"/>
    <numFmt numFmtId="169" formatCode="0.0%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i/>
      <sz val="10"/>
      <name val="Arial"/>
      <family val="2"/>
    </font>
    <font>
      <b/>
      <sz val="8"/>
      <color rgb="FF000000"/>
      <name val="Calibri"/>
      <family val="2"/>
    </font>
    <font>
      <sz val="10"/>
      <color theme="1"/>
      <name val="Verdana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4" fillId="0" borderId="0"/>
    <xf numFmtId="0" fontId="15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0" fillId="2" borderId="0" xfId="0" applyFill="1"/>
    <xf numFmtId="3" fontId="4" fillId="2" borderId="0" xfId="0" applyNumberFormat="1" applyFont="1" applyFill="1"/>
    <xf numFmtId="3" fontId="5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3" fontId="7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9" fillId="2" borderId="0" xfId="0" applyNumberFormat="1" applyFont="1" applyFill="1"/>
    <xf numFmtId="3" fontId="9" fillId="3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165" fontId="8" fillId="3" borderId="0" xfId="0" applyNumberFormat="1" applyFont="1" applyFill="1" applyAlignment="1">
      <alignment horizontal="right" vertical="center"/>
    </xf>
    <xf numFmtId="0" fontId="8" fillId="2" borderId="0" xfId="0" quotePrefix="1" applyFont="1" applyFill="1" applyAlignment="1">
      <alignment vertical="center"/>
    </xf>
    <xf numFmtId="3" fontId="8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3" fontId="8" fillId="3" borderId="0" xfId="0" quotePrefix="1" applyNumberFormat="1" applyFont="1" applyFill="1" applyAlignment="1">
      <alignment vertical="center"/>
    </xf>
    <xf numFmtId="3" fontId="0" fillId="2" borderId="0" xfId="0" applyNumberFormat="1" applyFill="1"/>
    <xf numFmtId="3" fontId="8" fillId="3" borderId="0" xfId="0" applyNumberFormat="1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1" applyFont="1" applyFill="1" applyAlignment="1">
      <alignment horizontal="right" vertical="center"/>
    </xf>
    <xf numFmtId="164" fontId="8" fillId="2" borderId="0" xfId="1" applyFont="1" applyFill="1" applyAlignment="1">
      <alignment horizontal="center" vertical="center"/>
    </xf>
    <xf numFmtId="166" fontId="0" fillId="2" borderId="0" xfId="1" applyNumberFormat="1" applyFont="1" applyFill="1"/>
    <xf numFmtId="3" fontId="8" fillId="2" borderId="0" xfId="0" applyNumberFormat="1" applyFont="1" applyFill="1" applyAlignment="1">
      <alignment vertical="center"/>
    </xf>
    <xf numFmtId="164" fontId="8" fillId="2" borderId="0" xfId="1" applyFont="1" applyFill="1" applyAlignment="1">
      <alignment vertical="center"/>
    </xf>
    <xf numFmtId="164" fontId="9" fillId="2" borderId="0" xfId="1" applyFont="1" applyFill="1" applyAlignment="1">
      <alignment horizontal="center" vertical="center"/>
    </xf>
    <xf numFmtId="0" fontId="3" fillId="0" borderId="0" xfId="0" applyFont="1"/>
    <xf numFmtId="49" fontId="0" fillId="0" borderId="0" xfId="0" applyNumberFormat="1" applyAlignment="1">
      <alignment wrapText="1"/>
    </xf>
    <xf numFmtId="0" fontId="9" fillId="3" borderId="0" xfId="0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0" fontId="9" fillId="0" borderId="0" xfId="0" applyFont="1"/>
    <xf numFmtId="3" fontId="2" fillId="0" borderId="0" xfId="0" applyNumberFormat="1" applyFont="1"/>
    <xf numFmtId="3" fontId="4" fillId="0" borderId="0" xfId="0" applyNumberFormat="1" applyFont="1"/>
    <xf numFmtId="0" fontId="10" fillId="0" borderId="0" xfId="0" applyFont="1"/>
    <xf numFmtId="0" fontId="10" fillId="4" borderId="0" xfId="0" applyFont="1" applyFill="1"/>
    <xf numFmtId="0" fontId="0" fillId="4" borderId="0" xfId="0" applyFill="1"/>
    <xf numFmtId="0" fontId="8" fillId="0" borderId="0" xfId="0" applyFont="1"/>
    <xf numFmtId="0" fontId="8" fillId="4" borderId="0" xfId="0" applyFont="1" applyFill="1"/>
    <xf numFmtId="3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3" fontId="9" fillId="3" borderId="0" xfId="0" applyNumberFormat="1" applyFont="1" applyFill="1"/>
    <xf numFmtId="3" fontId="0" fillId="0" borderId="0" xfId="0" applyNumberFormat="1"/>
    <xf numFmtId="3" fontId="9" fillId="0" borderId="0" xfId="0" applyNumberFormat="1" applyFont="1"/>
    <xf numFmtId="0" fontId="9" fillId="4" borderId="0" xfId="0" applyFont="1" applyFill="1"/>
    <xf numFmtId="3" fontId="4" fillId="4" borderId="0" xfId="0" applyNumberFormat="1" applyFont="1" applyFill="1"/>
    <xf numFmtId="0" fontId="4" fillId="0" borderId="0" xfId="0" applyFont="1"/>
    <xf numFmtId="0" fontId="4" fillId="4" borderId="0" xfId="0" applyFont="1" applyFill="1"/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 indent="1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21" fontId="11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7" fontId="2" fillId="3" borderId="0" xfId="0" applyNumberFormat="1" applyFont="1" applyFill="1" applyAlignment="1">
      <alignment horizontal="right"/>
    </xf>
    <xf numFmtId="167" fontId="2" fillId="0" borderId="0" xfId="0" applyNumberFormat="1" applyFont="1" applyAlignment="1">
      <alignment horizontal="right"/>
    </xf>
    <xf numFmtId="167" fontId="4" fillId="4" borderId="0" xfId="0" applyNumberFormat="1" applyFont="1" applyFill="1" applyAlignment="1">
      <alignment horizontal="right"/>
    </xf>
    <xf numFmtId="167" fontId="0" fillId="0" borderId="0" xfId="0" applyNumberFormat="1" applyAlignment="1">
      <alignment horizontal="right"/>
    </xf>
    <xf numFmtId="0" fontId="8" fillId="0" borderId="0" xfId="0" applyFont="1" applyAlignment="1">
      <alignment vertical="center"/>
    </xf>
    <xf numFmtId="0" fontId="12" fillId="0" borderId="0" xfId="0" applyFont="1"/>
    <xf numFmtId="168" fontId="0" fillId="0" borderId="0" xfId="0" applyNumberFormat="1"/>
    <xf numFmtId="168" fontId="4" fillId="0" borderId="0" xfId="0" applyNumberFormat="1" applyFont="1"/>
    <xf numFmtId="0" fontId="9" fillId="4" borderId="0" xfId="0" applyFont="1" applyFill="1" applyAlignment="1">
      <alignment wrapText="1"/>
    </xf>
    <xf numFmtId="169" fontId="4" fillId="4" borderId="0" xfId="2" applyNumberFormat="1" applyFont="1" applyFill="1" applyAlignment="1">
      <alignment vertical="center"/>
    </xf>
    <xf numFmtId="0" fontId="10" fillId="5" borderId="0" xfId="0" applyFont="1" applyFill="1"/>
    <xf numFmtId="0" fontId="9" fillId="5" borderId="0" xfId="0" applyFont="1" applyFill="1" applyAlignment="1">
      <alignment horizontal="center"/>
    </xf>
    <xf numFmtId="0" fontId="0" fillId="5" borderId="0" xfId="0" applyFill="1"/>
    <xf numFmtId="0" fontId="4" fillId="5" borderId="0" xfId="0" applyFont="1" applyFill="1"/>
    <xf numFmtId="0" fontId="2" fillId="5" borderId="0" xfId="0" applyFont="1" applyFill="1"/>
    <xf numFmtId="0" fontId="8" fillId="5" borderId="0" xfId="0" applyFont="1" applyFill="1"/>
    <xf numFmtId="167" fontId="0" fillId="0" borderId="0" xfId="0" applyNumberFormat="1"/>
    <xf numFmtId="167" fontId="4" fillId="0" borderId="0" xfId="0" applyNumberFormat="1" applyFont="1" applyAlignment="1">
      <alignment horizontal="right"/>
    </xf>
    <xf numFmtId="167" fontId="8" fillId="0" borderId="0" xfId="0" applyNumberFormat="1" applyFont="1"/>
    <xf numFmtId="0" fontId="2" fillId="2" borderId="0" xfId="3" applyFill="1"/>
    <xf numFmtId="0" fontId="9" fillId="2" borderId="0" xfId="3" applyFont="1" applyFill="1" applyAlignment="1">
      <alignment horizontal="left"/>
    </xf>
    <xf numFmtId="0" fontId="9" fillId="2" borderId="0" xfId="3" applyFont="1" applyFill="1"/>
    <xf numFmtId="0" fontId="2" fillId="0" borderId="0" xfId="3"/>
    <xf numFmtId="0" fontId="8" fillId="2" borderId="0" xfId="0" applyFont="1" applyFill="1"/>
    <xf numFmtId="0" fontId="3" fillId="0" borderId="0" xfId="0" applyFont="1" applyAlignment="1">
      <alignment horizontal="left"/>
    </xf>
    <xf numFmtId="0" fontId="10" fillId="2" borderId="0" xfId="0" applyFont="1" applyFill="1"/>
    <xf numFmtId="0" fontId="2" fillId="2" borderId="0" xfId="0" applyFont="1" applyFill="1"/>
    <xf numFmtId="3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9" fillId="3" borderId="0" xfId="0" applyNumberFormat="1" applyFont="1" applyFill="1"/>
    <xf numFmtId="165" fontId="2" fillId="0" borderId="0" xfId="0" applyNumberFormat="1" applyFont="1"/>
    <xf numFmtId="165" fontId="9" fillId="0" borderId="0" xfId="0" applyNumberFormat="1" applyFont="1"/>
    <xf numFmtId="168" fontId="0" fillId="0" borderId="0" xfId="0" applyNumberFormat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5" borderId="0" xfId="0" applyFont="1" applyFill="1" applyAlignment="1">
      <alignment horizontal="right"/>
    </xf>
    <xf numFmtId="167" fontId="4" fillId="0" borderId="0" xfId="0" applyNumberFormat="1" applyFont="1"/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3" fontId="0" fillId="3" borderId="0" xfId="0" applyNumberFormat="1" applyFill="1" applyAlignment="1">
      <alignment horizontal="right"/>
    </xf>
    <xf numFmtId="165" fontId="4" fillId="0" borderId="0" xfId="0" applyNumberFormat="1" applyFont="1"/>
    <xf numFmtId="165" fontId="8" fillId="3" borderId="0" xfId="0" applyNumberFormat="1" applyFont="1" applyFill="1"/>
    <xf numFmtId="165" fontId="8" fillId="0" borderId="0" xfId="0" applyNumberFormat="1" applyFont="1"/>
    <xf numFmtId="165" fontId="2" fillId="2" borderId="0" xfId="3" applyNumberFormat="1" applyFill="1"/>
    <xf numFmtId="3" fontId="0" fillId="0" borderId="0" xfId="0" applyNumberFormat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7" fontId="2" fillId="2" borderId="0" xfId="0" applyNumberFormat="1" applyFont="1" applyFill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3" fontId="2" fillId="5" borderId="0" xfId="0" applyNumberFormat="1" applyFont="1" applyFill="1" applyAlignment="1">
      <alignment horizontal="right"/>
    </xf>
    <xf numFmtId="0" fontId="0" fillId="2" borderId="0" xfId="3" applyFont="1" applyFill="1"/>
    <xf numFmtId="0" fontId="3" fillId="2" borderId="0" xfId="0" applyFont="1" applyFill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9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3" fillId="2" borderId="0" xfId="3" applyFont="1" applyFill="1" applyAlignment="1">
      <alignment horizontal="left"/>
    </xf>
  </cellXfs>
  <cellStyles count="8">
    <cellStyle name="Komma" xfId="1" builtinId="3"/>
    <cellStyle name="Normal" xfId="0" builtinId="0"/>
    <cellStyle name="Normal 2" xfId="4" xr:uid="{00000000-0005-0000-0000-000002000000}"/>
    <cellStyle name="Normal 3" xfId="3" xr:uid="{00000000-0005-0000-0000-000003000000}"/>
    <cellStyle name="Normal 4" xfId="5" xr:uid="{00000000-0005-0000-0000-000004000000}"/>
    <cellStyle name="Normal 4 2" xfId="6" xr:uid="{00000000-0005-0000-0000-000005000000}"/>
    <cellStyle name="Normal 5" xfId="7" xr:uid="{00000000-0005-0000-0000-000006000000}"/>
    <cellStyle name="Procent" xfId="2" builtin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Z54"/>
  <sheetViews>
    <sheetView topLeftCell="A7" zoomScaleNormal="100" zoomScaleSheetLayoutView="100" workbookViewId="0">
      <selection activeCell="U18" sqref="U18"/>
    </sheetView>
  </sheetViews>
  <sheetFormatPr defaultRowHeight="12.75" x14ac:dyDescent="0.2"/>
  <cols>
    <col min="1" max="1" width="19.140625" style="1" bestFit="1" customWidth="1"/>
    <col min="2" max="2" width="0.7109375" style="2" customWidth="1"/>
    <col min="3" max="3" width="5.7109375" style="1" customWidth="1"/>
    <col min="4" max="6" width="5.7109375" style="1" bestFit="1" customWidth="1"/>
    <col min="7" max="7" width="0.7109375" style="2" customWidth="1"/>
    <col min="8" max="8" width="5.28515625" style="1" customWidth="1"/>
    <col min="9" max="11" width="5" style="1" bestFit="1" customWidth="1"/>
    <col min="12" max="12" width="1.140625" style="2" customWidth="1"/>
    <col min="13" max="13" width="6.7109375" style="1" customWidth="1"/>
    <col min="14" max="14" width="0.7109375" style="2" customWidth="1"/>
    <col min="15" max="15" width="6.7109375" style="1" customWidth="1"/>
    <col min="16" max="16" width="1.140625" style="2" customWidth="1"/>
    <col min="17" max="17" width="6.7109375" style="1" customWidth="1"/>
    <col min="18" max="18" width="0.7109375" style="2" customWidth="1"/>
    <col min="19" max="19" width="6.7109375" style="1" customWidth="1"/>
    <col min="20" max="16384" width="9.140625" style="1"/>
  </cols>
  <sheetData>
    <row r="1" spans="1:22" ht="15.75" x14ac:dyDescent="0.2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22" ht="6" customHeight="1" x14ac:dyDescent="0.2"/>
    <row r="3" spans="1:22" ht="15" x14ac:dyDescent="0.2">
      <c r="C3" s="124" t="s">
        <v>1</v>
      </c>
      <c r="D3" s="124"/>
      <c r="E3" s="124"/>
      <c r="F3" s="124"/>
      <c r="G3" s="124"/>
      <c r="H3" s="124"/>
      <c r="I3" s="124"/>
      <c r="J3" s="124"/>
      <c r="K3" s="124"/>
      <c r="L3" s="3"/>
      <c r="M3" s="125" t="s">
        <v>2</v>
      </c>
      <c r="N3" s="125"/>
      <c r="O3" s="125"/>
      <c r="P3" s="125"/>
      <c r="Q3" s="125"/>
      <c r="R3" s="125"/>
      <c r="S3" s="125"/>
    </row>
    <row r="4" spans="1:22" x14ac:dyDescent="0.2">
      <c r="C4" s="126" t="s">
        <v>190</v>
      </c>
      <c r="D4" s="126"/>
      <c r="E4" s="126"/>
      <c r="F4" s="126"/>
      <c r="G4" s="4"/>
      <c r="H4" s="126" t="s">
        <v>191</v>
      </c>
      <c r="I4" s="126"/>
      <c r="J4" s="126"/>
      <c r="K4" s="126"/>
      <c r="L4" s="5"/>
      <c r="M4" s="126" t="s">
        <v>190</v>
      </c>
      <c r="N4" s="126"/>
      <c r="O4" s="126"/>
      <c r="P4" s="6"/>
      <c r="Q4" s="126" t="s">
        <v>191</v>
      </c>
      <c r="R4" s="126"/>
      <c r="S4" s="126"/>
    </row>
    <row r="5" spans="1:22" x14ac:dyDescent="0.2">
      <c r="C5" s="7">
        <v>2019</v>
      </c>
      <c r="D5" s="7">
        <v>2019</v>
      </c>
      <c r="E5" s="7">
        <v>2019</v>
      </c>
      <c r="F5" s="7">
        <v>2020</v>
      </c>
      <c r="G5" s="8"/>
      <c r="H5" s="7">
        <v>2019</v>
      </c>
      <c r="I5" s="7">
        <v>2019</v>
      </c>
      <c r="J5" s="7">
        <v>2019</v>
      </c>
      <c r="K5" s="7">
        <v>2020</v>
      </c>
      <c r="L5" s="9"/>
      <c r="M5" s="10">
        <v>2019</v>
      </c>
      <c r="N5" s="8"/>
      <c r="O5" s="10">
        <v>2020</v>
      </c>
      <c r="P5" s="8"/>
      <c r="Q5" s="10">
        <v>2019</v>
      </c>
      <c r="R5" s="8"/>
      <c r="S5" s="10">
        <v>2020</v>
      </c>
    </row>
    <row r="6" spans="1:22" x14ac:dyDescent="0.2">
      <c r="C6" s="6" t="s">
        <v>233</v>
      </c>
      <c r="D6" s="6" t="s">
        <v>234</v>
      </c>
      <c r="E6" s="6" t="s">
        <v>235</v>
      </c>
      <c r="F6" s="6" t="s">
        <v>236</v>
      </c>
      <c r="G6" s="8"/>
      <c r="H6" s="6" t="s">
        <v>233</v>
      </c>
      <c r="I6" s="6" t="s">
        <v>234</v>
      </c>
      <c r="J6" s="6" t="s">
        <v>235</v>
      </c>
      <c r="K6" s="6" t="s">
        <v>236</v>
      </c>
      <c r="L6" s="9"/>
      <c r="M6" s="6" t="s">
        <v>236</v>
      </c>
      <c r="N6" s="8"/>
      <c r="O6" s="6" t="s">
        <v>236</v>
      </c>
      <c r="P6" s="8"/>
      <c r="Q6" s="6" t="s">
        <v>236</v>
      </c>
      <c r="R6" s="8"/>
      <c r="S6" s="6" t="s">
        <v>236</v>
      </c>
    </row>
    <row r="7" spans="1:22" ht="5.25" customHeight="1" x14ac:dyDescent="0.2">
      <c r="C7" s="11"/>
      <c r="D7" s="11"/>
      <c r="E7" s="11"/>
      <c r="F7" s="11"/>
      <c r="G7" s="12"/>
      <c r="H7" s="11"/>
      <c r="I7" s="11"/>
      <c r="J7" s="11"/>
      <c r="K7" s="11"/>
      <c r="L7" s="13"/>
      <c r="M7" s="11"/>
      <c r="N7" s="12"/>
      <c r="O7" s="11"/>
      <c r="P7" s="12"/>
      <c r="Q7" s="11"/>
      <c r="R7" s="12"/>
      <c r="S7" s="11"/>
    </row>
    <row r="8" spans="1:22" x14ac:dyDescent="0.2">
      <c r="A8" s="14" t="s">
        <v>171</v>
      </c>
      <c r="B8" s="15"/>
      <c r="C8" s="16">
        <v>16705.737799999999</v>
      </c>
      <c r="D8" s="16">
        <v>16915.206999999999</v>
      </c>
      <c r="E8" s="16">
        <v>16887.872500000001</v>
      </c>
      <c r="F8" s="16">
        <v>16854.234</v>
      </c>
      <c r="G8" s="17"/>
      <c r="H8" s="18">
        <v>5.0415472499999998</v>
      </c>
      <c r="I8" s="18">
        <v>5.0958249200000001</v>
      </c>
      <c r="J8" s="18">
        <v>5.0721832100000004</v>
      </c>
      <c r="K8" s="18">
        <v>5.0385928599999996</v>
      </c>
      <c r="L8" s="17"/>
      <c r="M8" s="16">
        <v>15849.072</v>
      </c>
      <c r="N8" s="16"/>
      <c r="O8" s="16">
        <f>F8</f>
        <v>16854.234</v>
      </c>
      <c r="P8" s="17"/>
      <c r="Q8" s="18">
        <v>4.9002619699999999</v>
      </c>
      <c r="R8" s="18"/>
      <c r="S8" s="18">
        <f>K8</f>
        <v>5.0385928599999996</v>
      </c>
    </row>
    <row r="9" spans="1:22" x14ac:dyDescent="0.2">
      <c r="A9" s="127" t="s">
        <v>3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</row>
    <row r="10" spans="1:22" x14ac:dyDescent="0.2">
      <c r="A10" s="14" t="s">
        <v>4</v>
      </c>
      <c r="B10" s="15"/>
      <c r="C10" s="16"/>
      <c r="D10" s="16"/>
      <c r="E10" s="16"/>
      <c r="F10" s="16"/>
      <c r="G10" s="17"/>
      <c r="H10" s="18"/>
      <c r="I10" s="18"/>
      <c r="J10" s="18"/>
      <c r="K10" s="18"/>
      <c r="L10" s="17"/>
      <c r="M10" s="16"/>
      <c r="N10" s="16"/>
      <c r="O10" s="16"/>
      <c r="P10" s="17"/>
      <c r="Q10" s="18"/>
      <c r="R10" s="18"/>
      <c r="S10" s="18"/>
    </row>
    <row r="11" spans="1:22" x14ac:dyDescent="0.2">
      <c r="A11" s="19" t="s">
        <v>221</v>
      </c>
      <c r="B11" s="15"/>
      <c r="C11" s="20">
        <v>6027.47354</v>
      </c>
      <c r="D11" s="20">
        <v>6045.2792300000001</v>
      </c>
      <c r="E11" s="20">
        <v>5963.0855899999997</v>
      </c>
      <c r="F11" s="20">
        <v>5887.0525699999998</v>
      </c>
      <c r="G11" s="17"/>
      <c r="H11" s="21">
        <v>30.7734828</v>
      </c>
      <c r="I11" s="21">
        <v>30.952406199999999</v>
      </c>
      <c r="J11" s="21">
        <v>30.512696800000001</v>
      </c>
      <c r="K11" s="21">
        <v>29.4952231</v>
      </c>
      <c r="L11" s="17"/>
      <c r="M11" s="20">
        <v>5734.6501500000004</v>
      </c>
      <c r="N11" s="20"/>
      <c r="O11" s="20">
        <f>F11</f>
        <v>5887.0525699999998</v>
      </c>
      <c r="P11" s="17"/>
      <c r="Q11" s="21">
        <v>29.316417099999999</v>
      </c>
      <c r="R11" s="21"/>
      <c r="S11" s="21">
        <f>K11</f>
        <v>29.4952231</v>
      </c>
    </row>
    <row r="12" spans="1:22" x14ac:dyDescent="0.2">
      <c r="A12" s="22" t="s">
        <v>5</v>
      </c>
      <c r="B12" s="15"/>
      <c r="C12" s="16">
        <v>2354.0538900000001</v>
      </c>
      <c r="D12" s="16">
        <v>2396.9237199999998</v>
      </c>
      <c r="E12" s="16">
        <v>2379.01008</v>
      </c>
      <c r="F12" s="16">
        <v>2438.9992499999998</v>
      </c>
      <c r="G12" s="17"/>
      <c r="H12" s="18">
        <v>13.410788699999999</v>
      </c>
      <c r="I12" s="18">
        <v>13.5410044</v>
      </c>
      <c r="J12" s="18">
        <v>13.3627827</v>
      </c>
      <c r="K12" s="18">
        <v>13.4826836</v>
      </c>
      <c r="L12" s="17"/>
      <c r="M12" s="16">
        <v>2384.19551</v>
      </c>
      <c r="N12" s="16"/>
      <c r="O12" s="16">
        <f t="shared" ref="O12:O13" si="0">F12</f>
        <v>2438.9992499999998</v>
      </c>
      <c r="P12" s="17"/>
      <c r="Q12" s="18">
        <v>13.0365825</v>
      </c>
      <c r="R12" s="18"/>
      <c r="S12" s="18">
        <f t="shared" ref="S12:S13" si="1">K12</f>
        <v>13.4826836</v>
      </c>
      <c r="V12" s="23"/>
    </row>
    <row r="13" spans="1:22" x14ac:dyDescent="0.2">
      <c r="A13" s="19" t="s">
        <v>6</v>
      </c>
      <c r="B13" s="15"/>
      <c r="C13" s="20">
        <v>7309.0725300000004</v>
      </c>
      <c r="D13" s="20">
        <v>7423.4106000000002</v>
      </c>
      <c r="E13" s="20">
        <v>7468.8316000000004</v>
      </c>
      <c r="F13" s="20">
        <v>7446.6906499999996</v>
      </c>
      <c r="G13" s="17"/>
      <c r="H13" s="21">
        <v>2.8073328100000001</v>
      </c>
      <c r="I13" s="21">
        <v>2.8464490200000001</v>
      </c>
      <c r="J13" s="21">
        <v>2.8603126900000002</v>
      </c>
      <c r="K13" s="21">
        <v>2.8445168000000001</v>
      </c>
      <c r="L13" s="17"/>
      <c r="M13" s="20">
        <v>6776.4998999999998</v>
      </c>
      <c r="N13" s="20"/>
      <c r="O13" s="20">
        <f t="shared" si="0"/>
        <v>7446.6906499999996</v>
      </c>
      <c r="P13" s="17"/>
      <c r="Q13" s="21">
        <v>2.6875849199999999</v>
      </c>
      <c r="R13" s="21"/>
      <c r="S13" s="21">
        <f t="shared" si="1"/>
        <v>2.8445168000000001</v>
      </c>
    </row>
    <row r="14" spans="1:22" x14ac:dyDescent="0.2">
      <c r="A14" s="24"/>
      <c r="B14" s="15"/>
      <c r="C14" s="16"/>
      <c r="D14" s="16"/>
      <c r="E14" s="16"/>
      <c r="F14" s="16"/>
      <c r="G14" s="17"/>
      <c r="H14" s="18"/>
      <c r="I14" s="18"/>
      <c r="J14" s="18"/>
      <c r="K14" s="18"/>
      <c r="L14" s="17"/>
      <c r="M14" s="16"/>
      <c r="N14" s="16"/>
      <c r="O14" s="16"/>
      <c r="P14" s="17"/>
      <c r="Q14" s="18"/>
      <c r="R14" s="18"/>
      <c r="S14" s="18"/>
    </row>
    <row r="15" spans="1:22" x14ac:dyDescent="0.2">
      <c r="A15" s="127" t="s">
        <v>7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</row>
    <row r="16" spans="1:22" x14ac:dyDescent="0.2">
      <c r="A16" s="14" t="s">
        <v>8</v>
      </c>
      <c r="B16" s="15"/>
      <c r="C16" s="16">
        <v>3902.3371999999999</v>
      </c>
      <c r="D16" s="16">
        <v>3985.1834600000002</v>
      </c>
      <c r="E16" s="16">
        <v>3990.0913300000002</v>
      </c>
      <c r="F16" s="16">
        <v>3850.2931400000002</v>
      </c>
      <c r="G16" s="17"/>
      <c r="H16" s="18">
        <v>4.2943252799999998</v>
      </c>
      <c r="I16" s="25">
        <v>4.3633752000000001</v>
      </c>
      <c r="J16" s="25">
        <v>4.3670738</v>
      </c>
      <c r="K16" s="25">
        <v>4.1565988899999997</v>
      </c>
      <c r="L16" s="15"/>
      <c r="M16" s="24">
        <v>3711.79583</v>
      </c>
      <c r="N16" s="24"/>
      <c r="O16" s="24">
        <f>F16</f>
        <v>3850.2931400000002</v>
      </c>
      <c r="P16" s="15"/>
      <c r="Q16" s="25">
        <v>4.1859244999999996</v>
      </c>
      <c r="R16" s="25"/>
      <c r="S16" s="25">
        <f>K16</f>
        <v>4.1565988899999997</v>
      </c>
    </row>
    <row r="17" spans="1:26" x14ac:dyDescent="0.2">
      <c r="A17" s="19" t="s">
        <v>222</v>
      </c>
      <c r="B17" s="15"/>
      <c r="C17" s="20">
        <v>1454.7739999999999</v>
      </c>
      <c r="D17" s="20">
        <v>1462.56565</v>
      </c>
      <c r="E17" s="20">
        <v>1458.28782</v>
      </c>
      <c r="F17" s="20">
        <v>1366.0701300000001</v>
      </c>
      <c r="G17" s="17"/>
      <c r="H17" s="21">
        <v>26.1731652</v>
      </c>
      <c r="I17" s="21">
        <v>26.280049600000002</v>
      </c>
      <c r="J17" s="21">
        <v>26.3717176</v>
      </c>
      <c r="K17" s="21">
        <v>23.787714600000001</v>
      </c>
      <c r="L17" s="15"/>
      <c r="M17" s="20">
        <v>1374.51424</v>
      </c>
      <c r="N17" s="20"/>
      <c r="O17" s="20">
        <f t="shared" ref="O17:O18" si="2">F17</f>
        <v>1366.0701300000001</v>
      </c>
      <c r="P17" s="15"/>
      <c r="Q17" s="21">
        <v>24.1229592</v>
      </c>
      <c r="R17" s="21"/>
      <c r="S17" s="21">
        <f t="shared" ref="S17:S18" si="3">K17</f>
        <v>23.787714600000001</v>
      </c>
    </row>
    <row r="18" spans="1:26" x14ac:dyDescent="0.2">
      <c r="A18" s="22" t="s">
        <v>6</v>
      </c>
      <c r="B18" s="15"/>
      <c r="C18" s="16">
        <v>2185.3615500000001</v>
      </c>
      <c r="D18" s="16">
        <v>2246.8352399999999</v>
      </c>
      <c r="E18" s="16">
        <v>2256.4494399999999</v>
      </c>
      <c r="F18" s="16">
        <v>2186.6039500000002</v>
      </c>
      <c r="G18" s="17"/>
      <c r="H18" s="18">
        <v>2.9708416600000001</v>
      </c>
      <c r="I18" s="18">
        <v>3.0450290099999999</v>
      </c>
      <c r="J18" s="18">
        <v>3.0478059399999999</v>
      </c>
      <c r="K18" s="18">
        <v>2.9460123899999999</v>
      </c>
      <c r="L18" s="15"/>
      <c r="M18" s="16">
        <v>2052.2550299999998</v>
      </c>
      <c r="N18" s="16"/>
      <c r="O18" s="24">
        <f t="shared" si="2"/>
        <v>2186.6039500000002</v>
      </c>
      <c r="P18" s="15"/>
      <c r="Q18" s="18">
        <v>2.88963262</v>
      </c>
      <c r="R18" s="18"/>
      <c r="S18" s="25">
        <f t="shared" si="3"/>
        <v>2.9460123899999999</v>
      </c>
    </row>
    <row r="19" spans="1:26" x14ac:dyDescent="0.2">
      <c r="A19" s="26"/>
      <c r="B19" s="15"/>
      <c r="C19" s="20"/>
      <c r="D19" s="20"/>
      <c r="E19" s="20"/>
      <c r="F19" s="20"/>
      <c r="G19" s="15"/>
      <c r="H19" s="27"/>
      <c r="I19" s="27"/>
      <c r="J19" s="27"/>
      <c r="K19" s="27"/>
      <c r="L19" s="15"/>
      <c r="M19" s="20"/>
      <c r="N19" s="20"/>
      <c r="O19" s="20"/>
      <c r="P19" s="15"/>
      <c r="Q19" s="28"/>
      <c r="R19" s="28"/>
      <c r="S19" s="28"/>
      <c r="Z19" s="29"/>
    </row>
    <row r="20" spans="1:26" x14ac:dyDescent="0.2">
      <c r="A20" s="14" t="s">
        <v>9</v>
      </c>
      <c r="B20" s="15"/>
      <c r="C20" s="24">
        <v>4808.0371800000003</v>
      </c>
      <c r="D20" s="24">
        <v>4870.2010099999998</v>
      </c>
      <c r="E20" s="24">
        <v>4809.7893599999998</v>
      </c>
      <c r="F20" s="24">
        <v>4831.79972</v>
      </c>
      <c r="G20" s="15"/>
      <c r="H20" s="18">
        <v>7.3267085500000002</v>
      </c>
      <c r="I20" s="25">
        <v>7.42768915</v>
      </c>
      <c r="J20" s="25">
        <v>7.3089641900000002</v>
      </c>
      <c r="K20" s="25">
        <v>7.3113254100000002</v>
      </c>
      <c r="L20" s="15"/>
      <c r="M20" s="24">
        <v>4590.5328600000003</v>
      </c>
      <c r="N20" s="24"/>
      <c r="O20" s="24">
        <f>F20</f>
        <v>4831.79972</v>
      </c>
      <c r="P20" s="15"/>
      <c r="Q20" s="25">
        <v>7.17354775</v>
      </c>
      <c r="R20" s="25"/>
      <c r="S20" s="25">
        <f>K20</f>
        <v>7.3113254100000002</v>
      </c>
    </row>
    <row r="21" spans="1:26" x14ac:dyDescent="0.2">
      <c r="A21" s="19" t="s">
        <v>222</v>
      </c>
      <c r="B21" s="20">
        <v>0</v>
      </c>
      <c r="C21" s="20">
        <v>1575.4198899999999</v>
      </c>
      <c r="D21" s="20">
        <v>1580.9891399999999</v>
      </c>
      <c r="E21" s="20">
        <v>1520.06755</v>
      </c>
      <c r="F21" s="20">
        <v>1493.4999399999999</v>
      </c>
      <c r="G21" s="17"/>
      <c r="H21" s="21">
        <v>42.543163900000003</v>
      </c>
      <c r="I21" s="21">
        <v>42.840766600000002</v>
      </c>
      <c r="J21" s="21">
        <v>41.082257900000002</v>
      </c>
      <c r="K21" s="21">
        <v>40.300108700000003</v>
      </c>
      <c r="L21" s="15"/>
      <c r="M21" s="20">
        <v>1479.3030799999999</v>
      </c>
      <c r="N21" s="20"/>
      <c r="O21" s="20">
        <f t="shared" ref="O21:O22" si="4">F21</f>
        <v>1493.4999399999999</v>
      </c>
      <c r="P21" s="15"/>
      <c r="Q21" s="21">
        <v>39.240438599999997</v>
      </c>
      <c r="R21" s="21"/>
      <c r="S21" s="21">
        <f t="shared" ref="S21:S22" si="5">K21</f>
        <v>40.300108700000003</v>
      </c>
    </row>
    <row r="22" spans="1:26" x14ac:dyDescent="0.2">
      <c r="A22" s="22" t="s">
        <v>6</v>
      </c>
      <c r="B22" s="15"/>
      <c r="C22" s="16">
        <v>3078.1361200000001</v>
      </c>
      <c r="D22" s="16">
        <v>3096.8361300000001</v>
      </c>
      <c r="E22" s="16">
        <v>3094.2539900000002</v>
      </c>
      <c r="F22" s="16">
        <v>3130.8269700000001</v>
      </c>
      <c r="G22" s="17"/>
      <c r="H22" s="18">
        <v>5.3294144399999999</v>
      </c>
      <c r="I22" s="18">
        <v>5.3713270399999997</v>
      </c>
      <c r="J22" s="18">
        <v>5.3598581100000002</v>
      </c>
      <c r="K22" s="18">
        <v>5.41099555</v>
      </c>
      <c r="L22" s="15"/>
      <c r="M22" s="16">
        <v>2936.0571599999998</v>
      </c>
      <c r="N22" s="16"/>
      <c r="O22" s="24">
        <f t="shared" si="4"/>
        <v>3130.8269700000001</v>
      </c>
      <c r="P22" s="15"/>
      <c r="Q22" s="18">
        <v>5.2440457</v>
      </c>
      <c r="R22" s="18"/>
      <c r="S22" s="25">
        <f t="shared" si="5"/>
        <v>5.41099555</v>
      </c>
    </row>
    <row r="23" spans="1:26" x14ac:dyDescent="0.2">
      <c r="A23" s="26"/>
      <c r="B23" s="15"/>
      <c r="C23" s="30"/>
      <c r="D23" s="30"/>
      <c r="E23" s="30"/>
      <c r="F23" s="30"/>
      <c r="G23" s="15"/>
      <c r="H23" s="31"/>
      <c r="I23" s="31"/>
      <c r="J23" s="31"/>
      <c r="K23" s="31"/>
      <c r="L23" s="15"/>
      <c r="M23" s="30"/>
      <c r="N23" s="15"/>
      <c r="O23" s="30"/>
      <c r="P23" s="15"/>
      <c r="Q23" s="28"/>
      <c r="R23" s="32"/>
      <c r="S23" s="28"/>
    </row>
    <row r="24" spans="1:26" x14ac:dyDescent="0.2">
      <c r="A24" s="14" t="s">
        <v>10</v>
      </c>
      <c r="B24" s="15"/>
      <c r="C24" s="24">
        <v>1683.93283</v>
      </c>
      <c r="D24" s="24">
        <v>1693.1802</v>
      </c>
      <c r="E24" s="24">
        <v>1711.9576099999999</v>
      </c>
      <c r="F24" s="24">
        <v>1789.5303200000001</v>
      </c>
      <c r="G24" s="15"/>
      <c r="H24" s="18">
        <v>2.6037970800000001</v>
      </c>
      <c r="I24" s="25">
        <v>2.6066582600000001</v>
      </c>
      <c r="J24" s="25">
        <v>2.6358294199999999</v>
      </c>
      <c r="K24" s="25">
        <v>2.7430634399999998</v>
      </c>
      <c r="L24" s="15"/>
      <c r="M24" s="24">
        <v>1588.29665</v>
      </c>
      <c r="N24" s="24"/>
      <c r="O24" s="24">
        <f>F24</f>
        <v>1789.5303200000001</v>
      </c>
      <c r="P24" s="15"/>
      <c r="Q24" s="25">
        <v>2.4830426600000002</v>
      </c>
      <c r="R24" s="25"/>
      <c r="S24" s="25">
        <f>K24</f>
        <v>2.7430634399999998</v>
      </c>
    </row>
    <row r="25" spans="1:26" x14ac:dyDescent="0.2">
      <c r="A25" s="19" t="s">
        <v>222</v>
      </c>
      <c r="B25" s="15"/>
      <c r="C25" s="20">
        <v>657.83914800000002</v>
      </c>
      <c r="D25" s="20">
        <v>668.26893500000006</v>
      </c>
      <c r="E25" s="20">
        <v>682.635763</v>
      </c>
      <c r="F25" s="20">
        <v>676.05641100000003</v>
      </c>
      <c r="G25" s="17"/>
      <c r="H25" s="21">
        <v>26.6422132</v>
      </c>
      <c r="I25" s="21">
        <v>26.358529300000001</v>
      </c>
      <c r="J25" s="21">
        <v>25.5860716</v>
      </c>
      <c r="K25" s="21">
        <v>25.9385321</v>
      </c>
      <c r="L25" s="15"/>
      <c r="M25" s="20">
        <v>644.14220899999998</v>
      </c>
      <c r="N25" s="20"/>
      <c r="O25" s="20">
        <f t="shared" ref="O25:O26" si="6">F25</f>
        <v>676.05641100000003</v>
      </c>
      <c r="P25" s="15"/>
      <c r="Q25" s="21">
        <v>26.317066700000002</v>
      </c>
      <c r="R25" s="21"/>
      <c r="S25" s="21">
        <f t="shared" ref="S25:S26" si="7">K25</f>
        <v>25.9385321</v>
      </c>
    </row>
    <row r="26" spans="1:26" x14ac:dyDescent="0.2">
      <c r="A26" s="22" t="s">
        <v>6</v>
      </c>
      <c r="B26" s="15"/>
      <c r="C26" s="16">
        <v>1001.98097</v>
      </c>
      <c r="D26" s="16">
        <v>997.62910899999997</v>
      </c>
      <c r="E26" s="16">
        <v>1003.20434</v>
      </c>
      <c r="F26" s="16">
        <v>1072.81717</v>
      </c>
      <c r="G26" s="17"/>
      <c r="H26" s="18">
        <v>1.6508363399999999</v>
      </c>
      <c r="I26" s="18">
        <v>1.6434920399999999</v>
      </c>
      <c r="J26" s="18">
        <v>1.6552424699999999</v>
      </c>
      <c r="K26" s="18">
        <v>1.75766522</v>
      </c>
      <c r="L26" s="15"/>
      <c r="M26" s="16">
        <v>935.71887200000003</v>
      </c>
      <c r="N26" s="16"/>
      <c r="O26" s="24">
        <f t="shared" si="6"/>
        <v>1072.81717</v>
      </c>
      <c r="P26" s="15"/>
      <c r="Q26" s="18">
        <v>1.5568476099999999</v>
      </c>
      <c r="R26" s="18"/>
      <c r="S26" s="25">
        <f t="shared" si="7"/>
        <v>1.75766522</v>
      </c>
    </row>
    <row r="28" spans="1:26" ht="15.75" x14ac:dyDescent="0.25">
      <c r="A28" s="123" t="s">
        <v>11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</row>
    <row r="29" spans="1:26" ht="5.25" customHeight="1" x14ac:dyDescent="0.2"/>
    <row r="30" spans="1:26" ht="15" x14ac:dyDescent="0.2">
      <c r="C30" s="124" t="s">
        <v>1</v>
      </c>
      <c r="D30" s="124"/>
      <c r="E30" s="124"/>
      <c r="F30" s="124"/>
      <c r="G30" s="124"/>
      <c r="H30" s="124"/>
      <c r="I30" s="124"/>
      <c r="J30" s="124"/>
      <c r="K30" s="124"/>
      <c r="L30" s="3"/>
      <c r="M30" s="125" t="s">
        <v>2</v>
      </c>
      <c r="N30" s="125"/>
      <c r="O30" s="125"/>
      <c r="P30" s="125"/>
      <c r="Q30" s="125"/>
      <c r="R30" s="125"/>
      <c r="S30" s="125"/>
    </row>
    <row r="31" spans="1:26" x14ac:dyDescent="0.2">
      <c r="C31" s="126" t="s">
        <v>190</v>
      </c>
      <c r="D31" s="126"/>
      <c r="E31" s="126"/>
      <c r="F31" s="126"/>
      <c r="G31" s="4"/>
      <c r="H31" s="126" t="s">
        <v>191</v>
      </c>
      <c r="I31" s="126"/>
      <c r="J31" s="126"/>
      <c r="K31" s="126"/>
      <c r="L31" s="5"/>
      <c r="M31" s="126" t="s">
        <v>190</v>
      </c>
      <c r="N31" s="126"/>
      <c r="O31" s="126"/>
      <c r="P31" s="6"/>
      <c r="Q31" s="126" t="s">
        <v>191</v>
      </c>
      <c r="R31" s="126"/>
      <c r="S31" s="126"/>
    </row>
    <row r="32" spans="1:26" x14ac:dyDescent="0.2">
      <c r="C32" s="7">
        <v>2019</v>
      </c>
      <c r="D32" s="7">
        <v>2019</v>
      </c>
      <c r="E32" s="7">
        <v>2019</v>
      </c>
      <c r="F32" s="7">
        <v>2020</v>
      </c>
      <c r="G32" s="8"/>
      <c r="H32" s="7">
        <v>2019</v>
      </c>
      <c r="I32" s="7">
        <v>2019</v>
      </c>
      <c r="J32" s="7">
        <v>2019</v>
      </c>
      <c r="K32" s="7">
        <v>2020</v>
      </c>
      <c r="L32" s="9"/>
      <c r="M32" s="10">
        <v>2019</v>
      </c>
      <c r="N32" s="8"/>
      <c r="O32" s="7">
        <v>2020</v>
      </c>
      <c r="P32" s="8"/>
      <c r="Q32" s="10">
        <v>2019</v>
      </c>
      <c r="R32" s="8"/>
      <c r="S32" s="10">
        <v>2020</v>
      </c>
    </row>
    <row r="33" spans="1:19" x14ac:dyDescent="0.2">
      <c r="C33" s="6" t="s">
        <v>233</v>
      </c>
      <c r="D33" s="6" t="s">
        <v>234</v>
      </c>
      <c r="E33" s="6" t="s">
        <v>235</v>
      </c>
      <c r="F33" s="6" t="s">
        <v>236</v>
      </c>
      <c r="G33" s="8"/>
      <c r="H33" s="6" t="s">
        <v>233</v>
      </c>
      <c r="I33" s="6" t="s">
        <v>234</v>
      </c>
      <c r="J33" s="6" t="s">
        <v>235</v>
      </c>
      <c r="K33" s="6" t="s">
        <v>236</v>
      </c>
      <c r="L33" s="9"/>
      <c r="M33" s="6" t="s">
        <v>236</v>
      </c>
      <c r="N33" s="8"/>
      <c r="O33" s="6" t="s">
        <v>236</v>
      </c>
      <c r="P33" s="8"/>
      <c r="Q33" s="6" t="s">
        <v>236</v>
      </c>
      <c r="R33" s="8"/>
      <c r="S33" s="6" t="s">
        <v>236</v>
      </c>
    </row>
    <row r="34" spans="1:19" ht="5.25" customHeight="1" x14ac:dyDescent="0.2">
      <c r="C34" s="11"/>
      <c r="D34" s="11"/>
      <c r="E34" s="11"/>
      <c r="F34" s="11"/>
      <c r="G34" s="12"/>
      <c r="H34" s="11"/>
      <c r="I34" s="11"/>
      <c r="J34" s="11"/>
      <c r="K34" s="11"/>
      <c r="L34" s="13"/>
      <c r="M34" s="11"/>
      <c r="N34" s="12"/>
      <c r="O34" s="11"/>
      <c r="P34" s="12"/>
      <c r="Q34" s="11"/>
      <c r="R34" s="12"/>
      <c r="S34" s="11"/>
    </row>
    <row r="35" spans="1:19" x14ac:dyDescent="0.2">
      <c r="A35" s="14" t="s">
        <v>171</v>
      </c>
      <c r="B35" s="15"/>
      <c r="C35" s="16">
        <v>17589.1443</v>
      </c>
      <c r="D35" s="16">
        <v>17143.667399999998</v>
      </c>
      <c r="E35" s="16">
        <v>16704.750800000002</v>
      </c>
      <c r="F35" s="16">
        <v>16577.205099999999</v>
      </c>
      <c r="G35" s="17"/>
      <c r="H35" s="18">
        <v>5.2902227699999997</v>
      </c>
      <c r="I35" s="18">
        <v>5.1755405200000002</v>
      </c>
      <c r="J35" s="18">
        <v>5.0419238499999999</v>
      </c>
      <c r="K35" s="18">
        <v>4.9655989299999996</v>
      </c>
      <c r="L35" s="17"/>
      <c r="M35" s="16">
        <v>15610.5676</v>
      </c>
      <c r="N35" s="16"/>
      <c r="O35" s="16">
        <f>F35</f>
        <v>16577.205099999999</v>
      </c>
      <c r="P35" s="17"/>
      <c r="Q35" s="18">
        <v>4.83636204</v>
      </c>
      <c r="R35" s="18"/>
      <c r="S35" s="18">
        <f>K35</f>
        <v>4.9655989299999996</v>
      </c>
    </row>
    <row r="36" spans="1:19" x14ac:dyDescent="0.2">
      <c r="A36" s="127" t="s">
        <v>3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</row>
    <row r="37" spans="1:19" x14ac:dyDescent="0.2">
      <c r="A37" s="14" t="s">
        <v>4</v>
      </c>
      <c r="B37" s="15"/>
      <c r="C37" s="16"/>
      <c r="D37" s="16"/>
      <c r="E37" s="16"/>
      <c r="F37" s="16"/>
      <c r="G37" s="17"/>
      <c r="H37" s="18"/>
      <c r="I37" s="18"/>
      <c r="J37" s="18"/>
      <c r="K37" s="18"/>
      <c r="L37" s="17"/>
      <c r="M37" s="16"/>
      <c r="N37" s="16"/>
      <c r="O37" s="16"/>
      <c r="P37" s="17"/>
      <c r="Q37" s="18"/>
      <c r="R37" s="18"/>
      <c r="S37" s="18"/>
    </row>
    <row r="38" spans="1:19" x14ac:dyDescent="0.2">
      <c r="A38" s="19" t="s">
        <v>221</v>
      </c>
      <c r="B38" s="15"/>
      <c r="C38" s="20">
        <v>6704.8705799999998</v>
      </c>
      <c r="D38" s="20">
        <v>6333.5133800000003</v>
      </c>
      <c r="E38" s="20">
        <v>5861.0946199999998</v>
      </c>
      <c r="F38" s="20">
        <v>5396.1778800000002</v>
      </c>
      <c r="G38" s="17"/>
      <c r="H38" s="21">
        <v>33.051713399999997</v>
      </c>
      <c r="I38" s="21">
        <v>32.2103106</v>
      </c>
      <c r="J38" s="21">
        <v>30.123321300000001</v>
      </c>
      <c r="K38" s="21">
        <v>26.8199696</v>
      </c>
      <c r="L38" s="17"/>
      <c r="M38" s="20">
        <v>5293.9156700000003</v>
      </c>
      <c r="N38" s="20"/>
      <c r="O38" s="20">
        <f>F38</f>
        <v>5396.1778800000002</v>
      </c>
      <c r="P38" s="17"/>
      <c r="Q38" s="21">
        <v>26.954764099999998</v>
      </c>
      <c r="R38" s="21"/>
      <c r="S38" s="21">
        <f>K38</f>
        <v>26.8199696</v>
      </c>
    </row>
    <row r="39" spans="1:19" x14ac:dyDescent="0.2">
      <c r="A39" s="22" t="s">
        <v>5</v>
      </c>
      <c r="B39" s="15"/>
      <c r="C39" s="16">
        <v>2449.5895999999998</v>
      </c>
      <c r="D39" s="16">
        <v>2326.9650099999999</v>
      </c>
      <c r="E39" s="16">
        <v>2291.5817400000001</v>
      </c>
      <c r="F39" s="16">
        <v>2405.6452300000001</v>
      </c>
      <c r="G39" s="17"/>
      <c r="H39" s="18">
        <v>13.8082841</v>
      </c>
      <c r="I39" s="18">
        <v>13.282521900000001</v>
      </c>
      <c r="J39" s="18">
        <v>13.0812977</v>
      </c>
      <c r="K39" s="18">
        <v>13.3855176</v>
      </c>
      <c r="L39" s="17"/>
      <c r="M39" s="16">
        <v>2353.2701299999999</v>
      </c>
      <c r="N39" s="16"/>
      <c r="O39" s="16">
        <f t="shared" ref="O39:O40" si="8">F39</f>
        <v>2405.6452300000001</v>
      </c>
      <c r="P39" s="17"/>
      <c r="Q39" s="18">
        <v>12.9613909</v>
      </c>
      <c r="R39" s="18"/>
      <c r="S39" s="18">
        <f>K39</f>
        <v>13.3855176</v>
      </c>
    </row>
    <row r="40" spans="1:19" x14ac:dyDescent="0.2">
      <c r="A40" s="19" t="s">
        <v>6</v>
      </c>
      <c r="B40" s="15"/>
      <c r="C40" s="20">
        <v>7449.4648500000003</v>
      </c>
      <c r="D40" s="20">
        <v>7470.0679799999998</v>
      </c>
      <c r="E40" s="20">
        <v>7549.6694299999999</v>
      </c>
      <c r="F40" s="20">
        <v>7714.2032099999997</v>
      </c>
      <c r="G40" s="17"/>
      <c r="H40" s="21">
        <v>2.8502369700000001</v>
      </c>
      <c r="I40" s="21">
        <v>2.8623691899999999</v>
      </c>
      <c r="J40" s="21">
        <v>2.8926601500000002</v>
      </c>
      <c r="K40" s="21">
        <v>2.9414894700000001</v>
      </c>
      <c r="L40" s="17"/>
      <c r="M40" s="20">
        <v>7016.9425600000004</v>
      </c>
      <c r="N40" s="20"/>
      <c r="O40" s="20">
        <f t="shared" si="8"/>
        <v>7714.2032099999997</v>
      </c>
      <c r="P40" s="17"/>
      <c r="Q40" s="21">
        <v>2.7780519699999999</v>
      </c>
      <c r="R40" s="21"/>
      <c r="S40" s="21">
        <f t="shared" ref="S40" si="9">K40</f>
        <v>2.9414894700000001</v>
      </c>
    </row>
    <row r="41" spans="1:19" x14ac:dyDescent="0.2">
      <c r="A41" s="24"/>
      <c r="B41" s="15"/>
      <c r="C41" s="16"/>
      <c r="D41" s="16"/>
      <c r="E41" s="16"/>
      <c r="F41" s="16"/>
      <c r="G41" s="17"/>
      <c r="H41" s="18"/>
      <c r="I41" s="18"/>
      <c r="J41" s="18"/>
      <c r="K41" s="18"/>
      <c r="L41" s="17"/>
      <c r="M41" s="16"/>
      <c r="N41" s="16"/>
      <c r="O41" s="16"/>
      <c r="P41" s="17"/>
      <c r="Q41" s="18"/>
      <c r="R41" s="18"/>
      <c r="S41" s="18"/>
    </row>
    <row r="42" spans="1:19" x14ac:dyDescent="0.2">
      <c r="A42" s="127" t="s">
        <v>7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</row>
    <row r="43" spans="1:19" x14ac:dyDescent="0.2">
      <c r="A43" s="14" t="s">
        <v>8</v>
      </c>
      <c r="B43" s="15"/>
      <c r="C43" s="24">
        <v>4165.91842</v>
      </c>
      <c r="D43" s="24">
        <v>4121.0465899999999</v>
      </c>
      <c r="E43" s="24">
        <v>4023.5832300000002</v>
      </c>
      <c r="F43" s="24">
        <v>3671.5068900000001</v>
      </c>
      <c r="G43" s="15"/>
      <c r="H43" s="18">
        <v>4.5523690200000004</v>
      </c>
      <c r="I43" s="25">
        <v>4.5148300700000004</v>
      </c>
      <c r="J43" s="25">
        <v>4.4069914900000002</v>
      </c>
      <c r="K43" s="25">
        <v>4.0111730200000002</v>
      </c>
      <c r="L43" s="15"/>
      <c r="M43" s="24">
        <v>3573.7909300000001</v>
      </c>
      <c r="N43" s="24"/>
      <c r="O43" s="24">
        <f>F43</f>
        <v>3671.5068900000001</v>
      </c>
      <c r="P43" s="15"/>
      <c r="Q43" s="25">
        <v>4.0580364199999996</v>
      </c>
      <c r="R43" s="25"/>
      <c r="S43" s="25">
        <f>K43</f>
        <v>4.0111730200000002</v>
      </c>
    </row>
    <row r="44" spans="1:19" x14ac:dyDescent="0.2">
      <c r="A44" s="19" t="s">
        <v>222</v>
      </c>
      <c r="B44" s="15"/>
      <c r="C44" s="20">
        <v>1639.5833600000001</v>
      </c>
      <c r="D44" s="20">
        <v>1585.91093</v>
      </c>
      <c r="E44" s="20">
        <v>1471.97468</v>
      </c>
      <c r="F44" s="20">
        <v>1201.36032</v>
      </c>
      <c r="G44" s="17"/>
      <c r="H44" s="21">
        <v>28.3175019</v>
      </c>
      <c r="I44" s="21">
        <v>27.999839900000001</v>
      </c>
      <c r="J44" s="21">
        <v>26.531627199999999</v>
      </c>
      <c r="K44" s="21">
        <v>21.4108059</v>
      </c>
      <c r="L44" s="15"/>
      <c r="M44" s="20">
        <v>1232.83727</v>
      </c>
      <c r="N44" s="20"/>
      <c r="O44" s="95">
        <f t="shared" ref="O44:O53" si="10">F44</f>
        <v>1201.36032</v>
      </c>
      <c r="P44" s="15"/>
      <c r="Q44" s="21">
        <v>21.963963499999998</v>
      </c>
      <c r="R44" s="21"/>
      <c r="S44" s="96">
        <f t="shared" ref="S44:S53" si="11">K44</f>
        <v>21.4108059</v>
      </c>
    </row>
    <row r="45" spans="1:19" x14ac:dyDescent="0.2">
      <c r="A45" s="22" t="s">
        <v>6</v>
      </c>
      <c r="B45" s="15"/>
      <c r="C45" s="16">
        <v>2274.8668400000001</v>
      </c>
      <c r="D45" s="16">
        <v>2280.15967</v>
      </c>
      <c r="E45" s="16">
        <v>2288.0664900000002</v>
      </c>
      <c r="F45" s="16">
        <v>2201.3690499999998</v>
      </c>
      <c r="G45" s="17"/>
      <c r="H45" s="18">
        <v>3.06796698</v>
      </c>
      <c r="I45" s="18">
        <v>3.0789668200000002</v>
      </c>
      <c r="J45" s="18">
        <v>3.08547722</v>
      </c>
      <c r="K45" s="18">
        <v>2.9624527999999999</v>
      </c>
      <c r="L45" s="15"/>
      <c r="M45" s="16">
        <v>2066.7467099999999</v>
      </c>
      <c r="N45" s="16"/>
      <c r="O45" s="24">
        <f t="shared" si="10"/>
        <v>2201.3690499999998</v>
      </c>
      <c r="P45" s="15"/>
      <c r="Q45" s="18">
        <v>2.9060810300000002</v>
      </c>
      <c r="R45" s="18"/>
      <c r="S45" s="25">
        <f t="shared" si="11"/>
        <v>2.9624527999999999</v>
      </c>
    </row>
    <row r="46" spans="1:19" x14ac:dyDescent="0.2">
      <c r="A46" s="26"/>
      <c r="B46" s="15"/>
      <c r="C46" s="20"/>
      <c r="D46" s="20"/>
      <c r="E46" s="20"/>
      <c r="F46" s="20"/>
      <c r="G46" s="15"/>
      <c r="H46" s="27"/>
      <c r="I46" s="27"/>
      <c r="J46" s="27"/>
      <c r="K46" s="27"/>
      <c r="L46" s="15"/>
      <c r="M46" s="20"/>
      <c r="N46" s="20"/>
      <c r="O46" s="28"/>
      <c r="P46" s="15"/>
      <c r="Q46" s="28"/>
      <c r="R46" s="28"/>
      <c r="S46" s="96"/>
    </row>
    <row r="47" spans="1:19" x14ac:dyDescent="0.2">
      <c r="A47" s="14" t="s">
        <v>9</v>
      </c>
      <c r="B47" s="15">
        <f>SUM(B9:B45)-SUM(B17:B20)</f>
        <v>0</v>
      </c>
      <c r="C47" s="24">
        <v>5067.6716800000004</v>
      </c>
      <c r="D47" s="24">
        <v>4994.3610099999996</v>
      </c>
      <c r="E47" s="24">
        <v>4878.6084899999996</v>
      </c>
      <c r="F47" s="24">
        <v>4937.46648</v>
      </c>
      <c r="G47" s="24">
        <v>0</v>
      </c>
      <c r="H47" s="25">
        <v>7.7045559499999996</v>
      </c>
      <c r="I47" s="25">
        <v>7.6206738300000003</v>
      </c>
      <c r="J47" s="25">
        <v>7.4339568099999997</v>
      </c>
      <c r="K47" s="25">
        <v>7.4889526399999999</v>
      </c>
      <c r="L47" s="15"/>
      <c r="M47" s="24">
        <v>4701.5798699999996</v>
      </c>
      <c r="N47" s="24"/>
      <c r="O47" s="24">
        <f t="shared" si="10"/>
        <v>4937.46648</v>
      </c>
      <c r="P47" s="15"/>
      <c r="Q47" s="25">
        <v>7.36290011</v>
      </c>
      <c r="R47" s="25"/>
      <c r="S47" s="25">
        <f t="shared" si="11"/>
        <v>7.4889526399999999</v>
      </c>
    </row>
    <row r="48" spans="1:19" x14ac:dyDescent="0.2">
      <c r="A48" s="19" t="s">
        <v>222</v>
      </c>
      <c r="B48" s="15"/>
      <c r="C48" s="20">
        <v>1750.3586399999999</v>
      </c>
      <c r="D48" s="20">
        <v>1699.71434</v>
      </c>
      <c r="E48" s="20">
        <v>1580.3050000000001</v>
      </c>
      <c r="F48" s="20">
        <v>1482.8335300000001</v>
      </c>
      <c r="G48" s="17"/>
      <c r="H48" s="21">
        <v>46.220191100000001</v>
      </c>
      <c r="I48" s="21">
        <v>45.8391138</v>
      </c>
      <c r="J48" s="21">
        <v>42.884803099999999</v>
      </c>
      <c r="K48" s="21">
        <v>39.595020900000002</v>
      </c>
      <c r="L48" s="15"/>
      <c r="M48" s="20">
        <v>1478.9191000000001</v>
      </c>
      <c r="N48" s="20"/>
      <c r="O48" s="95">
        <f t="shared" si="10"/>
        <v>1482.8335300000001</v>
      </c>
      <c r="P48" s="15"/>
      <c r="Q48" s="21">
        <v>38.857569699999999</v>
      </c>
      <c r="R48" s="21"/>
      <c r="S48" s="96">
        <f t="shared" si="11"/>
        <v>39.595020900000002</v>
      </c>
    </row>
    <row r="49" spans="1:19" x14ac:dyDescent="0.2">
      <c r="A49" s="22" t="s">
        <v>6</v>
      </c>
      <c r="B49" s="16">
        <v>3043.1435200000001</v>
      </c>
      <c r="C49" s="16">
        <v>3113.8913499999999</v>
      </c>
      <c r="D49" s="16">
        <v>3084.45768</v>
      </c>
      <c r="E49" s="16">
        <v>3088.4706500000002</v>
      </c>
      <c r="F49" s="16">
        <v>3245.0346199999999</v>
      </c>
      <c r="G49" s="17"/>
      <c r="H49" s="18">
        <v>5.3842812000000002</v>
      </c>
      <c r="I49" s="18">
        <v>5.3478122700000004</v>
      </c>
      <c r="J49" s="18">
        <v>5.3520789100000004</v>
      </c>
      <c r="K49" s="18">
        <v>5.5981689499999998</v>
      </c>
      <c r="L49" s="15"/>
      <c r="M49" s="16">
        <v>3043.1435200000001</v>
      </c>
      <c r="N49" s="16"/>
      <c r="O49" s="24">
        <f t="shared" si="10"/>
        <v>3245.0346199999999</v>
      </c>
      <c r="P49" s="15"/>
      <c r="Q49" s="18">
        <v>5.4244015599999997</v>
      </c>
      <c r="R49" s="18"/>
      <c r="S49" s="25">
        <f t="shared" si="11"/>
        <v>5.5981689499999998</v>
      </c>
    </row>
    <row r="50" spans="1:19" x14ac:dyDescent="0.2">
      <c r="A50" s="26"/>
      <c r="B50" s="15"/>
      <c r="C50" s="30"/>
      <c r="D50" s="30"/>
      <c r="E50" s="30"/>
      <c r="F50" s="30"/>
      <c r="G50" s="15"/>
      <c r="H50" s="31"/>
      <c r="I50" s="31"/>
      <c r="J50" s="31"/>
      <c r="K50" s="31"/>
      <c r="L50" s="15"/>
      <c r="M50" s="30"/>
      <c r="N50" s="15"/>
      <c r="O50" s="95"/>
      <c r="P50" s="15"/>
      <c r="Q50" s="28"/>
      <c r="R50" s="32"/>
      <c r="S50" s="96"/>
    </row>
    <row r="51" spans="1:19" x14ac:dyDescent="0.2">
      <c r="A51" s="14" t="s">
        <v>10</v>
      </c>
      <c r="B51" s="15"/>
      <c r="C51" s="24">
        <v>1764.2593400000001</v>
      </c>
      <c r="D51" s="24">
        <v>1633.8651500000001</v>
      </c>
      <c r="E51" s="24">
        <v>1578.2498599999999</v>
      </c>
      <c r="F51" s="24">
        <v>1644.7570599999999</v>
      </c>
      <c r="G51" s="15"/>
      <c r="H51" s="18">
        <v>2.71771545</v>
      </c>
      <c r="I51" s="25">
        <v>2.5242015100000001</v>
      </c>
      <c r="J51" s="25">
        <v>2.4403912999999999</v>
      </c>
      <c r="K51" s="25">
        <v>2.52143469</v>
      </c>
      <c r="L51" s="15"/>
      <c r="M51" s="24">
        <v>1459.4311700000001</v>
      </c>
      <c r="N51" s="24"/>
      <c r="O51" s="24">
        <f>F51</f>
        <v>1644.7570599999999</v>
      </c>
      <c r="P51" s="15"/>
      <c r="Q51" s="25">
        <v>2.2827152599999998</v>
      </c>
      <c r="R51" s="25"/>
      <c r="S51" s="25">
        <f t="shared" si="11"/>
        <v>2.52143469</v>
      </c>
    </row>
    <row r="52" spans="1:19" x14ac:dyDescent="0.2">
      <c r="A52" s="19" t="s">
        <v>222</v>
      </c>
      <c r="B52" s="15"/>
      <c r="C52" s="20">
        <v>699.86028799999997</v>
      </c>
      <c r="D52" s="20">
        <v>610.05363899999998</v>
      </c>
      <c r="E52" s="20">
        <v>542.56720499999994</v>
      </c>
      <c r="F52" s="20">
        <v>497.57001200000002</v>
      </c>
      <c r="G52" s="17"/>
      <c r="H52" s="21">
        <v>27.0948621</v>
      </c>
      <c r="I52" s="21">
        <v>24.1605402</v>
      </c>
      <c r="J52" s="21">
        <v>21.411491900000001</v>
      </c>
      <c r="K52" s="21">
        <v>19.8314074</v>
      </c>
      <c r="L52" s="15"/>
      <c r="M52" s="20">
        <v>473.97617400000001</v>
      </c>
      <c r="N52" s="20"/>
      <c r="O52" s="95">
        <f>F52</f>
        <v>497.57001200000002</v>
      </c>
      <c r="P52" s="15"/>
      <c r="Q52" s="21">
        <v>20.203588</v>
      </c>
      <c r="R52" s="21"/>
      <c r="S52" s="96">
        <f t="shared" si="11"/>
        <v>19.8314074</v>
      </c>
    </row>
    <row r="53" spans="1:19" x14ac:dyDescent="0.2">
      <c r="A53" s="22" t="s">
        <v>6</v>
      </c>
      <c r="B53" s="15"/>
      <c r="C53" s="16">
        <v>1034.44022</v>
      </c>
      <c r="D53" s="16">
        <v>990.60812099999998</v>
      </c>
      <c r="E53" s="16">
        <v>994.53502200000003</v>
      </c>
      <c r="F53" s="16">
        <v>1098.9378200000001</v>
      </c>
      <c r="G53" s="17"/>
      <c r="H53" s="18">
        <v>1.70550544</v>
      </c>
      <c r="I53" s="18">
        <v>1.63698999</v>
      </c>
      <c r="J53" s="18">
        <v>1.6460633600000001</v>
      </c>
      <c r="K53" s="18">
        <v>1.8024534000000001</v>
      </c>
      <c r="L53" s="15"/>
      <c r="M53" s="16">
        <v>957.67916200000002</v>
      </c>
      <c r="N53" s="16"/>
      <c r="O53" s="24">
        <f t="shared" si="10"/>
        <v>1098.9378200000001</v>
      </c>
      <c r="P53" s="15"/>
      <c r="Q53" s="18">
        <v>1.5950685600000001</v>
      </c>
      <c r="R53" s="18"/>
      <c r="S53" s="25">
        <f t="shared" si="11"/>
        <v>1.8024534000000001</v>
      </c>
    </row>
    <row r="54" spans="1:19" x14ac:dyDescent="0.2">
      <c r="A54" s="44"/>
    </row>
  </sheetData>
  <mergeCells count="18">
    <mergeCell ref="A36:S36"/>
    <mergeCell ref="A42:S42"/>
    <mergeCell ref="A9:S9"/>
    <mergeCell ref="A15:S15"/>
    <mergeCell ref="A28:S28"/>
    <mergeCell ref="C30:K30"/>
    <mergeCell ref="M30:S30"/>
    <mergeCell ref="C31:F31"/>
    <mergeCell ref="H31:K31"/>
    <mergeCell ref="M31:O31"/>
    <mergeCell ref="Q31:S31"/>
    <mergeCell ref="A1:S1"/>
    <mergeCell ref="C3:K3"/>
    <mergeCell ref="M3:S3"/>
    <mergeCell ref="C4:F4"/>
    <mergeCell ref="H4:K4"/>
    <mergeCell ref="M4:O4"/>
    <mergeCell ref="Q4:S4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T48"/>
  <sheetViews>
    <sheetView showGridLines="0" workbookViewId="0">
      <selection activeCell="R18" sqref="R18"/>
    </sheetView>
  </sheetViews>
  <sheetFormatPr defaultRowHeight="12.75" x14ac:dyDescent="0.2"/>
  <cols>
    <col min="2" max="2" width="7.140625" bestFit="1" customWidth="1"/>
    <col min="3" max="3" width="0.7109375" customWidth="1"/>
    <col min="4" max="4" width="15.7109375" bestFit="1" customWidth="1"/>
    <col min="5" max="5" width="0.7109375" customWidth="1"/>
    <col min="6" max="6" width="11" customWidth="1"/>
    <col min="7" max="7" width="0.7109375" customWidth="1"/>
    <col min="8" max="8" width="10.28515625" customWidth="1"/>
    <col min="9" max="9" width="0.7109375" customWidth="1"/>
    <col min="10" max="10" width="15.7109375" bestFit="1" customWidth="1"/>
    <col min="11" max="11" width="0.7109375" customWidth="1"/>
    <col min="12" max="12" width="11" customWidth="1"/>
    <col min="13" max="13" width="0.7109375" customWidth="1"/>
    <col min="15" max="15" width="0.7109375" customWidth="1"/>
    <col min="16" max="16" width="15.7109375" bestFit="1" customWidth="1"/>
    <col min="17" max="17" width="0.7109375" customWidth="1"/>
    <col min="18" max="18" width="11" customWidth="1"/>
    <col min="19" max="19" width="0.7109375" customWidth="1"/>
  </cols>
  <sheetData>
    <row r="1" spans="1:20" ht="15.75" x14ac:dyDescent="0.25">
      <c r="A1" s="33" t="s">
        <v>12</v>
      </c>
    </row>
    <row r="4" spans="1:20" ht="15.75" x14ac:dyDescent="0.25">
      <c r="D4" s="129" t="s">
        <v>13</v>
      </c>
      <c r="E4" s="129"/>
      <c r="F4" s="129"/>
      <c r="G4" s="129"/>
      <c r="H4" s="129"/>
      <c r="J4" s="129" t="s">
        <v>14</v>
      </c>
      <c r="K4" s="129"/>
      <c r="L4" s="129"/>
      <c r="M4" s="129"/>
      <c r="N4" s="129"/>
      <c r="P4" s="129" t="s">
        <v>15</v>
      </c>
      <c r="Q4" s="129"/>
      <c r="R4" s="129"/>
      <c r="S4" s="129"/>
      <c r="T4" s="129"/>
    </row>
    <row r="6" spans="1:20" x14ac:dyDescent="0.2">
      <c r="B6" t="s">
        <v>16</v>
      </c>
      <c r="D6" s="128" t="s">
        <v>17</v>
      </c>
      <c r="F6" s="128" t="s">
        <v>18</v>
      </c>
      <c r="H6" s="128" t="s">
        <v>19</v>
      </c>
      <c r="J6" s="128" t="s">
        <v>17</v>
      </c>
      <c r="L6" s="128" t="s">
        <v>18</v>
      </c>
      <c r="N6" s="128" t="s">
        <v>19</v>
      </c>
      <c r="P6" s="128" t="s">
        <v>17</v>
      </c>
      <c r="R6" s="128" t="s">
        <v>18</v>
      </c>
      <c r="T6" s="128" t="s">
        <v>19</v>
      </c>
    </row>
    <row r="7" spans="1:20" x14ac:dyDescent="0.2">
      <c r="D7" s="128"/>
      <c r="F7" s="128"/>
      <c r="H7" s="128"/>
      <c r="J7" s="128"/>
      <c r="L7" s="128"/>
      <c r="N7" s="128"/>
      <c r="P7" s="128"/>
      <c r="R7" s="128"/>
      <c r="T7" s="128"/>
    </row>
    <row r="8" spans="1:20" x14ac:dyDescent="0.2">
      <c r="D8" s="34"/>
      <c r="J8" s="34"/>
      <c r="P8" s="34"/>
    </row>
    <row r="9" spans="1:20" x14ac:dyDescent="0.2">
      <c r="B9" s="35" t="s">
        <v>183</v>
      </c>
      <c r="D9" s="36">
        <v>4353</v>
      </c>
      <c r="E9" s="37"/>
      <c r="F9" s="36">
        <v>0</v>
      </c>
      <c r="H9" s="36">
        <f>IF(D9&lt;10,"-",F9/D9*100)</f>
        <v>0</v>
      </c>
      <c r="I9" s="37"/>
      <c r="J9" s="36">
        <v>2675</v>
      </c>
      <c r="L9" s="36">
        <v>0</v>
      </c>
      <c r="M9" s="37"/>
      <c r="N9" s="36">
        <f>IF(J9&lt;10,"-",L9/J9*100)</f>
        <v>0</v>
      </c>
      <c r="P9" s="36">
        <v>1678</v>
      </c>
      <c r="Q9" s="37"/>
      <c r="R9" s="36">
        <v>0</v>
      </c>
      <c r="T9" s="36">
        <f>IF(P9&lt;10,"-",R9/P9*100)</f>
        <v>0</v>
      </c>
    </row>
    <row r="10" spans="1:20" x14ac:dyDescent="0.2">
      <c r="B10" s="38" t="s">
        <v>184</v>
      </c>
      <c r="D10" s="39">
        <v>4279</v>
      </c>
      <c r="F10" s="39">
        <v>0</v>
      </c>
      <c r="H10" s="39">
        <f t="shared" ref="H10:H17" si="0">IF(D10&lt;10,"-",F10/D10*100)</f>
        <v>0</v>
      </c>
      <c r="J10" s="39">
        <v>2682</v>
      </c>
      <c r="L10" s="39">
        <v>0</v>
      </c>
      <c r="N10" s="39">
        <f t="shared" ref="N10:N17" si="1">IF(J10&lt;10,"-",L10/J10*100)</f>
        <v>0</v>
      </c>
      <c r="P10" s="39">
        <v>1597</v>
      </c>
      <c r="R10" s="39">
        <v>0</v>
      </c>
      <c r="T10" s="39">
        <f>IF(P10&lt;10,"-",R10/P10*100)</f>
        <v>0</v>
      </c>
    </row>
    <row r="11" spans="1:20" x14ac:dyDescent="0.2">
      <c r="B11" s="35" t="s">
        <v>185</v>
      </c>
      <c r="D11" s="36">
        <v>4044</v>
      </c>
      <c r="F11" s="36">
        <v>0</v>
      </c>
      <c r="H11" s="36">
        <f t="shared" si="0"/>
        <v>0</v>
      </c>
      <c r="J11" s="36">
        <v>2522</v>
      </c>
      <c r="L11" s="36">
        <v>0</v>
      </c>
      <c r="N11" s="36">
        <f t="shared" si="1"/>
        <v>0</v>
      </c>
      <c r="P11" s="36">
        <v>1522</v>
      </c>
      <c r="R11" s="36">
        <v>0</v>
      </c>
      <c r="T11" s="36">
        <f t="shared" ref="T11:T17" si="2">IF(P11&lt;10,"-",R11/P11*100)</f>
        <v>0</v>
      </c>
    </row>
    <row r="12" spans="1:20" x14ac:dyDescent="0.2">
      <c r="B12" s="38" t="s">
        <v>186</v>
      </c>
      <c r="D12" s="39">
        <v>3771</v>
      </c>
      <c r="F12" s="39">
        <v>288</v>
      </c>
      <c r="H12" s="39">
        <f t="shared" si="0"/>
        <v>7.6372315035799527</v>
      </c>
      <c r="J12" s="39">
        <v>2401</v>
      </c>
      <c r="L12" s="39">
        <v>121</v>
      </c>
      <c r="N12" s="39">
        <f t="shared" si="1"/>
        <v>5.0395668471470225</v>
      </c>
      <c r="P12" s="39">
        <v>1370</v>
      </c>
      <c r="R12" s="39">
        <v>167</v>
      </c>
      <c r="T12" s="39">
        <f t="shared" si="2"/>
        <v>12.189781021897812</v>
      </c>
    </row>
    <row r="13" spans="1:20" x14ac:dyDescent="0.2">
      <c r="B13" s="35" t="s">
        <v>187</v>
      </c>
      <c r="D13" s="36">
        <v>3766</v>
      </c>
      <c r="F13" s="36">
        <v>957</v>
      </c>
      <c r="H13" s="36">
        <f t="shared" si="0"/>
        <v>25.41157727031333</v>
      </c>
      <c r="J13" s="36">
        <v>2391</v>
      </c>
      <c r="L13" s="36">
        <v>494</v>
      </c>
      <c r="N13" s="36">
        <f t="shared" si="1"/>
        <v>20.660811375993308</v>
      </c>
      <c r="P13" s="36">
        <v>1375</v>
      </c>
      <c r="R13" s="36">
        <v>463</v>
      </c>
      <c r="T13" s="36">
        <f t="shared" si="2"/>
        <v>33.672727272727272</v>
      </c>
    </row>
    <row r="14" spans="1:20" x14ac:dyDescent="0.2">
      <c r="B14" s="38" t="s">
        <v>188</v>
      </c>
      <c r="D14" s="39">
        <v>1970</v>
      </c>
      <c r="F14" s="39">
        <v>695</v>
      </c>
      <c r="H14" s="39">
        <f t="shared" si="0"/>
        <v>35.279187817258887</v>
      </c>
      <c r="J14" s="39">
        <v>1258</v>
      </c>
      <c r="L14" s="39">
        <v>381</v>
      </c>
      <c r="N14" s="39">
        <f t="shared" si="1"/>
        <v>30.286168521462635</v>
      </c>
      <c r="P14" s="39">
        <v>712</v>
      </c>
      <c r="R14" s="39">
        <v>314</v>
      </c>
      <c r="T14" s="39">
        <f t="shared" si="2"/>
        <v>44.101123595505619</v>
      </c>
    </row>
    <row r="15" spans="1:20" x14ac:dyDescent="0.2">
      <c r="B15" s="35" t="s">
        <v>189</v>
      </c>
      <c r="D15" s="36">
        <v>63</v>
      </c>
      <c r="F15" s="36">
        <v>0</v>
      </c>
      <c r="H15" s="36">
        <f t="shared" ref="H15" si="3">IF(D15&lt;10,"-",F15/D15*100)</f>
        <v>0</v>
      </c>
      <c r="J15" s="36">
        <v>48</v>
      </c>
      <c r="L15" s="36">
        <v>0</v>
      </c>
      <c r="N15" s="36">
        <f t="shared" ref="N15" si="4">IF(J15&lt;10,"-",L15/J15*100)</f>
        <v>0</v>
      </c>
      <c r="P15" s="36">
        <v>15</v>
      </c>
      <c r="R15" s="36">
        <v>0</v>
      </c>
      <c r="T15" s="36">
        <f t="shared" ref="T15" si="5">IF(P15&lt;10,"-",R15/P15*100)</f>
        <v>0</v>
      </c>
    </row>
    <row r="17" spans="2:20" x14ac:dyDescent="0.2">
      <c r="B17" s="36" t="s">
        <v>20</v>
      </c>
      <c r="D17" s="36">
        <v>1</v>
      </c>
      <c r="F17" s="36">
        <v>0</v>
      </c>
      <c r="H17" s="36" t="str">
        <f t="shared" si="0"/>
        <v>-</v>
      </c>
      <c r="J17" s="36">
        <v>1</v>
      </c>
      <c r="L17" s="36">
        <v>0</v>
      </c>
      <c r="N17" s="36" t="str">
        <f t="shared" si="1"/>
        <v>-</v>
      </c>
      <c r="P17" s="36">
        <v>0</v>
      </c>
      <c r="R17" s="36">
        <v>0</v>
      </c>
      <c r="T17" s="36" t="str">
        <f t="shared" si="2"/>
        <v>-</v>
      </c>
    </row>
    <row r="19" spans="2:20" x14ac:dyDescent="0.2">
      <c r="B19" s="38"/>
      <c r="D19" s="39"/>
      <c r="F19" s="39"/>
    </row>
    <row r="48" spans="4:11" x14ac:dyDescent="0.2">
      <c r="D48" s="51"/>
      <c r="H48" s="64"/>
      <c r="I48" s="64"/>
      <c r="J48" s="64"/>
      <c r="K48" s="64"/>
    </row>
  </sheetData>
  <mergeCells count="12">
    <mergeCell ref="R6:R7"/>
    <mergeCell ref="T6:T7"/>
    <mergeCell ref="D4:H4"/>
    <mergeCell ref="J4:N4"/>
    <mergeCell ref="P4:T4"/>
    <mergeCell ref="D6:D7"/>
    <mergeCell ref="F6:F7"/>
    <mergeCell ref="H6:H7"/>
    <mergeCell ref="J6:J7"/>
    <mergeCell ref="L6:L7"/>
    <mergeCell ref="N6:N7"/>
    <mergeCell ref="P6:P7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C52"/>
  <sheetViews>
    <sheetView showGridLines="0" topLeftCell="A13" workbookViewId="0">
      <selection activeCell="AA26" sqref="AA26"/>
    </sheetView>
  </sheetViews>
  <sheetFormatPr defaultRowHeight="12.75" x14ac:dyDescent="0.2"/>
  <cols>
    <col min="1" max="1" width="17.140625" style="44" customWidth="1"/>
    <col min="2" max="2" width="0.7109375" style="40" customWidth="1"/>
    <col min="3" max="4" width="9.7109375" bestFit="1" customWidth="1"/>
    <col min="5" max="5" width="0.7109375" style="40" customWidth="1"/>
    <col min="6" max="7" width="9.7109375" customWidth="1"/>
    <col min="8" max="8" width="0.7109375" style="40" customWidth="1"/>
    <col min="9" max="10" width="9.7109375" customWidth="1"/>
    <col min="11" max="11" width="5.42578125" customWidth="1"/>
    <col min="12" max="12" width="2.42578125" customWidth="1"/>
    <col min="13" max="13" width="5.42578125" customWidth="1"/>
    <col min="14" max="14" width="17.140625" customWidth="1"/>
    <col min="15" max="15" width="0.85546875" customWidth="1"/>
    <col min="16" max="17" width="9.7109375" customWidth="1"/>
    <col min="18" max="18" width="0.7109375" customWidth="1"/>
    <col min="19" max="20" width="9.7109375" customWidth="1"/>
    <col min="21" max="21" width="0.7109375" customWidth="1"/>
    <col min="22" max="23" width="9.7109375" customWidth="1"/>
  </cols>
  <sheetData>
    <row r="1" spans="1:25" s="41" customFormat="1" ht="15.75" customHeight="1" x14ac:dyDescent="0.25">
      <c r="A1" s="33" t="s">
        <v>21</v>
      </c>
      <c r="B1" s="40"/>
      <c r="E1" s="40"/>
      <c r="H1" s="40"/>
      <c r="L1" s="42"/>
      <c r="N1" s="33" t="s">
        <v>21</v>
      </c>
      <c r="O1" s="39"/>
      <c r="R1" s="40"/>
      <c r="U1" s="40"/>
    </row>
    <row r="2" spans="1:25" ht="15.75" customHeight="1" x14ac:dyDescent="0.2">
      <c r="L2" s="43"/>
      <c r="O2" s="39"/>
      <c r="R2" s="40"/>
      <c r="U2" s="40"/>
    </row>
    <row r="3" spans="1:25" ht="15.75" customHeight="1" x14ac:dyDescent="0.25">
      <c r="A3" s="33" t="s">
        <v>22</v>
      </c>
      <c r="L3" s="43"/>
      <c r="N3" s="33" t="s">
        <v>23</v>
      </c>
      <c r="O3" s="39"/>
      <c r="R3" s="40"/>
      <c r="U3" s="40"/>
    </row>
    <row r="4" spans="1:25" ht="15.75" customHeight="1" x14ac:dyDescent="0.2">
      <c r="L4" s="43"/>
      <c r="N4" s="44"/>
      <c r="O4" s="39"/>
      <c r="R4" s="40"/>
      <c r="U4" s="40"/>
    </row>
    <row r="5" spans="1:25" ht="15.75" customHeight="1" x14ac:dyDescent="0.2">
      <c r="L5" s="43"/>
      <c r="N5" s="44"/>
      <c r="O5" s="39"/>
      <c r="R5" s="40"/>
      <c r="U5" s="40"/>
    </row>
    <row r="6" spans="1:25" s="44" customFormat="1" ht="15.75" customHeight="1" x14ac:dyDescent="0.2">
      <c r="B6" s="40"/>
      <c r="C6" s="130" t="s">
        <v>14</v>
      </c>
      <c r="D6" s="131"/>
      <c r="E6" s="40"/>
      <c r="F6" s="130" t="s">
        <v>15</v>
      </c>
      <c r="G6" s="131"/>
      <c r="H6" s="40"/>
      <c r="I6" s="130" t="s">
        <v>13</v>
      </c>
      <c r="J6" s="131"/>
      <c r="L6" s="45"/>
      <c r="O6" s="46"/>
      <c r="P6" s="130" t="s">
        <v>14</v>
      </c>
      <c r="Q6" s="131"/>
      <c r="R6" s="40"/>
      <c r="S6" s="130" t="s">
        <v>15</v>
      </c>
      <c r="T6" s="131"/>
      <c r="U6" s="40"/>
      <c r="V6" s="130" t="s">
        <v>13</v>
      </c>
      <c r="W6" s="131"/>
    </row>
    <row r="7" spans="1:25" s="44" customFormat="1" ht="15.75" customHeight="1" x14ac:dyDescent="0.2">
      <c r="B7" s="40"/>
      <c r="C7" s="47">
        <f>Nøgletalstabeller!$M$5</f>
        <v>2019</v>
      </c>
      <c r="D7" s="47">
        <f>Nøgletalstabeller!$O$5</f>
        <v>2020</v>
      </c>
      <c r="E7" s="40"/>
      <c r="F7" s="47">
        <f>Nøgletalstabeller!$M$5</f>
        <v>2019</v>
      </c>
      <c r="G7" s="47">
        <f>Nøgletalstabeller!$O$5</f>
        <v>2020</v>
      </c>
      <c r="H7" s="40"/>
      <c r="I7" s="47">
        <f>Nøgletalstabeller!$M$5</f>
        <v>2019</v>
      </c>
      <c r="J7" s="47">
        <f>Nøgletalstabeller!$O$5</f>
        <v>2020</v>
      </c>
      <c r="L7" s="45"/>
      <c r="O7" s="48"/>
      <c r="P7" s="47">
        <f>Nøgletalstabeller!$M$5</f>
        <v>2019</v>
      </c>
      <c r="Q7" s="47">
        <f>Nøgletalstabeller!$O$5</f>
        <v>2020</v>
      </c>
      <c r="R7" s="40"/>
      <c r="S7" s="47">
        <f>Nøgletalstabeller!$M$5</f>
        <v>2019</v>
      </c>
      <c r="T7" s="47">
        <f>Nøgletalstabeller!$O$5</f>
        <v>2020</v>
      </c>
      <c r="U7" s="40"/>
      <c r="V7" s="47">
        <f>Nøgletalstabeller!$M$5</f>
        <v>2019</v>
      </c>
      <c r="W7" s="47">
        <f>Nøgletalstabeller!$O$5</f>
        <v>2020</v>
      </c>
    </row>
    <row r="8" spans="1:25" ht="15.75" customHeight="1" x14ac:dyDescent="0.2">
      <c r="C8" s="49"/>
      <c r="D8" s="49"/>
      <c r="F8" s="49"/>
      <c r="G8" s="49"/>
      <c r="I8" s="49"/>
      <c r="J8" s="49"/>
      <c r="L8" s="43"/>
      <c r="N8" s="44"/>
      <c r="O8" s="39"/>
      <c r="P8" s="49"/>
      <c r="Q8" s="49"/>
      <c r="R8" s="40"/>
      <c r="S8" s="49"/>
      <c r="T8" s="49"/>
      <c r="U8" s="40"/>
      <c r="V8" s="49"/>
      <c r="W8" s="49"/>
    </row>
    <row r="9" spans="1:25" ht="15.75" customHeight="1" x14ac:dyDescent="0.2">
      <c r="A9" s="50" t="s">
        <v>225</v>
      </c>
      <c r="C9" s="57">
        <v>22425</v>
      </c>
      <c r="D9" s="57">
        <v>23101</v>
      </c>
      <c r="E9" s="59"/>
      <c r="F9" s="57">
        <v>7815</v>
      </c>
      <c r="G9" s="57">
        <v>8209</v>
      </c>
      <c r="H9" s="59"/>
      <c r="I9" s="57">
        <v>30240</v>
      </c>
      <c r="J9" s="57">
        <f>D9+G9</f>
        <v>31310</v>
      </c>
      <c r="K9" s="51"/>
      <c r="L9" s="43"/>
      <c r="N9" s="50" t="s">
        <v>225</v>
      </c>
      <c r="O9" s="40"/>
      <c r="P9" s="57">
        <v>22501</v>
      </c>
      <c r="Q9" s="57">
        <v>23181</v>
      </c>
      <c r="R9" s="59"/>
      <c r="S9" s="57">
        <v>7831</v>
      </c>
      <c r="T9" s="57">
        <v>8223</v>
      </c>
      <c r="U9" s="59"/>
      <c r="V9" s="57">
        <v>30332</v>
      </c>
      <c r="W9" s="57">
        <f>Q9+T9</f>
        <v>31404</v>
      </c>
      <c r="Y9" s="51"/>
    </row>
    <row r="10" spans="1:25" ht="15.75" customHeight="1" x14ac:dyDescent="0.2">
      <c r="A10" s="52" t="s">
        <v>226</v>
      </c>
      <c r="C10" s="58">
        <v>27461</v>
      </c>
      <c r="D10" s="58">
        <v>27567</v>
      </c>
      <c r="E10" s="59"/>
      <c r="F10" s="58">
        <v>6233</v>
      </c>
      <c r="G10" s="58">
        <v>6354</v>
      </c>
      <c r="H10" s="59"/>
      <c r="I10" s="58">
        <v>33694</v>
      </c>
      <c r="J10" s="58">
        <f>D10+G10</f>
        <v>33921</v>
      </c>
      <c r="K10" s="51"/>
      <c r="L10" s="43"/>
      <c r="N10" s="52" t="s">
        <v>226</v>
      </c>
      <c r="O10" s="40"/>
      <c r="P10" s="58">
        <v>27727</v>
      </c>
      <c r="Q10" s="58">
        <v>27826</v>
      </c>
      <c r="R10" s="59"/>
      <c r="S10" s="58">
        <v>6252</v>
      </c>
      <c r="T10" s="58">
        <v>6375</v>
      </c>
      <c r="U10" s="59"/>
      <c r="V10" s="58">
        <v>33979</v>
      </c>
      <c r="W10" s="58">
        <f t="shared" ref="W10:W11" si="0">Q10+T10</f>
        <v>34201</v>
      </c>
      <c r="Y10" s="51"/>
    </row>
    <row r="11" spans="1:25" ht="15.75" customHeight="1" x14ac:dyDescent="0.2">
      <c r="A11" s="50" t="s">
        <v>227</v>
      </c>
      <c r="C11" s="108">
        <v>8766</v>
      </c>
      <c r="D11" s="57">
        <v>9644</v>
      </c>
      <c r="E11" s="59"/>
      <c r="F11" s="57">
        <v>7044</v>
      </c>
      <c r="G11" s="57">
        <v>7909</v>
      </c>
      <c r="H11" s="59"/>
      <c r="I11" s="108">
        <v>15810</v>
      </c>
      <c r="J11" s="108">
        <f>D11+G11</f>
        <v>17553</v>
      </c>
      <c r="K11" s="51"/>
      <c r="L11" s="43"/>
      <c r="N11" s="50" t="s">
        <v>227</v>
      </c>
      <c r="O11" s="40"/>
      <c r="P11" s="108">
        <v>8771</v>
      </c>
      <c r="Q11" s="57">
        <v>9650</v>
      </c>
      <c r="R11" s="59"/>
      <c r="S11" s="57">
        <v>7047</v>
      </c>
      <c r="T11" s="57">
        <v>7912</v>
      </c>
      <c r="U11" s="59"/>
      <c r="V11" s="108">
        <v>15818</v>
      </c>
      <c r="W11" s="108">
        <f t="shared" si="0"/>
        <v>17562</v>
      </c>
      <c r="Y11" s="51"/>
    </row>
    <row r="12" spans="1:25" ht="15.75" customHeight="1" x14ac:dyDescent="0.2">
      <c r="A12" s="52" t="s">
        <v>26</v>
      </c>
      <c r="C12" s="58">
        <v>12649</v>
      </c>
      <c r="D12" s="58">
        <v>12874</v>
      </c>
      <c r="E12" s="59"/>
      <c r="F12" s="58">
        <v>26544</v>
      </c>
      <c r="G12" s="58">
        <v>27739</v>
      </c>
      <c r="H12" s="59"/>
      <c r="I12" s="58">
        <v>39193</v>
      </c>
      <c r="J12" s="58">
        <f t="shared" ref="J12:J45" si="1">D12+G12</f>
        <v>40613</v>
      </c>
      <c r="K12" s="51"/>
      <c r="L12" s="43"/>
      <c r="N12" s="52" t="s">
        <v>26</v>
      </c>
      <c r="O12" s="40"/>
      <c r="P12" s="58">
        <v>12768</v>
      </c>
      <c r="Q12" s="58">
        <v>12985</v>
      </c>
      <c r="R12" s="59"/>
      <c r="S12" s="58">
        <v>26727</v>
      </c>
      <c r="T12" s="58">
        <v>27913</v>
      </c>
      <c r="U12" s="59"/>
      <c r="V12" s="58">
        <v>39495</v>
      </c>
      <c r="W12" s="58">
        <f t="shared" ref="W12:W45" si="2">Q12+T12</f>
        <v>40898</v>
      </c>
      <c r="Y12" s="51"/>
    </row>
    <row r="13" spans="1:25" ht="15.75" customHeight="1" x14ac:dyDescent="0.2">
      <c r="A13" s="50" t="s">
        <v>27</v>
      </c>
      <c r="C13" s="57">
        <v>7782</v>
      </c>
      <c r="D13" s="57">
        <v>7667</v>
      </c>
      <c r="E13" s="59"/>
      <c r="F13" s="57">
        <v>7054</v>
      </c>
      <c r="G13" s="57">
        <v>7103</v>
      </c>
      <c r="H13" s="59"/>
      <c r="I13" s="57">
        <v>14836</v>
      </c>
      <c r="J13" s="57">
        <f t="shared" si="1"/>
        <v>14770</v>
      </c>
      <c r="K13" s="51"/>
      <c r="L13" s="43"/>
      <c r="N13" s="50" t="s">
        <v>27</v>
      </c>
      <c r="O13" s="40"/>
      <c r="P13" s="57">
        <v>7879</v>
      </c>
      <c r="Q13" s="57">
        <v>7762</v>
      </c>
      <c r="R13" s="59"/>
      <c r="S13" s="57">
        <v>7104</v>
      </c>
      <c r="T13" s="57">
        <v>7148</v>
      </c>
      <c r="U13" s="59"/>
      <c r="V13" s="57">
        <v>14983</v>
      </c>
      <c r="W13" s="57">
        <f t="shared" si="2"/>
        <v>14910</v>
      </c>
      <c r="Y13" s="51"/>
    </row>
    <row r="14" spans="1:25" ht="15.75" customHeight="1" x14ac:dyDescent="0.2">
      <c r="A14" s="52" t="s">
        <v>28</v>
      </c>
      <c r="C14" s="58">
        <v>1286</v>
      </c>
      <c r="D14" s="58">
        <v>1346</v>
      </c>
      <c r="E14" s="59"/>
      <c r="F14" s="58">
        <v>1013</v>
      </c>
      <c r="G14" s="58">
        <v>1077</v>
      </c>
      <c r="H14" s="59"/>
      <c r="I14" s="58">
        <v>2299</v>
      </c>
      <c r="J14" s="58">
        <f t="shared" si="1"/>
        <v>2423</v>
      </c>
      <c r="K14" s="51"/>
      <c r="L14" s="43"/>
      <c r="N14" s="52" t="s">
        <v>28</v>
      </c>
      <c r="O14" s="40"/>
      <c r="P14" s="58">
        <v>1288</v>
      </c>
      <c r="Q14" s="58">
        <v>1349</v>
      </c>
      <c r="R14" s="59"/>
      <c r="S14" s="58">
        <v>1015</v>
      </c>
      <c r="T14" s="58">
        <v>1080</v>
      </c>
      <c r="U14" s="59"/>
      <c r="V14" s="58">
        <v>2303</v>
      </c>
      <c r="W14" s="58">
        <f t="shared" si="2"/>
        <v>2429</v>
      </c>
      <c r="Y14" s="51"/>
    </row>
    <row r="15" spans="1:25" ht="15.75" customHeight="1" x14ac:dyDescent="0.2">
      <c r="A15" s="50" t="s">
        <v>29</v>
      </c>
      <c r="C15" s="57">
        <v>1200</v>
      </c>
      <c r="D15" s="57">
        <v>1346</v>
      </c>
      <c r="E15" s="59"/>
      <c r="F15" s="57">
        <v>3128</v>
      </c>
      <c r="G15" s="57">
        <v>3560</v>
      </c>
      <c r="H15" s="59"/>
      <c r="I15" s="57">
        <v>4328</v>
      </c>
      <c r="J15" s="57">
        <f t="shared" si="1"/>
        <v>4906</v>
      </c>
      <c r="K15" s="51"/>
      <c r="L15" s="43"/>
      <c r="N15" s="50" t="s">
        <v>29</v>
      </c>
      <c r="O15" s="40"/>
      <c r="P15" s="57">
        <v>1202</v>
      </c>
      <c r="Q15" s="57">
        <v>1348</v>
      </c>
      <c r="R15" s="59"/>
      <c r="S15" s="57">
        <v>3133</v>
      </c>
      <c r="T15" s="57">
        <v>3568</v>
      </c>
      <c r="U15" s="59"/>
      <c r="V15" s="57">
        <v>4335</v>
      </c>
      <c r="W15" s="57">
        <f t="shared" si="2"/>
        <v>4916</v>
      </c>
      <c r="Y15" s="51"/>
    </row>
    <row r="16" spans="1:25" ht="15.75" customHeight="1" x14ac:dyDescent="0.2">
      <c r="A16" s="52" t="s">
        <v>30</v>
      </c>
      <c r="C16" s="58">
        <v>1143</v>
      </c>
      <c r="D16" s="58">
        <v>1131</v>
      </c>
      <c r="E16" s="59"/>
      <c r="F16" s="58">
        <v>2056</v>
      </c>
      <c r="G16" s="58">
        <v>2087</v>
      </c>
      <c r="H16" s="59"/>
      <c r="I16" s="58">
        <v>3199</v>
      </c>
      <c r="J16" s="58">
        <f t="shared" si="1"/>
        <v>3218</v>
      </c>
      <c r="K16" s="51"/>
      <c r="L16" s="43"/>
      <c r="N16" s="52" t="s">
        <v>30</v>
      </c>
      <c r="O16" s="40"/>
      <c r="P16" s="58">
        <v>1158</v>
      </c>
      <c r="Q16" s="58">
        <v>1152</v>
      </c>
      <c r="R16" s="59"/>
      <c r="S16" s="58">
        <v>2084</v>
      </c>
      <c r="T16" s="58">
        <v>2129</v>
      </c>
      <c r="U16" s="59"/>
      <c r="V16" s="58">
        <v>3242</v>
      </c>
      <c r="W16" s="58">
        <f t="shared" si="2"/>
        <v>3281</v>
      </c>
      <c r="Y16" s="51"/>
    </row>
    <row r="17" spans="1:29" ht="15.75" hidden="1" customHeight="1" x14ac:dyDescent="0.2">
      <c r="A17" s="50" t="s">
        <v>31</v>
      </c>
      <c r="C17" s="57">
        <v>1255</v>
      </c>
      <c r="D17" s="57">
        <v>1214</v>
      </c>
      <c r="E17" s="59"/>
      <c r="F17" s="57">
        <v>1164</v>
      </c>
      <c r="G17" s="57">
        <v>1166</v>
      </c>
      <c r="H17" s="59"/>
      <c r="I17" s="57">
        <v>2419</v>
      </c>
      <c r="J17" s="57">
        <f t="shared" si="1"/>
        <v>2380</v>
      </c>
      <c r="K17" s="51"/>
      <c r="L17" s="43"/>
      <c r="N17" s="50" t="s">
        <v>31</v>
      </c>
      <c r="O17" s="40"/>
      <c r="P17" s="57">
        <v>1270</v>
      </c>
      <c r="Q17" s="57">
        <v>1229</v>
      </c>
      <c r="R17" s="59"/>
      <c r="S17" s="57">
        <v>1170</v>
      </c>
      <c r="T17" s="57">
        <v>1175</v>
      </c>
      <c r="U17" s="59"/>
      <c r="V17" s="57">
        <v>2440</v>
      </c>
      <c r="W17" s="57">
        <f t="shared" si="2"/>
        <v>2404</v>
      </c>
      <c r="Y17" s="51"/>
      <c r="AA17" s="51"/>
      <c r="AC17" s="51"/>
    </row>
    <row r="18" spans="1:29" ht="15.75" hidden="1" customHeight="1" x14ac:dyDescent="0.2">
      <c r="A18" s="52" t="s">
        <v>32</v>
      </c>
      <c r="C18" s="58">
        <v>191</v>
      </c>
      <c r="D18" s="58">
        <v>190</v>
      </c>
      <c r="E18" s="59"/>
      <c r="F18" s="58">
        <v>476</v>
      </c>
      <c r="G18" s="58">
        <v>499</v>
      </c>
      <c r="H18" s="59"/>
      <c r="I18" s="58">
        <v>667</v>
      </c>
      <c r="J18" s="58">
        <f t="shared" si="1"/>
        <v>689</v>
      </c>
      <c r="K18" s="51"/>
      <c r="L18" s="43"/>
      <c r="N18" s="52" t="s">
        <v>32</v>
      </c>
      <c r="O18" s="40"/>
      <c r="P18" s="58">
        <v>192</v>
      </c>
      <c r="Q18" s="58">
        <v>192</v>
      </c>
      <c r="R18" s="59"/>
      <c r="S18" s="58">
        <v>479</v>
      </c>
      <c r="T18" s="58">
        <v>500</v>
      </c>
      <c r="U18" s="59"/>
      <c r="V18" s="58">
        <v>671</v>
      </c>
      <c r="W18" s="58">
        <f t="shared" si="2"/>
        <v>692</v>
      </c>
      <c r="Y18" s="51"/>
    </row>
    <row r="19" spans="1:29" ht="15.75" hidden="1" customHeight="1" x14ac:dyDescent="0.2">
      <c r="A19" s="50" t="s">
        <v>33</v>
      </c>
      <c r="C19" s="57">
        <v>124</v>
      </c>
      <c r="D19" s="57">
        <v>121</v>
      </c>
      <c r="E19" s="59"/>
      <c r="F19" s="57">
        <v>208</v>
      </c>
      <c r="G19" s="57">
        <v>203</v>
      </c>
      <c r="H19" s="59"/>
      <c r="I19" s="57">
        <v>332</v>
      </c>
      <c r="J19" s="57">
        <f t="shared" si="1"/>
        <v>324</v>
      </c>
      <c r="K19" s="51"/>
      <c r="L19" s="43"/>
      <c r="N19" s="50" t="s">
        <v>33</v>
      </c>
      <c r="O19" s="40"/>
      <c r="P19" s="57">
        <v>128</v>
      </c>
      <c r="Q19" s="57">
        <v>126</v>
      </c>
      <c r="R19" s="59"/>
      <c r="S19" s="57">
        <v>213</v>
      </c>
      <c r="T19" s="57">
        <v>208</v>
      </c>
      <c r="U19" s="59"/>
      <c r="V19" s="57">
        <v>341</v>
      </c>
      <c r="W19" s="57">
        <f t="shared" si="2"/>
        <v>334</v>
      </c>
      <c r="Y19" s="51"/>
    </row>
    <row r="20" spans="1:29" ht="15.75" hidden="1" customHeight="1" x14ac:dyDescent="0.2">
      <c r="A20" s="52" t="s">
        <v>34</v>
      </c>
      <c r="C20" s="58">
        <v>391</v>
      </c>
      <c r="D20" s="58">
        <v>380</v>
      </c>
      <c r="E20" s="59"/>
      <c r="F20" s="58">
        <v>124</v>
      </c>
      <c r="G20" s="58">
        <v>130</v>
      </c>
      <c r="H20" s="59"/>
      <c r="I20" s="58">
        <v>515</v>
      </c>
      <c r="J20" s="58">
        <f t="shared" si="1"/>
        <v>510</v>
      </c>
      <c r="K20" s="51"/>
      <c r="L20" s="43"/>
      <c r="N20" s="52" t="s">
        <v>34</v>
      </c>
      <c r="O20" s="40"/>
      <c r="P20" s="58">
        <v>395</v>
      </c>
      <c r="Q20" s="58">
        <v>384</v>
      </c>
      <c r="R20" s="59"/>
      <c r="S20" s="58">
        <v>124</v>
      </c>
      <c r="T20" s="58">
        <v>130</v>
      </c>
      <c r="U20" s="59"/>
      <c r="V20" s="58">
        <v>519</v>
      </c>
      <c r="W20" s="58">
        <f t="shared" si="2"/>
        <v>514</v>
      </c>
      <c r="Y20" s="51"/>
    </row>
    <row r="21" spans="1:29" ht="15.75" customHeight="1" x14ac:dyDescent="0.2">
      <c r="A21" s="50" t="s">
        <v>35</v>
      </c>
      <c r="B21" s="51">
        <v>0</v>
      </c>
      <c r="C21" s="57">
        <v>1961</v>
      </c>
      <c r="D21" s="57">
        <v>1905</v>
      </c>
      <c r="E21" s="59"/>
      <c r="F21" s="57">
        <v>1972</v>
      </c>
      <c r="G21" s="57">
        <v>1998</v>
      </c>
      <c r="H21" s="59"/>
      <c r="I21" s="57">
        <v>3933</v>
      </c>
      <c r="J21" s="57">
        <f>D21+G21</f>
        <v>3903</v>
      </c>
      <c r="K21" s="51"/>
      <c r="L21" s="43"/>
      <c r="N21" s="50" t="s">
        <v>35</v>
      </c>
      <c r="O21" s="40"/>
      <c r="P21" s="57">
        <v>1985</v>
      </c>
      <c r="Q21" s="57">
        <v>1931</v>
      </c>
      <c r="R21" s="59"/>
      <c r="S21" s="57">
        <v>1986</v>
      </c>
      <c r="T21" s="57">
        <v>2013</v>
      </c>
      <c r="U21" s="59"/>
      <c r="V21" s="57">
        <v>3971</v>
      </c>
      <c r="W21" s="57">
        <f t="shared" si="2"/>
        <v>3944</v>
      </c>
      <c r="Y21" s="51"/>
    </row>
    <row r="22" spans="1:29" ht="15.75" customHeight="1" x14ac:dyDescent="0.2">
      <c r="A22" s="52" t="s">
        <v>36</v>
      </c>
      <c r="C22" s="58">
        <v>190</v>
      </c>
      <c r="D22" s="58">
        <v>187</v>
      </c>
      <c r="E22" s="59"/>
      <c r="F22" s="58">
        <v>154</v>
      </c>
      <c r="G22" s="58">
        <v>164</v>
      </c>
      <c r="H22" s="59"/>
      <c r="I22" s="58">
        <v>344</v>
      </c>
      <c r="J22" s="58">
        <f t="shared" si="1"/>
        <v>351</v>
      </c>
      <c r="K22" s="51"/>
      <c r="L22" s="43"/>
      <c r="N22" s="52" t="s">
        <v>36</v>
      </c>
      <c r="O22" s="40"/>
      <c r="P22" s="58">
        <v>193</v>
      </c>
      <c r="Q22" s="58">
        <v>189</v>
      </c>
      <c r="R22" s="59"/>
      <c r="S22" s="58">
        <v>154</v>
      </c>
      <c r="T22" s="58">
        <v>165</v>
      </c>
      <c r="U22" s="59"/>
      <c r="V22" s="58">
        <v>347</v>
      </c>
      <c r="W22" s="58">
        <f t="shared" si="2"/>
        <v>354</v>
      </c>
      <c r="Y22" s="51"/>
    </row>
    <row r="23" spans="1:29" ht="15.75" customHeight="1" x14ac:dyDescent="0.2">
      <c r="A23" s="50" t="s">
        <v>37</v>
      </c>
      <c r="C23" s="57">
        <v>44</v>
      </c>
      <c r="D23" s="57">
        <v>53</v>
      </c>
      <c r="E23" s="59"/>
      <c r="F23" s="57">
        <v>329</v>
      </c>
      <c r="G23" s="57">
        <v>357</v>
      </c>
      <c r="H23" s="59"/>
      <c r="I23" s="57">
        <v>373</v>
      </c>
      <c r="J23" s="57">
        <f t="shared" si="1"/>
        <v>410</v>
      </c>
      <c r="K23" s="51"/>
      <c r="L23" s="43"/>
      <c r="N23" s="50" t="s">
        <v>37</v>
      </c>
      <c r="O23" s="40"/>
      <c r="P23" s="57">
        <v>44</v>
      </c>
      <c r="Q23" s="57">
        <v>53</v>
      </c>
      <c r="R23" s="59"/>
      <c r="S23" s="57">
        <v>329</v>
      </c>
      <c r="T23" s="57">
        <v>357</v>
      </c>
      <c r="U23" s="59"/>
      <c r="V23" s="57">
        <v>373</v>
      </c>
      <c r="W23" s="57">
        <f>Q23+T23</f>
        <v>410</v>
      </c>
      <c r="Y23" s="51"/>
    </row>
    <row r="24" spans="1:29" ht="15.75" customHeight="1" x14ac:dyDescent="0.2">
      <c r="A24" s="52" t="s">
        <v>38</v>
      </c>
      <c r="C24" s="58">
        <v>436</v>
      </c>
      <c r="D24" s="58">
        <v>446</v>
      </c>
      <c r="E24" s="59"/>
      <c r="F24" s="58">
        <v>1810</v>
      </c>
      <c r="G24" s="58">
        <v>1888</v>
      </c>
      <c r="H24" s="59"/>
      <c r="I24" s="58">
        <v>2246</v>
      </c>
      <c r="J24" s="58">
        <f t="shared" si="1"/>
        <v>2334</v>
      </c>
      <c r="K24" s="51"/>
      <c r="L24" s="43"/>
      <c r="N24" s="52" t="s">
        <v>38</v>
      </c>
      <c r="O24" s="40"/>
      <c r="P24" s="58">
        <v>437</v>
      </c>
      <c r="Q24" s="58">
        <v>447</v>
      </c>
      <c r="R24" s="59"/>
      <c r="S24" s="58">
        <v>1825</v>
      </c>
      <c r="T24" s="58">
        <v>1900</v>
      </c>
      <c r="U24" s="59"/>
      <c r="V24" s="58">
        <v>2262</v>
      </c>
      <c r="W24" s="58">
        <f t="shared" si="2"/>
        <v>2347</v>
      </c>
      <c r="Y24" s="51"/>
    </row>
    <row r="25" spans="1:29" ht="15.75" customHeight="1" x14ac:dyDescent="0.2">
      <c r="A25" s="50" t="s">
        <v>39</v>
      </c>
      <c r="C25" s="57">
        <v>1359</v>
      </c>
      <c r="D25" s="57">
        <v>1374</v>
      </c>
      <c r="E25" s="59"/>
      <c r="F25" s="57">
        <v>3780</v>
      </c>
      <c r="G25" s="57">
        <v>3889</v>
      </c>
      <c r="H25" s="59"/>
      <c r="I25" s="57">
        <v>5139</v>
      </c>
      <c r="J25" s="57">
        <f t="shared" si="1"/>
        <v>5263</v>
      </c>
      <c r="K25" s="51"/>
      <c r="L25" s="43"/>
      <c r="N25" s="50" t="s">
        <v>39</v>
      </c>
      <c r="O25" s="40"/>
      <c r="P25" s="57">
        <v>1364</v>
      </c>
      <c r="Q25" s="57">
        <v>1380</v>
      </c>
      <c r="R25" s="59"/>
      <c r="S25" s="57">
        <v>3807</v>
      </c>
      <c r="T25" s="57">
        <v>3921</v>
      </c>
      <c r="U25" s="59"/>
      <c r="V25" s="57">
        <v>5171</v>
      </c>
      <c r="W25" s="57">
        <f t="shared" si="2"/>
        <v>5301</v>
      </c>
      <c r="Y25" s="51"/>
    </row>
    <row r="26" spans="1:29" ht="15.75" customHeight="1" x14ac:dyDescent="0.2">
      <c r="A26" s="52" t="s">
        <v>40</v>
      </c>
      <c r="C26" s="58">
        <v>3548</v>
      </c>
      <c r="D26" s="58">
        <v>3584</v>
      </c>
      <c r="E26" s="59"/>
      <c r="F26" s="58">
        <v>7805</v>
      </c>
      <c r="G26" s="58">
        <v>8085</v>
      </c>
      <c r="H26" s="59"/>
      <c r="I26" s="58">
        <v>11353</v>
      </c>
      <c r="J26" s="58">
        <f t="shared" si="1"/>
        <v>11669</v>
      </c>
      <c r="K26" s="51"/>
      <c r="L26" s="43"/>
      <c r="N26" s="52" t="s">
        <v>40</v>
      </c>
      <c r="O26" s="40"/>
      <c r="P26" s="58">
        <v>3555</v>
      </c>
      <c r="Q26" s="58">
        <v>3589</v>
      </c>
      <c r="R26" s="59"/>
      <c r="S26" s="58">
        <v>7831</v>
      </c>
      <c r="T26" s="58">
        <v>8105</v>
      </c>
      <c r="U26" s="59"/>
      <c r="V26" s="58">
        <v>11386</v>
      </c>
      <c r="W26" s="58">
        <f t="shared" si="2"/>
        <v>11694</v>
      </c>
      <c r="Y26" s="51"/>
    </row>
    <row r="27" spans="1:29" ht="15.75" customHeight="1" x14ac:dyDescent="0.2">
      <c r="A27" s="50" t="s">
        <v>41</v>
      </c>
      <c r="C27" s="57">
        <v>306</v>
      </c>
      <c r="D27" s="57">
        <v>293</v>
      </c>
      <c r="E27" s="59"/>
      <c r="F27" s="57">
        <v>1721</v>
      </c>
      <c r="G27" s="57">
        <v>1692</v>
      </c>
      <c r="H27" s="59"/>
      <c r="I27" s="57">
        <v>2027</v>
      </c>
      <c r="J27" s="57">
        <f t="shared" si="1"/>
        <v>1985</v>
      </c>
      <c r="K27" s="51"/>
      <c r="L27" s="43"/>
      <c r="N27" s="50" t="s">
        <v>41</v>
      </c>
      <c r="O27" s="40"/>
      <c r="P27" s="57">
        <v>307</v>
      </c>
      <c r="Q27" s="57">
        <v>295</v>
      </c>
      <c r="R27" s="59"/>
      <c r="S27" s="57">
        <v>1739</v>
      </c>
      <c r="T27" s="57">
        <v>1710</v>
      </c>
      <c r="U27" s="59"/>
      <c r="V27" s="57">
        <v>2046</v>
      </c>
      <c r="W27" s="57">
        <f t="shared" si="2"/>
        <v>2005</v>
      </c>
      <c r="Y27" s="51"/>
    </row>
    <row r="28" spans="1:29" ht="15.75" customHeight="1" x14ac:dyDescent="0.2">
      <c r="A28" s="52" t="s">
        <v>42</v>
      </c>
      <c r="C28" s="58">
        <v>2726</v>
      </c>
      <c r="D28" s="58">
        <v>2725</v>
      </c>
      <c r="E28" s="59"/>
      <c r="F28" s="58">
        <v>3254</v>
      </c>
      <c r="G28" s="58">
        <v>3296</v>
      </c>
      <c r="H28" s="59"/>
      <c r="I28" s="58">
        <v>5980</v>
      </c>
      <c r="J28" s="58">
        <f t="shared" si="1"/>
        <v>6021</v>
      </c>
      <c r="K28" s="51"/>
      <c r="L28" s="43"/>
      <c r="N28" s="52" t="s">
        <v>42</v>
      </c>
      <c r="O28" s="40"/>
      <c r="P28" s="58">
        <v>2763</v>
      </c>
      <c r="Q28" s="58">
        <v>2762</v>
      </c>
      <c r="R28" s="59"/>
      <c r="S28" s="58">
        <v>3291</v>
      </c>
      <c r="T28" s="58">
        <v>3330</v>
      </c>
      <c r="U28" s="59"/>
      <c r="V28" s="58">
        <v>6054</v>
      </c>
      <c r="W28" s="58">
        <f t="shared" si="2"/>
        <v>6092</v>
      </c>
      <c r="Y28" s="51"/>
    </row>
    <row r="29" spans="1:29" ht="15.75" customHeight="1" x14ac:dyDescent="0.2">
      <c r="A29" s="50" t="s">
        <v>43</v>
      </c>
      <c r="C29" s="57">
        <v>603</v>
      </c>
      <c r="D29" s="57">
        <v>599</v>
      </c>
      <c r="E29" s="59"/>
      <c r="F29" s="57">
        <v>245</v>
      </c>
      <c r="G29" s="57">
        <v>248</v>
      </c>
      <c r="H29" s="59"/>
      <c r="I29" s="57">
        <v>848</v>
      </c>
      <c r="J29" s="57">
        <f t="shared" si="1"/>
        <v>847</v>
      </c>
      <c r="K29" s="51"/>
      <c r="L29" s="43"/>
      <c r="N29" s="50" t="s">
        <v>43</v>
      </c>
      <c r="O29" s="40"/>
      <c r="P29" s="57">
        <v>611</v>
      </c>
      <c r="Q29" s="57">
        <v>609</v>
      </c>
      <c r="R29" s="59"/>
      <c r="S29" s="57">
        <v>246</v>
      </c>
      <c r="T29" s="57">
        <v>252</v>
      </c>
      <c r="U29" s="59"/>
      <c r="V29" s="57">
        <v>857</v>
      </c>
      <c r="W29" s="57">
        <f t="shared" si="2"/>
        <v>861</v>
      </c>
      <c r="Y29" s="51"/>
    </row>
    <row r="30" spans="1:29" ht="15.75" customHeight="1" x14ac:dyDescent="0.2">
      <c r="A30" s="52" t="s">
        <v>44</v>
      </c>
      <c r="C30" s="58">
        <v>951</v>
      </c>
      <c r="D30" s="58">
        <v>900</v>
      </c>
      <c r="E30" s="59"/>
      <c r="F30" s="58">
        <v>2674</v>
      </c>
      <c r="G30" s="58">
        <v>2592</v>
      </c>
      <c r="H30" s="59"/>
      <c r="I30" s="58">
        <v>3625</v>
      </c>
      <c r="J30" s="58">
        <f t="shared" si="1"/>
        <v>3492</v>
      </c>
      <c r="K30" s="51"/>
      <c r="L30" s="43"/>
      <c r="N30" s="52" t="s">
        <v>44</v>
      </c>
      <c r="O30" s="40"/>
      <c r="P30" s="58">
        <v>983</v>
      </c>
      <c r="Q30" s="58">
        <v>933</v>
      </c>
      <c r="R30" s="59"/>
      <c r="S30" s="58">
        <v>2779</v>
      </c>
      <c r="T30" s="58">
        <v>2694</v>
      </c>
      <c r="U30" s="59"/>
      <c r="V30" s="58">
        <v>3762</v>
      </c>
      <c r="W30" s="58">
        <f t="shared" si="2"/>
        <v>3627</v>
      </c>
      <c r="Y30" s="51"/>
    </row>
    <row r="31" spans="1:29" ht="15.75" customHeight="1" x14ac:dyDescent="0.2">
      <c r="A31" s="50" t="s">
        <v>45</v>
      </c>
      <c r="C31" s="57">
        <v>433</v>
      </c>
      <c r="D31" s="57">
        <v>413</v>
      </c>
      <c r="E31" s="59"/>
      <c r="F31" s="57">
        <v>544</v>
      </c>
      <c r="G31" s="57">
        <v>538</v>
      </c>
      <c r="H31" s="59"/>
      <c r="I31" s="57">
        <v>977</v>
      </c>
      <c r="J31" s="57">
        <f t="shared" si="1"/>
        <v>951</v>
      </c>
      <c r="K31" s="51"/>
      <c r="L31" s="43"/>
      <c r="N31" s="50" t="s">
        <v>45</v>
      </c>
      <c r="O31" s="40"/>
      <c r="P31" s="57">
        <v>440</v>
      </c>
      <c r="Q31" s="57">
        <v>418</v>
      </c>
      <c r="R31" s="59"/>
      <c r="S31" s="57">
        <v>556</v>
      </c>
      <c r="T31" s="57">
        <v>547</v>
      </c>
      <c r="U31" s="59"/>
      <c r="V31" s="57">
        <v>996</v>
      </c>
      <c r="W31" s="57">
        <f t="shared" si="2"/>
        <v>965</v>
      </c>
      <c r="Y31" s="51"/>
    </row>
    <row r="32" spans="1:29" ht="15.75" customHeight="1" x14ac:dyDescent="0.2">
      <c r="A32" s="52" t="s">
        <v>46</v>
      </c>
      <c r="C32" s="58">
        <v>684</v>
      </c>
      <c r="D32" s="58">
        <v>664</v>
      </c>
      <c r="E32" s="59"/>
      <c r="F32" s="58">
        <v>1082</v>
      </c>
      <c r="G32" s="58">
        <v>1074</v>
      </c>
      <c r="H32" s="59"/>
      <c r="I32" s="58">
        <v>1766</v>
      </c>
      <c r="J32" s="58">
        <f t="shared" si="1"/>
        <v>1738</v>
      </c>
      <c r="K32" s="51"/>
      <c r="L32" s="43"/>
      <c r="N32" s="52" t="s">
        <v>46</v>
      </c>
      <c r="O32" s="40"/>
      <c r="P32" s="58">
        <v>693</v>
      </c>
      <c r="Q32" s="58">
        <v>668</v>
      </c>
      <c r="R32" s="59"/>
      <c r="S32" s="58">
        <v>1087</v>
      </c>
      <c r="T32" s="58">
        <v>1077</v>
      </c>
      <c r="U32" s="59"/>
      <c r="V32" s="58">
        <v>1780</v>
      </c>
      <c r="W32" s="58">
        <f t="shared" si="2"/>
        <v>1745</v>
      </c>
      <c r="Y32" s="51"/>
    </row>
    <row r="33" spans="1:25" ht="15.75" customHeight="1" x14ac:dyDescent="0.2">
      <c r="A33" s="50" t="s">
        <v>47</v>
      </c>
      <c r="C33" s="57">
        <v>1389</v>
      </c>
      <c r="D33" s="57">
        <v>1415</v>
      </c>
      <c r="E33" s="59"/>
      <c r="F33" s="57">
        <v>6216</v>
      </c>
      <c r="G33" s="57">
        <v>6499</v>
      </c>
      <c r="H33" s="59"/>
      <c r="I33" s="57">
        <v>7605</v>
      </c>
      <c r="J33" s="57">
        <f t="shared" si="1"/>
        <v>7914</v>
      </c>
      <c r="K33" s="51"/>
      <c r="L33" s="43"/>
      <c r="N33" s="50" t="s">
        <v>47</v>
      </c>
      <c r="O33" s="40"/>
      <c r="P33" s="57">
        <v>1402</v>
      </c>
      <c r="Q33" s="57">
        <v>1432</v>
      </c>
      <c r="R33" s="59"/>
      <c r="S33" s="57">
        <v>6250</v>
      </c>
      <c r="T33" s="57">
        <v>6526</v>
      </c>
      <c r="U33" s="59"/>
      <c r="V33" s="57">
        <v>7652</v>
      </c>
      <c r="W33" s="57">
        <f t="shared" si="2"/>
        <v>7958</v>
      </c>
      <c r="Y33" s="51"/>
    </row>
    <row r="34" spans="1:25" ht="15.75" customHeight="1" x14ac:dyDescent="0.2">
      <c r="A34" s="52" t="s">
        <v>48</v>
      </c>
      <c r="C34" s="58">
        <v>4918</v>
      </c>
      <c r="D34" s="58">
        <v>5044</v>
      </c>
      <c r="E34" s="59"/>
      <c r="F34" s="58">
        <v>9854</v>
      </c>
      <c r="G34" s="58">
        <v>10178</v>
      </c>
      <c r="H34" s="59"/>
      <c r="I34" s="58">
        <v>14772</v>
      </c>
      <c r="J34" s="58">
        <f t="shared" si="1"/>
        <v>15222</v>
      </c>
      <c r="K34" s="51"/>
      <c r="L34" s="43"/>
      <c r="N34" s="52" t="s">
        <v>48</v>
      </c>
      <c r="O34" s="40"/>
      <c r="P34" s="58">
        <v>4949</v>
      </c>
      <c r="Q34" s="58">
        <v>5074</v>
      </c>
      <c r="R34" s="59"/>
      <c r="S34" s="58">
        <v>9890</v>
      </c>
      <c r="T34" s="58">
        <v>10210</v>
      </c>
      <c r="U34" s="59"/>
      <c r="V34" s="58">
        <v>14839</v>
      </c>
      <c r="W34" s="58">
        <f t="shared" si="2"/>
        <v>15284</v>
      </c>
      <c r="Y34" s="51"/>
    </row>
    <row r="35" spans="1:25" ht="15.75" customHeight="1" x14ac:dyDescent="0.2">
      <c r="A35" s="50" t="s">
        <v>49</v>
      </c>
      <c r="C35" s="57">
        <v>5407</v>
      </c>
      <c r="D35" s="57">
        <v>5532</v>
      </c>
      <c r="E35" s="59"/>
      <c r="F35" s="57">
        <v>3414</v>
      </c>
      <c r="G35" s="57">
        <v>3545</v>
      </c>
      <c r="H35" s="59"/>
      <c r="I35" s="57">
        <v>8821</v>
      </c>
      <c r="J35" s="57">
        <f t="shared" si="1"/>
        <v>9077</v>
      </c>
      <c r="K35" s="51"/>
      <c r="L35" s="43"/>
      <c r="N35" s="50" t="s">
        <v>49</v>
      </c>
      <c r="O35" s="40"/>
      <c r="P35" s="57">
        <v>5423</v>
      </c>
      <c r="Q35" s="57">
        <v>5551</v>
      </c>
      <c r="R35" s="59"/>
      <c r="S35" s="57">
        <v>3420</v>
      </c>
      <c r="T35" s="57">
        <v>3549</v>
      </c>
      <c r="U35" s="59"/>
      <c r="V35" s="57">
        <v>8843</v>
      </c>
      <c r="W35" s="57">
        <f t="shared" si="2"/>
        <v>9100</v>
      </c>
      <c r="Y35" s="51"/>
    </row>
    <row r="36" spans="1:25" ht="15.75" customHeight="1" x14ac:dyDescent="0.2">
      <c r="A36" s="52" t="s">
        <v>50</v>
      </c>
      <c r="C36" s="58">
        <v>10422</v>
      </c>
      <c r="D36" s="58">
        <v>10737</v>
      </c>
      <c r="E36" s="59"/>
      <c r="F36" s="58">
        <v>14883</v>
      </c>
      <c r="G36" s="58">
        <v>15652</v>
      </c>
      <c r="H36" s="59"/>
      <c r="I36" s="58">
        <v>25305</v>
      </c>
      <c r="J36" s="58">
        <f t="shared" si="1"/>
        <v>26389</v>
      </c>
      <c r="K36" s="51"/>
      <c r="L36" s="43"/>
      <c r="N36" s="52" t="s">
        <v>50</v>
      </c>
      <c r="O36" s="40"/>
      <c r="P36" s="58">
        <v>10460</v>
      </c>
      <c r="Q36" s="58">
        <v>10777</v>
      </c>
      <c r="R36" s="59"/>
      <c r="S36" s="58">
        <v>14904</v>
      </c>
      <c r="T36" s="58">
        <v>15671</v>
      </c>
      <c r="U36" s="59"/>
      <c r="V36" s="58">
        <v>25364</v>
      </c>
      <c r="W36" s="58">
        <f t="shared" si="2"/>
        <v>26448</v>
      </c>
      <c r="Y36" s="51"/>
    </row>
    <row r="37" spans="1:25" ht="15.75" customHeight="1" x14ac:dyDescent="0.2">
      <c r="A37" s="50" t="s">
        <v>51</v>
      </c>
      <c r="C37" s="57">
        <v>17327</v>
      </c>
      <c r="D37" s="57">
        <v>18056</v>
      </c>
      <c r="E37" s="59"/>
      <c r="F37" s="57">
        <v>16257</v>
      </c>
      <c r="G37" s="57">
        <v>17080</v>
      </c>
      <c r="H37" s="59"/>
      <c r="I37" s="57">
        <v>33584</v>
      </c>
      <c r="J37" s="57">
        <f t="shared" si="1"/>
        <v>35136</v>
      </c>
      <c r="K37" s="51"/>
      <c r="L37" s="43"/>
      <c r="N37" s="50" t="s">
        <v>51</v>
      </c>
      <c r="O37" s="40"/>
      <c r="P37" s="57">
        <v>17364</v>
      </c>
      <c r="Q37" s="57">
        <v>18093</v>
      </c>
      <c r="R37" s="59"/>
      <c r="S37" s="57">
        <v>16263</v>
      </c>
      <c r="T37" s="57">
        <v>17088</v>
      </c>
      <c r="U37" s="59"/>
      <c r="V37" s="57">
        <v>33627</v>
      </c>
      <c r="W37" s="57">
        <f t="shared" si="2"/>
        <v>35181</v>
      </c>
      <c r="Y37" s="51"/>
    </row>
    <row r="38" spans="1:25" ht="15.75" customHeight="1" x14ac:dyDescent="0.2">
      <c r="A38" s="52" t="s">
        <v>52</v>
      </c>
      <c r="C38" s="58">
        <v>3061</v>
      </c>
      <c r="D38" s="58">
        <v>3087</v>
      </c>
      <c r="E38" s="59"/>
      <c r="F38" s="58">
        <v>2524</v>
      </c>
      <c r="G38" s="58">
        <v>2621</v>
      </c>
      <c r="H38" s="59"/>
      <c r="I38" s="58">
        <v>5585</v>
      </c>
      <c r="J38" s="58">
        <f t="shared" si="1"/>
        <v>5708</v>
      </c>
      <c r="K38" s="51"/>
      <c r="L38" s="43"/>
      <c r="N38" s="52" t="s">
        <v>52</v>
      </c>
      <c r="O38" s="40"/>
      <c r="P38" s="58">
        <v>3097</v>
      </c>
      <c r="Q38" s="58">
        <v>3127</v>
      </c>
      <c r="R38" s="59"/>
      <c r="S38" s="58">
        <v>2531</v>
      </c>
      <c r="T38" s="58">
        <v>2628</v>
      </c>
      <c r="U38" s="59"/>
      <c r="V38" s="58">
        <v>5628</v>
      </c>
      <c r="W38" s="58">
        <f t="shared" si="2"/>
        <v>5755</v>
      </c>
      <c r="Y38" s="51"/>
    </row>
    <row r="39" spans="1:25" ht="15.75" customHeight="1" x14ac:dyDescent="0.2">
      <c r="A39" s="50" t="s">
        <v>53</v>
      </c>
      <c r="C39" s="57">
        <v>2976</v>
      </c>
      <c r="D39" s="57">
        <v>2914</v>
      </c>
      <c r="E39" s="59"/>
      <c r="F39" s="57">
        <v>2266</v>
      </c>
      <c r="G39" s="57">
        <v>2359</v>
      </c>
      <c r="H39" s="59"/>
      <c r="I39" s="57">
        <v>5242</v>
      </c>
      <c r="J39" s="57">
        <f t="shared" si="1"/>
        <v>5273</v>
      </c>
      <c r="K39" s="51"/>
      <c r="L39" s="43"/>
      <c r="N39" s="50" t="s">
        <v>53</v>
      </c>
      <c r="O39" s="40"/>
      <c r="P39" s="57">
        <v>3011</v>
      </c>
      <c r="Q39" s="57">
        <v>2957</v>
      </c>
      <c r="R39" s="59"/>
      <c r="S39" s="57">
        <v>2285</v>
      </c>
      <c r="T39" s="57">
        <v>2381</v>
      </c>
      <c r="U39" s="59"/>
      <c r="V39" s="57">
        <v>5296</v>
      </c>
      <c r="W39" s="57">
        <f t="shared" si="2"/>
        <v>5338</v>
      </c>
      <c r="Y39" s="51"/>
    </row>
    <row r="40" spans="1:25" ht="15.75" customHeight="1" x14ac:dyDescent="0.2">
      <c r="A40" s="52" t="s">
        <v>54</v>
      </c>
      <c r="C40" s="58">
        <v>1031</v>
      </c>
      <c r="D40" s="58">
        <v>1062</v>
      </c>
      <c r="E40" s="59"/>
      <c r="F40" s="58">
        <v>6383</v>
      </c>
      <c r="G40" s="58">
        <v>6399</v>
      </c>
      <c r="H40" s="59"/>
      <c r="I40" s="58">
        <v>7414</v>
      </c>
      <c r="J40" s="58">
        <f t="shared" si="1"/>
        <v>7461</v>
      </c>
      <c r="K40" s="51"/>
      <c r="L40" s="43"/>
      <c r="N40" s="52" t="s">
        <v>54</v>
      </c>
      <c r="O40" s="40"/>
      <c r="P40" s="58">
        <v>1037</v>
      </c>
      <c r="Q40" s="58">
        <v>1069</v>
      </c>
      <c r="R40" s="59"/>
      <c r="S40" s="58">
        <v>6527</v>
      </c>
      <c r="T40" s="58">
        <v>6564</v>
      </c>
      <c r="U40" s="59"/>
      <c r="V40" s="58">
        <v>7564</v>
      </c>
      <c r="W40" s="58">
        <f t="shared" si="2"/>
        <v>7633</v>
      </c>
      <c r="Y40" s="51"/>
    </row>
    <row r="41" spans="1:25" ht="15.75" customHeight="1" x14ac:dyDescent="0.2">
      <c r="A41" s="50" t="s">
        <v>55</v>
      </c>
      <c r="C41" s="57">
        <v>2244</v>
      </c>
      <c r="D41" s="57">
        <v>2434</v>
      </c>
      <c r="E41" s="59"/>
      <c r="F41" s="57">
        <v>1757</v>
      </c>
      <c r="G41" s="57">
        <v>1972</v>
      </c>
      <c r="H41" s="59"/>
      <c r="I41" s="57">
        <v>4001</v>
      </c>
      <c r="J41" s="57">
        <f>D41+G41</f>
        <v>4406</v>
      </c>
      <c r="K41" s="51"/>
      <c r="L41" s="43"/>
      <c r="N41" s="50" t="s">
        <v>55</v>
      </c>
      <c r="O41" s="40"/>
      <c r="P41" s="57">
        <v>2244</v>
      </c>
      <c r="Q41" s="57">
        <v>2434</v>
      </c>
      <c r="R41" s="59"/>
      <c r="S41" s="57">
        <v>1757</v>
      </c>
      <c r="T41" s="57">
        <v>1972</v>
      </c>
      <c r="U41" s="59"/>
      <c r="V41" s="57">
        <v>4001</v>
      </c>
      <c r="W41" s="57">
        <f t="shared" si="2"/>
        <v>4406</v>
      </c>
      <c r="Y41" s="51"/>
    </row>
    <row r="42" spans="1:25" ht="15.75" customHeight="1" x14ac:dyDescent="0.2">
      <c r="A42" s="52" t="s">
        <v>56</v>
      </c>
      <c r="C42" s="58">
        <v>561</v>
      </c>
      <c r="D42" s="58">
        <v>611</v>
      </c>
      <c r="E42" s="59"/>
      <c r="F42" s="58">
        <v>642</v>
      </c>
      <c r="G42" s="58">
        <v>670</v>
      </c>
      <c r="H42" s="59"/>
      <c r="I42" s="58">
        <v>1203</v>
      </c>
      <c r="J42" s="58">
        <f t="shared" si="1"/>
        <v>1281</v>
      </c>
      <c r="K42" s="51"/>
      <c r="L42" s="43"/>
      <c r="N42" s="52" t="s">
        <v>56</v>
      </c>
      <c r="O42" s="40"/>
      <c r="P42" s="58">
        <v>562</v>
      </c>
      <c r="Q42" s="58">
        <v>613</v>
      </c>
      <c r="R42" s="59"/>
      <c r="S42" s="58">
        <v>643</v>
      </c>
      <c r="T42" s="58">
        <v>671</v>
      </c>
      <c r="U42" s="59"/>
      <c r="V42" s="58">
        <v>1205</v>
      </c>
      <c r="W42" s="58">
        <f t="shared" si="2"/>
        <v>1284</v>
      </c>
      <c r="Y42" s="51"/>
    </row>
    <row r="43" spans="1:25" ht="15.75" customHeight="1" x14ac:dyDescent="0.2">
      <c r="A43" s="50" t="s">
        <v>57</v>
      </c>
      <c r="C43" s="57">
        <v>1297</v>
      </c>
      <c r="D43" s="57">
        <v>1346</v>
      </c>
      <c r="E43" s="59"/>
      <c r="F43" s="57">
        <v>2205</v>
      </c>
      <c r="G43" s="57">
        <v>2297</v>
      </c>
      <c r="H43" s="59"/>
      <c r="I43" s="57">
        <v>3502</v>
      </c>
      <c r="J43" s="57">
        <f t="shared" si="1"/>
        <v>3643</v>
      </c>
      <c r="K43" s="51"/>
      <c r="L43" s="43"/>
      <c r="N43" s="50" t="s">
        <v>57</v>
      </c>
      <c r="O43" s="40"/>
      <c r="P43" s="57">
        <v>1305</v>
      </c>
      <c r="Q43" s="57">
        <v>1352</v>
      </c>
      <c r="R43" s="59"/>
      <c r="S43" s="57">
        <v>2221</v>
      </c>
      <c r="T43" s="57">
        <v>2318</v>
      </c>
      <c r="U43" s="59"/>
      <c r="V43" s="57">
        <v>3526</v>
      </c>
      <c r="W43" s="57">
        <f t="shared" si="2"/>
        <v>3670</v>
      </c>
      <c r="Y43" s="51"/>
    </row>
    <row r="44" spans="1:25" ht="15.75" customHeight="1" x14ac:dyDescent="0.2">
      <c r="A44" s="52" t="s">
        <v>58</v>
      </c>
      <c r="C44" s="58">
        <v>1405</v>
      </c>
      <c r="D44" s="58">
        <v>1662</v>
      </c>
      <c r="E44" s="59"/>
      <c r="F44" s="58">
        <v>845</v>
      </c>
      <c r="G44" s="58">
        <v>926</v>
      </c>
      <c r="H44" s="59"/>
      <c r="I44" s="58">
        <v>2250</v>
      </c>
      <c r="J44" s="58">
        <f t="shared" si="1"/>
        <v>2588</v>
      </c>
      <c r="K44" s="51"/>
      <c r="L44" s="43"/>
      <c r="N44" s="52" t="s">
        <v>58</v>
      </c>
      <c r="O44" s="40"/>
      <c r="P44" s="58">
        <v>1405</v>
      </c>
      <c r="Q44" s="58">
        <v>1662</v>
      </c>
      <c r="R44" s="59"/>
      <c r="S44" s="58">
        <v>846</v>
      </c>
      <c r="T44" s="58">
        <v>926</v>
      </c>
      <c r="U44" s="59"/>
      <c r="V44" s="58">
        <v>2251</v>
      </c>
      <c r="W44" s="58">
        <f t="shared" si="2"/>
        <v>2588</v>
      </c>
      <c r="Y44" s="51"/>
    </row>
    <row r="45" spans="1:25" ht="15.75" customHeight="1" x14ac:dyDescent="0.2">
      <c r="A45" s="50" t="s">
        <v>59</v>
      </c>
      <c r="C45" s="57">
        <v>10669</v>
      </c>
      <c r="D45" s="57">
        <v>11002</v>
      </c>
      <c r="E45" s="113"/>
      <c r="F45" s="57">
        <v>10612</v>
      </c>
      <c r="G45" s="57">
        <v>11063</v>
      </c>
      <c r="H45" s="113"/>
      <c r="I45" s="57">
        <v>21281</v>
      </c>
      <c r="J45" s="57">
        <f t="shared" si="1"/>
        <v>22065</v>
      </c>
      <c r="L45" s="43"/>
      <c r="N45" s="50" t="s">
        <v>59</v>
      </c>
      <c r="O45" s="40"/>
      <c r="P45" s="57">
        <v>10824</v>
      </c>
      <c r="Q45" s="57">
        <v>11166</v>
      </c>
      <c r="R45" s="113"/>
      <c r="S45" s="57">
        <v>10727</v>
      </c>
      <c r="T45" s="57">
        <v>11185</v>
      </c>
      <c r="U45" s="113"/>
      <c r="V45" s="57">
        <v>21551</v>
      </c>
      <c r="W45" s="57">
        <f t="shared" si="2"/>
        <v>22351</v>
      </c>
    </row>
    <row r="46" spans="1:25" ht="15.75" customHeight="1" x14ac:dyDescent="0.2">
      <c r="A46" s="59"/>
      <c r="K46" s="55"/>
      <c r="L46" s="56"/>
      <c r="M46" s="55"/>
      <c r="N46" s="59"/>
      <c r="O46" s="39"/>
      <c r="R46" s="40"/>
      <c r="U46" s="40"/>
    </row>
    <row r="47" spans="1:25" ht="15.75" customHeight="1" x14ac:dyDescent="0.2">
      <c r="A47" s="53" t="s">
        <v>20</v>
      </c>
      <c r="B47" s="40">
        <f>SUM(B9:B45)-SUM(B17:B20)</f>
        <v>0</v>
      </c>
      <c r="C47" s="117">
        <f>SUM(C9:C45)-SUM(C17:C20)</f>
        <v>158660</v>
      </c>
      <c r="D47" s="117">
        <f>SUM(D9:D45)-SUM(D17:D20)</f>
        <v>162721</v>
      </c>
      <c r="E47" s="59"/>
      <c r="F47" s="117">
        <f>SUM(F9:F45)-SUM(F17:F20)</f>
        <v>164115</v>
      </c>
      <c r="G47" s="117">
        <f>SUM(G9:G45)-SUM(G17:G20)</f>
        <v>171120</v>
      </c>
      <c r="H47" s="60">
        <f t="shared" ref="H47:J47" si="3">SUM(H9:H45)-SUM(H17:H20)</f>
        <v>0</v>
      </c>
      <c r="I47" s="117">
        <f t="shared" si="3"/>
        <v>322775</v>
      </c>
      <c r="J47" s="117">
        <f t="shared" si="3"/>
        <v>333841</v>
      </c>
      <c r="L47" s="43"/>
      <c r="N47" s="53" t="s">
        <v>20</v>
      </c>
      <c r="O47" s="40"/>
      <c r="P47" s="117">
        <f>SUM(P9:P45)-SUM(P17:P20)</f>
        <v>159752</v>
      </c>
      <c r="Q47" s="117">
        <f>SUM(Q9:Q45)-SUM(Q17:Q20)</f>
        <v>163834</v>
      </c>
      <c r="R47" s="59"/>
      <c r="S47" s="117">
        <f>SUM(S9:S45)-SUM(S17:S20)</f>
        <v>165087</v>
      </c>
      <c r="T47" s="117">
        <f>SUM(T9:T45)-SUM(T17:T20)</f>
        <v>172108</v>
      </c>
      <c r="U47" s="60"/>
      <c r="V47" s="117">
        <f>SUM(V9:V45)-SUM(V17:V20)</f>
        <v>324839</v>
      </c>
      <c r="W47" s="117">
        <f>SUM(W9:W45)-SUM(W17:W20)</f>
        <v>335942</v>
      </c>
    </row>
    <row r="48" spans="1:25" ht="15.75" customHeight="1" x14ac:dyDescent="0.2">
      <c r="K48" s="55"/>
      <c r="L48" s="56"/>
      <c r="M48" s="55"/>
      <c r="N48" s="44"/>
      <c r="O48" s="39"/>
      <c r="R48" s="40"/>
      <c r="U48" s="40"/>
    </row>
    <row r="49" spans="1:23" s="55" customFormat="1" ht="15.75" customHeight="1" x14ac:dyDescent="0.2">
      <c r="A49" s="35" t="s">
        <v>60</v>
      </c>
      <c r="B49" s="51"/>
      <c r="C49" s="57">
        <v>49886</v>
      </c>
      <c r="D49" s="57">
        <v>50668</v>
      </c>
      <c r="E49" s="59"/>
      <c r="F49" s="57">
        <v>14048</v>
      </c>
      <c r="G49" s="57">
        <v>14563</v>
      </c>
      <c r="H49" s="59"/>
      <c r="I49" s="57">
        <v>63934</v>
      </c>
      <c r="J49" s="57">
        <f>D49+G49</f>
        <v>65231</v>
      </c>
      <c r="L49" s="56"/>
      <c r="N49" s="35" t="s">
        <v>60</v>
      </c>
      <c r="O49" s="51"/>
      <c r="P49" s="57">
        <v>50228</v>
      </c>
      <c r="Q49" s="57">
        <v>51007</v>
      </c>
      <c r="R49" s="59"/>
      <c r="S49" s="57">
        <v>14083</v>
      </c>
      <c r="T49" s="57">
        <v>14598</v>
      </c>
      <c r="U49" s="59"/>
      <c r="V49" s="57">
        <v>64311</v>
      </c>
      <c r="W49" s="57">
        <f>Q49+T49</f>
        <v>65605</v>
      </c>
    </row>
    <row r="50" spans="1:23" ht="15" x14ac:dyDescent="0.2">
      <c r="A50" s="38" t="s">
        <v>61</v>
      </c>
      <c r="C50" s="58">
        <v>24060</v>
      </c>
      <c r="D50" s="58">
        <v>24364</v>
      </c>
      <c r="E50" s="59"/>
      <c r="F50" s="58">
        <v>39795</v>
      </c>
      <c r="G50" s="58">
        <v>41566</v>
      </c>
      <c r="H50" s="59"/>
      <c r="I50" s="58">
        <v>63855</v>
      </c>
      <c r="J50" s="58">
        <f>D50+G50</f>
        <v>65930</v>
      </c>
      <c r="K50" s="41"/>
      <c r="L50" s="42"/>
      <c r="M50" s="41"/>
      <c r="N50" s="38" t="s">
        <v>61</v>
      </c>
      <c r="O50" s="40"/>
      <c r="P50" s="58">
        <v>24295</v>
      </c>
      <c r="Q50" s="58">
        <v>24596</v>
      </c>
      <c r="R50" s="59"/>
      <c r="S50" s="58">
        <v>40063</v>
      </c>
      <c r="T50" s="58">
        <v>41838</v>
      </c>
      <c r="U50" s="59"/>
      <c r="V50" s="58">
        <v>64358</v>
      </c>
      <c r="W50" s="58">
        <f t="shared" ref="W50:W51" si="4">Q50+T50</f>
        <v>66434</v>
      </c>
    </row>
    <row r="51" spans="1:23" x14ac:dyDescent="0.2">
      <c r="A51" s="35" t="s">
        <v>62</v>
      </c>
      <c r="C51" s="57">
        <v>41135</v>
      </c>
      <c r="D51" s="57">
        <v>42456</v>
      </c>
      <c r="E51" s="59"/>
      <c r="F51" s="57">
        <v>46932</v>
      </c>
      <c r="G51" s="57">
        <v>49076</v>
      </c>
      <c r="H51" s="59"/>
      <c r="I51" s="57">
        <v>88067</v>
      </c>
      <c r="J51" s="57">
        <f>D51+G51</f>
        <v>91532</v>
      </c>
      <c r="L51" s="56"/>
      <c r="N51" s="35" t="s">
        <v>62</v>
      </c>
      <c r="O51" s="40"/>
      <c r="P51" s="57">
        <v>41293</v>
      </c>
      <c r="Q51" s="57">
        <v>42622</v>
      </c>
      <c r="R51" s="59"/>
      <c r="S51" s="57">
        <v>47008</v>
      </c>
      <c r="T51" s="57">
        <v>49146</v>
      </c>
      <c r="U51" s="59"/>
      <c r="V51" s="57">
        <v>88301</v>
      </c>
      <c r="W51" s="57">
        <f t="shared" si="4"/>
        <v>91768</v>
      </c>
    </row>
    <row r="52" spans="1:23" x14ac:dyDescent="0.2">
      <c r="A52" s="44" t="s">
        <v>63</v>
      </c>
    </row>
  </sheetData>
  <mergeCells count="6">
    <mergeCell ref="V6:W6"/>
    <mergeCell ref="C6:D6"/>
    <mergeCell ref="F6:G6"/>
    <mergeCell ref="I6:J6"/>
    <mergeCell ref="P6:Q6"/>
    <mergeCell ref="S6:T6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L52"/>
  <sheetViews>
    <sheetView showGridLines="0" tabSelected="1" workbookViewId="0">
      <selection activeCell="A28" sqref="A28"/>
    </sheetView>
  </sheetViews>
  <sheetFormatPr defaultRowHeight="12.75" x14ac:dyDescent="0.2"/>
  <cols>
    <col min="1" max="1" width="17.140625" style="44" customWidth="1"/>
    <col min="2" max="2" width="0.7109375" style="40" customWidth="1"/>
    <col min="3" max="3" width="9.7109375" customWidth="1"/>
    <col min="4" max="4" width="9.7109375" style="40" customWidth="1"/>
    <col min="5" max="5" width="0.7109375" style="40" customWidth="1"/>
    <col min="6" max="6" width="9.7109375" customWidth="1"/>
    <col min="7" max="7" width="9.7109375" style="40" customWidth="1"/>
    <col min="8" max="8" width="0.7109375" style="40" customWidth="1"/>
    <col min="9" max="10" width="9.7109375" customWidth="1"/>
  </cols>
  <sheetData>
    <row r="1" spans="1:12" s="41" customFormat="1" ht="15.75" customHeight="1" x14ac:dyDescent="0.25">
      <c r="A1" s="33" t="s">
        <v>21</v>
      </c>
      <c r="B1" s="40"/>
      <c r="C1" s="33"/>
      <c r="D1" s="33"/>
      <c r="E1" s="40"/>
      <c r="F1" s="33"/>
      <c r="G1" s="33"/>
      <c r="H1" s="40"/>
      <c r="I1" s="33"/>
      <c r="J1" s="33"/>
    </row>
    <row r="2" spans="1:12" ht="15.75" customHeight="1" x14ac:dyDescent="0.25">
      <c r="C2" s="33"/>
      <c r="D2" s="33"/>
      <c r="F2" s="33"/>
      <c r="G2" s="33"/>
      <c r="I2" s="33"/>
      <c r="J2" s="33"/>
    </row>
    <row r="3" spans="1:12" ht="15.75" customHeight="1" x14ac:dyDescent="0.25">
      <c r="A3" s="33" t="s">
        <v>194</v>
      </c>
      <c r="C3" s="33"/>
      <c r="D3" s="33"/>
      <c r="F3" s="33"/>
      <c r="G3" s="33"/>
      <c r="I3" s="33"/>
      <c r="J3" s="33"/>
    </row>
    <row r="4" spans="1:12" ht="15.75" customHeight="1" x14ac:dyDescent="0.25">
      <c r="A4" s="41"/>
      <c r="C4" s="33"/>
      <c r="D4" s="33"/>
      <c r="F4" s="33"/>
      <c r="G4" s="33"/>
      <c r="I4" s="33"/>
      <c r="J4" s="33"/>
    </row>
    <row r="5" spans="1:12" ht="15.75" customHeight="1" x14ac:dyDescent="0.2">
      <c r="C5" s="130" t="s">
        <v>14</v>
      </c>
      <c r="D5" s="130"/>
      <c r="F5" s="130" t="s">
        <v>15</v>
      </c>
      <c r="G5" s="130"/>
      <c r="I5" s="130" t="s">
        <v>13</v>
      </c>
      <c r="J5" s="130"/>
    </row>
    <row r="6" spans="1:12" s="44" customFormat="1" ht="15.75" customHeight="1" x14ac:dyDescent="0.2">
      <c r="B6" s="40"/>
      <c r="C6" s="132" t="s">
        <v>193</v>
      </c>
      <c r="D6" s="132" t="s">
        <v>192</v>
      </c>
      <c r="E6" s="40"/>
      <c r="F6" s="132" t="s">
        <v>193</v>
      </c>
      <c r="G6" s="132" t="s">
        <v>192</v>
      </c>
      <c r="H6" s="40"/>
      <c r="I6" s="132" t="s">
        <v>193</v>
      </c>
      <c r="J6" s="132" t="s">
        <v>192</v>
      </c>
    </row>
    <row r="7" spans="1:12" s="44" customFormat="1" ht="15.75" customHeight="1" x14ac:dyDescent="0.2">
      <c r="B7" s="40"/>
      <c r="C7" s="134"/>
      <c r="D7" s="133"/>
      <c r="E7" s="40"/>
      <c r="F7" s="134"/>
      <c r="G7" s="133"/>
      <c r="H7" s="40"/>
      <c r="I7" s="134"/>
      <c r="J7" s="133"/>
    </row>
    <row r="8" spans="1:12" ht="15.75" customHeight="1" x14ac:dyDescent="0.2">
      <c r="C8" s="134"/>
      <c r="D8" s="133"/>
      <c r="F8" s="134"/>
      <c r="G8" s="133"/>
      <c r="I8" s="134"/>
      <c r="J8" s="133"/>
    </row>
    <row r="9" spans="1:12" ht="15.75" customHeight="1" x14ac:dyDescent="0.2">
      <c r="A9" s="50" t="s">
        <v>225</v>
      </c>
      <c r="C9" s="57">
        <v>732</v>
      </c>
      <c r="D9" s="57">
        <v>603.37865999999997</v>
      </c>
      <c r="E9" s="58"/>
      <c r="F9" s="57">
        <v>326</v>
      </c>
      <c r="G9" s="57">
        <v>262.37884000000003</v>
      </c>
      <c r="H9" s="58">
        <v>854</v>
      </c>
      <c r="I9" s="57">
        <f>C9+F9</f>
        <v>1058</v>
      </c>
      <c r="J9" s="57">
        <f>D9+G9</f>
        <v>865.75749999999994</v>
      </c>
      <c r="L9" s="51"/>
    </row>
    <row r="10" spans="1:12" ht="15.75" customHeight="1" x14ac:dyDescent="0.2">
      <c r="A10" s="52" t="s">
        <v>226</v>
      </c>
      <c r="C10" s="58">
        <v>742</v>
      </c>
      <c r="D10" s="58">
        <v>606.47851000000003</v>
      </c>
      <c r="E10" s="58"/>
      <c r="F10" s="58">
        <v>220</v>
      </c>
      <c r="G10" s="58">
        <v>172.52105</v>
      </c>
      <c r="H10" s="58">
        <v>738</v>
      </c>
      <c r="I10" s="58">
        <f t="shared" ref="I10:J43" si="0">C10+F10</f>
        <v>962</v>
      </c>
      <c r="J10" s="58">
        <f t="shared" si="0"/>
        <v>778.99955999999997</v>
      </c>
      <c r="L10" s="51"/>
    </row>
    <row r="11" spans="1:12" ht="15.75" customHeight="1" x14ac:dyDescent="0.2">
      <c r="A11" s="50" t="s">
        <v>227</v>
      </c>
      <c r="C11" s="57">
        <v>893</v>
      </c>
      <c r="D11" s="57">
        <v>759.56590000000006</v>
      </c>
      <c r="E11" s="58"/>
      <c r="F11" s="57">
        <v>923</v>
      </c>
      <c r="G11" s="57">
        <v>778.24674000000005</v>
      </c>
      <c r="H11" s="58">
        <v>2239</v>
      </c>
      <c r="I11" s="57">
        <f t="shared" si="0"/>
        <v>1816</v>
      </c>
      <c r="J11" s="57">
        <f t="shared" si="0"/>
        <v>1537.8126400000001</v>
      </c>
      <c r="L11" s="51"/>
    </row>
    <row r="12" spans="1:12" ht="15.75" customHeight="1" x14ac:dyDescent="0.2">
      <c r="A12" s="52" t="s">
        <v>26</v>
      </c>
      <c r="C12" s="58">
        <v>1268</v>
      </c>
      <c r="D12" s="58">
        <v>1078.22928</v>
      </c>
      <c r="E12" s="58"/>
      <c r="F12" s="58">
        <v>2867</v>
      </c>
      <c r="G12" s="58">
        <v>2408.6272100000001</v>
      </c>
      <c r="H12" s="58">
        <v>550</v>
      </c>
      <c r="I12" s="58">
        <f t="shared" si="0"/>
        <v>4135</v>
      </c>
      <c r="J12" s="58">
        <f t="shared" si="0"/>
        <v>3486.8564900000001</v>
      </c>
      <c r="L12" s="51"/>
    </row>
    <row r="13" spans="1:12" ht="15.75" customHeight="1" x14ac:dyDescent="0.2">
      <c r="A13" s="50" t="s">
        <v>27</v>
      </c>
      <c r="C13" s="57">
        <v>273</v>
      </c>
      <c r="D13" s="57">
        <v>229.74552</v>
      </c>
      <c r="E13" s="58"/>
      <c r="F13" s="57">
        <v>373</v>
      </c>
      <c r="G13" s="57">
        <v>309.11121000000003</v>
      </c>
      <c r="H13" s="58">
        <v>91</v>
      </c>
      <c r="I13" s="57">
        <f t="shared" si="0"/>
        <v>646</v>
      </c>
      <c r="J13" s="57">
        <f t="shared" si="0"/>
        <v>538.85672999999997</v>
      </c>
      <c r="L13" s="51"/>
    </row>
    <row r="14" spans="1:12" ht="15.75" customHeight="1" x14ac:dyDescent="0.2">
      <c r="A14" s="52" t="s">
        <v>28</v>
      </c>
      <c r="C14" s="58">
        <v>57</v>
      </c>
      <c r="D14" s="58">
        <v>49.744900000000001</v>
      </c>
      <c r="E14" s="58"/>
      <c r="F14" s="58">
        <v>64</v>
      </c>
      <c r="G14" s="58">
        <v>53.770350000000001</v>
      </c>
      <c r="H14" s="58">
        <v>349</v>
      </c>
      <c r="I14" s="58">
        <f t="shared" si="0"/>
        <v>121</v>
      </c>
      <c r="J14" s="58">
        <f t="shared" si="0"/>
        <v>103.51525000000001</v>
      </c>
      <c r="L14" s="51"/>
    </row>
    <row r="15" spans="1:12" ht="15.75" customHeight="1" x14ac:dyDescent="0.2">
      <c r="A15" s="50" t="s">
        <v>29</v>
      </c>
      <c r="C15" s="57">
        <v>195</v>
      </c>
      <c r="D15" s="57">
        <v>170.39918</v>
      </c>
      <c r="E15" s="58"/>
      <c r="F15" s="57">
        <v>506</v>
      </c>
      <c r="G15" s="57">
        <v>423.99301000000003</v>
      </c>
      <c r="H15" s="58">
        <v>204</v>
      </c>
      <c r="I15" s="57">
        <f t="shared" si="0"/>
        <v>701</v>
      </c>
      <c r="J15" s="57">
        <f t="shared" si="0"/>
        <v>594.39219000000003</v>
      </c>
      <c r="L15" s="51"/>
    </row>
    <row r="16" spans="1:12" ht="15.75" customHeight="1" x14ac:dyDescent="0.2">
      <c r="A16" s="52" t="s">
        <v>30</v>
      </c>
      <c r="C16" s="58">
        <v>97</v>
      </c>
      <c r="D16" s="58">
        <v>84.661010000000005</v>
      </c>
      <c r="E16" s="58"/>
      <c r="F16" s="58">
        <v>159</v>
      </c>
      <c r="G16" s="58">
        <v>129.18481</v>
      </c>
      <c r="H16" s="58">
        <v>66</v>
      </c>
      <c r="I16" s="58">
        <f t="shared" si="0"/>
        <v>256</v>
      </c>
      <c r="J16" s="58">
        <f t="shared" si="0"/>
        <v>213.84582</v>
      </c>
      <c r="L16" s="51"/>
    </row>
    <row r="17" spans="1:12" ht="15.75" hidden="1" customHeight="1" x14ac:dyDescent="0.2">
      <c r="A17" s="50" t="s">
        <v>31</v>
      </c>
      <c r="C17" s="57">
        <v>41</v>
      </c>
      <c r="D17" s="57">
        <v>35.558540000000001</v>
      </c>
      <c r="E17" s="58"/>
      <c r="F17" s="57">
        <v>60</v>
      </c>
      <c r="G17" s="57">
        <v>48.668370000000003</v>
      </c>
      <c r="H17" s="58">
        <v>40</v>
      </c>
      <c r="I17" s="57">
        <f>C17+F17</f>
        <v>101</v>
      </c>
      <c r="J17" s="57">
        <f t="shared" si="0"/>
        <v>84.226910000000004</v>
      </c>
      <c r="L17" s="51"/>
    </row>
    <row r="18" spans="1:12" ht="15.75" hidden="1" customHeight="1" x14ac:dyDescent="0.2">
      <c r="A18" s="52" t="s">
        <v>32</v>
      </c>
      <c r="C18" s="58">
        <v>16</v>
      </c>
      <c r="D18" s="58">
        <v>13.18718</v>
      </c>
      <c r="E18" s="58"/>
      <c r="F18" s="58">
        <v>34</v>
      </c>
      <c r="G18" s="58">
        <v>28.932829999999999</v>
      </c>
      <c r="H18" s="58">
        <v>16</v>
      </c>
      <c r="I18" s="58">
        <f t="shared" si="0"/>
        <v>50</v>
      </c>
      <c r="J18" s="58">
        <f t="shared" si="0"/>
        <v>42.120010000000001</v>
      </c>
      <c r="L18" s="51"/>
    </row>
    <row r="19" spans="1:12" ht="15.75" hidden="1" customHeight="1" x14ac:dyDescent="0.2">
      <c r="A19" s="50" t="s">
        <v>33</v>
      </c>
      <c r="C19" s="57">
        <v>4</v>
      </c>
      <c r="D19" s="57">
        <v>3.99925</v>
      </c>
      <c r="E19" s="58"/>
      <c r="F19" s="57">
        <v>5</v>
      </c>
      <c r="G19" s="57">
        <v>4.1682800000000002</v>
      </c>
      <c r="H19" s="58">
        <v>14</v>
      </c>
      <c r="I19" s="57">
        <f t="shared" si="0"/>
        <v>9</v>
      </c>
      <c r="J19" s="57">
        <f t="shared" si="0"/>
        <v>8.1675299999999993</v>
      </c>
      <c r="L19" s="51"/>
    </row>
    <row r="20" spans="1:12" ht="15.75" hidden="1" customHeight="1" x14ac:dyDescent="0.2">
      <c r="A20" s="52" t="s">
        <v>34</v>
      </c>
      <c r="C20" s="58">
        <v>15</v>
      </c>
      <c r="D20" s="58">
        <v>13.58822</v>
      </c>
      <c r="E20" s="58">
        <v>83</v>
      </c>
      <c r="F20" s="58">
        <v>11</v>
      </c>
      <c r="G20" s="58">
        <v>10.11289</v>
      </c>
      <c r="H20" s="58">
        <v>136</v>
      </c>
      <c r="I20" s="58">
        <f t="shared" si="0"/>
        <v>26</v>
      </c>
      <c r="J20" s="58">
        <f t="shared" si="0"/>
        <v>23.70111</v>
      </c>
      <c r="L20" s="51"/>
    </row>
    <row r="21" spans="1:12" ht="15.75" customHeight="1" x14ac:dyDescent="0.2">
      <c r="A21" s="50" t="s">
        <v>35</v>
      </c>
      <c r="B21" s="57">
        <v>0</v>
      </c>
      <c r="C21" s="57">
        <v>76</v>
      </c>
      <c r="D21" s="57">
        <v>66.333190000000002</v>
      </c>
      <c r="E21" s="58"/>
      <c r="F21" s="57">
        <v>110</v>
      </c>
      <c r="G21" s="57">
        <v>91.882369999999995</v>
      </c>
      <c r="H21" s="58"/>
      <c r="I21" s="57">
        <f>C21+F21</f>
        <v>186</v>
      </c>
      <c r="J21" s="57">
        <f>D21+G21</f>
        <v>158.21555999999998</v>
      </c>
      <c r="L21" s="51"/>
    </row>
    <row r="22" spans="1:12" ht="15.75" customHeight="1" x14ac:dyDescent="0.2">
      <c r="A22" s="52" t="s">
        <v>36</v>
      </c>
      <c r="C22" s="58">
        <v>7</v>
      </c>
      <c r="D22" s="58">
        <v>4.7296199999999997</v>
      </c>
      <c r="E22" s="58"/>
      <c r="F22" s="58">
        <v>8</v>
      </c>
      <c r="G22" s="58">
        <v>7.9984999999999999</v>
      </c>
      <c r="H22" s="58">
        <v>17</v>
      </c>
      <c r="I22" s="58">
        <f t="shared" si="0"/>
        <v>15</v>
      </c>
      <c r="J22" s="58">
        <f t="shared" si="0"/>
        <v>12.728120000000001</v>
      </c>
      <c r="L22" s="51"/>
    </row>
    <row r="23" spans="1:12" ht="15.75" customHeight="1" x14ac:dyDescent="0.2">
      <c r="A23" s="50" t="s">
        <v>37</v>
      </c>
      <c r="C23" s="57">
        <v>10</v>
      </c>
      <c r="D23" s="57">
        <v>7.2556599999999998</v>
      </c>
      <c r="E23" s="58"/>
      <c r="F23" s="57">
        <v>31</v>
      </c>
      <c r="G23" s="57">
        <v>28.674610000000001</v>
      </c>
      <c r="H23" s="58">
        <v>110</v>
      </c>
      <c r="I23" s="57">
        <f t="shared" si="0"/>
        <v>41</v>
      </c>
      <c r="J23" s="57">
        <f t="shared" si="0"/>
        <v>35.93027</v>
      </c>
      <c r="L23" s="51"/>
    </row>
    <row r="24" spans="1:12" ht="15.75" customHeight="1" x14ac:dyDescent="0.2">
      <c r="A24" s="52" t="s">
        <v>38</v>
      </c>
      <c r="C24" s="58">
        <v>12</v>
      </c>
      <c r="D24" s="58">
        <v>8.2467400000000008</v>
      </c>
      <c r="E24" s="58"/>
      <c r="F24" s="58">
        <v>83</v>
      </c>
      <c r="G24" s="58">
        <v>57.83634</v>
      </c>
      <c r="H24" s="58">
        <v>143</v>
      </c>
      <c r="I24" s="58">
        <f t="shared" si="0"/>
        <v>95</v>
      </c>
      <c r="J24" s="58">
        <f t="shared" si="0"/>
        <v>66.083079999999995</v>
      </c>
      <c r="L24" s="51"/>
    </row>
    <row r="25" spans="1:12" ht="15.75" customHeight="1" x14ac:dyDescent="0.2">
      <c r="A25" s="50" t="s">
        <v>39</v>
      </c>
      <c r="C25" s="57">
        <v>72</v>
      </c>
      <c r="D25" s="57">
        <v>62.376350000000002</v>
      </c>
      <c r="E25" s="58"/>
      <c r="F25" s="57">
        <v>173</v>
      </c>
      <c r="G25" s="57">
        <v>145.29470000000001</v>
      </c>
      <c r="H25" s="58">
        <v>66</v>
      </c>
      <c r="I25" s="57">
        <f t="shared" si="0"/>
        <v>245</v>
      </c>
      <c r="J25" s="57">
        <f t="shared" si="0"/>
        <v>207.67105000000001</v>
      </c>
      <c r="L25" s="51"/>
    </row>
    <row r="26" spans="1:12" ht="15.75" customHeight="1" x14ac:dyDescent="0.2">
      <c r="A26" s="52" t="s">
        <v>40</v>
      </c>
      <c r="C26" s="58">
        <v>123</v>
      </c>
      <c r="D26" s="58">
        <v>66.372479999999996</v>
      </c>
      <c r="E26" s="58"/>
      <c r="F26" s="58">
        <v>308</v>
      </c>
      <c r="G26" s="58">
        <v>169.25404</v>
      </c>
      <c r="H26" s="58">
        <v>55</v>
      </c>
      <c r="I26" s="58">
        <f t="shared" si="0"/>
        <v>431</v>
      </c>
      <c r="J26" s="58">
        <f t="shared" si="0"/>
        <v>235.62652</v>
      </c>
      <c r="L26" s="51"/>
    </row>
    <row r="27" spans="1:12" ht="15.75" customHeight="1" x14ac:dyDescent="0.2">
      <c r="A27" s="50" t="s">
        <v>41</v>
      </c>
      <c r="C27" s="57">
        <v>1</v>
      </c>
      <c r="D27" s="57">
        <v>0.99980999999999998</v>
      </c>
      <c r="E27" s="58"/>
      <c r="F27" s="57">
        <v>24</v>
      </c>
      <c r="G27" s="57">
        <v>17.036740000000002</v>
      </c>
      <c r="H27" s="58">
        <v>345</v>
      </c>
      <c r="I27" s="57">
        <f t="shared" si="0"/>
        <v>25</v>
      </c>
      <c r="J27" s="57">
        <f t="shared" si="0"/>
        <v>18.036550000000002</v>
      </c>
      <c r="L27" s="51"/>
    </row>
    <row r="28" spans="1:12" ht="15.75" customHeight="1" x14ac:dyDescent="0.2">
      <c r="A28" s="52" t="s">
        <v>42</v>
      </c>
      <c r="C28" s="58">
        <v>181</v>
      </c>
      <c r="D28" s="58">
        <v>155.54169999999999</v>
      </c>
      <c r="E28" s="58"/>
      <c r="F28" s="58">
        <v>233</v>
      </c>
      <c r="G28" s="58">
        <v>191.67404999999999</v>
      </c>
      <c r="H28" s="58">
        <v>7</v>
      </c>
      <c r="I28" s="58">
        <f t="shared" si="0"/>
        <v>414</v>
      </c>
      <c r="J28" s="58">
        <f t="shared" si="0"/>
        <v>347.21574999999996</v>
      </c>
      <c r="L28" s="51"/>
    </row>
    <row r="29" spans="1:12" ht="15.75" customHeight="1" x14ac:dyDescent="0.2">
      <c r="A29" s="50" t="s">
        <v>43</v>
      </c>
      <c r="C29" s="57">
        <v>7</v>
      </c>
      <c r="D29" s="57">
        <v>6.8140700000000001</v>
      </c>
      <c r="E29" s="58"/>
      <c r="F29" s="57">
        <v>4</v>
      </c>
      <c r="G29" s="57">
        <v>2.89154</v>
      </c>
      <c r="H29" s="58">
        <v>276</v>
      </c>
      <c r="I29" s="57">
        <f t="shared" si="0"/>
        <v>11</v>
      </c>
      <c r="J29" s="57">
        <f t="shared" si="0"/>
        <v>9.7056100000000001</v>
      </c>
      <c r="L29" s="51"/>
    </row>
    <row r="30" spans="1:12" ht="15.75" customHeight="1" x14ac:dyDescent="0.2">
      <c r="A30" s="52" t="s">
        <v>44</v>
      </c>
      <c r="C30" s="58">
        <v>39</v>
      </c>
      <c r="D30" s="58">
        <v>34.833159999999999</v>
      </c>
      <c r="E30" s="58"/>
      <c r="F30" s="58">
        <v>111</v>
      </c>
      <c r="G30" s="58">
        <v>91.295450000000002</v>
      </c>
      <c r="H30" s="58">
        <v>32</v>
      </c>
      <c r="I30" s="58">
        <f t="shared" si="0"/>
        <v>150</v>
      </c>
      <c r="J30" s="58">
        <f t="shared" si="0"/>
        <v>126.12861000000001</v>
      </c>
      <c r="L30" s="51"/>
    </row>
    <row r="31" spans="1:12" ht="15.75" customHeight="1" x14ac:dyDescent="0.2">
      <c r="A31" s="50" t="s">
        <v>45</v>
      </c>
      <c r="C31" s="57">
        <v>11</v>
      </c>
      <c r="D31" s="57">
        <v>8.5754400000000004</v>
      </c>
      <c r="E31" s="58"/>
      <c r="F31" s="57">
        <v>14</v>
      </c>
      <c r="G31" s="57">
        <v>10.77528</v>
      </c>
      <c r="H31" s="58">
        <v>59</v>
      </c>
      <c r="I31" s="57">
        <f t="shared" si="0"/>
        <v>25</v>
      </c>
      <c r="J31" s="57">
        <f t="shared" si="0"/>
        <v>19.350720000000003</v>
      </c>
      <c r="L31" s="51"/>
    </row>
    <row r="32" spans="1:12" ht="15.75" customHeight="1" x14ac:dyDescent="0.2">
      <c r="A32" s="52" t="s">
        <v>46</v>
      </c>
      <c r="C32" s="58">
        <v>21</v>
      </c>
      <c r="D32" s="58">
        <v>17.551300000000001</v>
      </c>
      <c r="E32" s="58"/>
      <c r="F32" s="58">
        <v>47</v>
      </c>
      <c r="G32" s="58">
        <v>38.479390000000002</v>
      </c>
      <c r="H32" s="58">
        <v>279</v>
      </c>
      <c r="I32" s="58">
        <f t="shared" si="0"/>
        <v>68</v>
      </c>
      <c r="J32" s="58">
        <f t="shared" si="0"/>
        <v>56.030690000000007</v>
      </c>
      <c r="L32" s="51"/>
    </row>
    <row r="33" spans="1:12" ht="15.75" customHeight="1" x14ac:dyDescent="0.2">
      <c r="A33" s="50" t="s">
        <v>47</v>
      </c>
      <c r="C33" s="57">
        <v>113</v>
      </c>
      <c r="D33" s="57">
        <v>96.876440000000002</v>
      </c>
      <c r="E33" s="58"/>
      <c r="F33" s="57">
        <v>383</v>
      </c>
      <c r="G33" s="57">
        <v>312.66512999999998</v>
      </c>
      <c r="H33" s="58">
        <v>372</v>
      </c>
      <c r="I33" s="57">
        <f t="shared" si="0"/>
        <v>496</v>
      </c>
      <c r="J33" s="57">
        <f t="shared" si="0"/>
        <v>409.54156999999998</v>
      </c>
      <c r="L33" s="51"/>
    </row>
    <row r="34" spans="1:12" ht="15.75" customHeight="1" x14ac:dyDescent="0.2">
      <c r="A34" s="52" t="s">
        <v>48</v>
      </c>
      <c r="C34" s="58">
        <v>117</v>
      </c>
      <c r="D34" s="58">
        <v>98.699560000000005</v>
      </c>
      <c r="E34" s="58"/>
      <c r="F34" s="58">
        <v>196</v>
      </c>
      <c r="G34" s="58">
        <v>170.82017999999999</v>
      </c>
      <c r="H34" s="58">
        <v>263</v>
      </c>
      <c r="I34" s="58">
        <f t="shared" si="0"/>
        <v>313</v>
      </c>
      <c r="J34" s="58">
        <f t="shared" si="0"/>
        <v>269.51974000000001</v>
      </c>
      <c r="L34" s="51"/>
    </row>
    <row r="35" spans="1:12" ht="15.75" customHeight="1" x14ac:dyDescent="0.2">
      <c r="A35" s="50" t="s">
        <v>49</v>
      </c>
      <c r="C35" s="57">
        <v>147</v>
      </c>
      <c r="D35" s="57">
        <v>125.58286</v>
      </c>
      <c r="E35" s="58"/>
      <c r="F35" s="57">
        <v>70</v>
      </c>
      <c r="G35" s="57">
        <v>53.741660000000003</v>
      </c>
      <c r="H35" s="58">
        <v>1004</v>
      </c>
      <c r="I35" s="57">
        <f t="shared" si="0"/>
        <v>217</v>
      </c>
      <c r="J35" s="57">
        <f t="shared" si="0"/>
        <v>179.32452000000001</v>
      </c>
      <c r="L35" s="51"/>
    </row>
    <row r="36" spans="1:12" ht="15.75" customHeight="1" x14ac:dyDescent="0.2">
      <c r="A36" s="52" t="s">
        <v>50</v>
      </c>
      <c r="C36" s="58">
        <v>640</v>
      </c>
      <c r="D36" s="58">
        <v>546.02693999999997</v>
      </c>
      <c r="E36" s="58"/>
      <c r="F36" s="58">
        <v>1083</v>
      </c>
      <c r="G36" s="58">
        <v>910.07235000000003</v>
      </c>
      <c r="H36" s="58">
        <v>1657</v>
      </c>
      <c r="I36" s="58">
        <f t="shared" si="0"/>
        <v>1723</v>
      </c>
      <c r="J36" s="58">
        <f t="shared" si="0"/>
        <v>1456.0992900000001</v>
      </c>
      <c r="L36" s="51"/>
    </row>
    <row r="37" spans="1:12" ht="15.75" customHeight="1" x14ac:dyDescent="0.2">
      <c r="A37" s="50" t="s">
        <v>51</v>
      </c>
      <c r="C37" s="57">
        <v>809</v>
      </c>
      <c r="D37" s="57">
        <v>704.49946999999997</v>
      </c>
      <c r="E37" s="58"/>
      <c r="F37" s="57">
        <v>861</v>
      </c>
      <c r="G37" s="57">
        <v>734.01733999999999</v>
      </c>
      <c r="H37" s="58">
        <v>333</v>
      </c>
      <c r="I37" s="57">
        <f t="shared" si="0"/>
        <v>1670</v>
      </c>
      <c r="J37" s="57">
        <f t="shared" si="0"/>
        <v>1438.5168100000001</v>
      </c>
      <c r="L37" s="51"/>
    </row>
    <row r="38" spans="1:12" ht="15.75" customHeight="1" x14ac:dyDescent="0.2">
      <c r="A38" s="52" t="s">
        <v>52</v>
      </c>
      <c r="C38" s="58">
        <v>191</v>
      </c>
      <c r="D38" s="58">
        <v>166.24025</v>
      </c>
      <c r="E38" s="58"/>
      <c r="F38" s="58">
        <v>203</v>
      </c>
      <c r="G38" s="58">
        <v>161.80627000000001</v>
      </c>
      <c r="H38" s="58">
        <v>272</v>
      </c>
      <c r="I38" s="58">
        <f t="shared" si="0"/>
        <v>394</v>
      </c>
      <c r="J38" s="58">
        <f t="shared" si="0"/>
        <v>328.04651999999999</v>
      </c>
      <c r="L38" s="51"/>
    </row>
    <row r="39" spans="1:12" ht="15.75" customHeight="1" x14ac:dyDescent="0.2">
      <c r="A39" s="50" t="s">
        <v>53</v>
      </c>
      <c r="C39" s="57">
        <v>178</v>
      </c>
      <c r="D39" s="57">
        <v>150.81395000000001</v>
      </c>
      <c r="E39" s="58"/>
      <c r="F39" s="57">
        <v>196</v>
      </c>
      <c r="G39" s="57">
        <v>163.03685999999999</v>
      </c>
      <c r="H39" s="58">
        <v>457</v>
      </c>
      <c r="I39" s="57">
        <f t="shared" si="0"/>
        <v>374</v>
      </c>
      <c r="J39" s="57">
        <f t="shared" si="0"/>
        <v>313.85081000000002</v>
      </c>
      <c r="L39" s="51"/>
    </row>
    <row r="40" spans="1:12" ht="15.75" customHeight="1" x14ac:dyDescent="0.2">
      <c r="A40" s="52" t="s">
        <v>54</v>
      </c>
      <c r="C40" s="58">
        <v>117</v>
      </c>
      <c r="D40" s="58">
        <v>100.39169</v>
      </c>
      <c r="E40" s="58"/>
      <c r="F40" s="58">
        <v>452</v>
      </c>
      <c r="G40" s="58">
        <v>381.74140999999997</v>
      </c>
      <c r="H40" s="58">
        <v>241</v>
      </c>
      <c r="I40" s="58">
        <f t="shared" si="0"/>
        <v>569</v>
      </c>
      <c r="J40" s="58">
        <f t="shared" si="0"/>
        <v>482.13309999999996</v>
      </c>
      <c r="L40" s="51"/>
    </row>
    <row r="41" spans="1:12" ht="15.75" customHeight="1" x14ac:dyDescent="0.2">
      <c r="A41" s="50" t="s">
        <v>55</v>
      </c>
      <c r="C41" s="57">
        <v>170</v>
      </c>
      <c r="D41" s="57">
        <v>150.27941999999999</v>
      </c>
      <c r="E41" s="58"/>
      <c r="F41" s="57">
        <v>194</v>
      </c>
      <c r="G41" s="57">
        <v>164.07034999999999</v>
      </c>
      <c r="H41" s="58">
        <v>78</v>
      </c>
      <c r="I41" s="57">
        <f t="shared" si="0"/>
        <v>364</v>
      </c>
      <c r="J41" s="57">
        <f t="shared" si="0"/>
        <v>314.34976999999998</v>
      </c>
      <c r="L41" s="51"/>
    </row>
    <row r="42" spans="1:12" ht="15.75" customHeight="1" x14ac:dyDescent="0.2">
      <c r="A42" s="52" t="s">
        <v>56</v>
      </c>
      <c r="C42" s="58">
        <v>40</v>
      </c>
      <c r="D42" s="58">
        <v>33.452249999999999</v>
      </c>
      <c r="E42" s="58"/>
      <c r="F42" s="58">
        <v>64</v>
      </c>
      <c r="G42" s="58">
        <v>50.445329999999998</v>
      </c>
      <c r="H42" s="58">
        <v>326</v>
      </c>
      <c r="I42" s="58">
        <f t="shared" si="0"/>
        <v>104</v>
      </c>
      <c r="J42" s="58">
        <f t="shared" si="0"/>
        <v>83.897580000000005</v>
      </c>
      <c r="L42" s="51"/>
    </row>
    <row r="43" spans="1:12" ht="15.75" customHeight="1" x14ac:dyDescent="0.2">
      <c r="A43" s="50" t="s">
        <v>57</v>
      </c>
      <c r="C43" s="57">
        <v>181</v>
      </c>
      <c r="D43" s="57">
        <v>154.24125000000001</v>
      </c>
      <c r="E43" s="58"/>
      <c r="F43" s="57">
        <v>285</v>
      </c>
      <c r="G43" s="57">
        <v>228.42013</v>
      </c>
      <c r="H43" s="58">
        <v>12</v>
      </c>
      <c r="I43" s="57">
        <f t="shared" si="0"/>
        <v>466</v>
      </c>
      <c r="J43" s="57">
        <f t="shared" si="0"/>
        <v>382.66138000000001</v>
      </c>
      <c r="L43" s="51"/>
    </row>
    <row r="44" spans="1:12" ht="15.75" customHeight="1" x14ac:dyDescent="0.2">
      <c r="A44" s="52" t="s">
        <v>58</v>
      </c>
      <c r="C44" s="58">
        <v>121</v>
      </c>
      <c r="D44" s="58">
        <v>99.071290000000005</v>
      </c>
      <c r="E44" s="58"/>
      <c r="F44" s="58">
        <v>106</v>
      </c>
      <c r="G44" s="58">
        <v>80.577560000000005</v>
      </c>
      <c r="H44" s="58">
        <v>2761</v>
      </c>
      <c r="I44" s="58">
        <f>C44+F44</f>
        <v>227</v>
      </c>
      <c r="J44" s="58">
        <f>D44+G44</f>
        <v>179.64885000000001</v>
      </c>
      <c r="L44" s="51"/>
    </row>
    <row r="45" spans="1:12" ht="15.75" customHeight="1" x14ac:dyDescent="0.2">
      <c r="A45" s="50" t="s">
        <v>59</v>
      </c>
      <c r="C45" s="57">
        <v>633</v>
      </c>
      <c r="D45" s="57">
        <v>520.84950000000003</v>
      </c>
      <c r="E45" s="52"/>
      <c r="F45" s="57">
        <v>980</v>
      </c>
      <c r="G45" s="57">
        <v>806.00698999999997</v>
      </c>
      <c r="H45" s="52"/>
      <c r="I45" s="57">
        <f>C45+F45</f>
        <v>1613</v>
      </c>
      <c r="J45" s="57">
        <f>D45+G45</f>
        <v>1326.8564900000001</v>
      </c>
      <c r="L45" s="51"/>
    </row>
    <row r="46" spans="1:12" ht="15.75" customHeight="1" x14ac:dyDescent="0.2">
      <c r="A46" s="59"/>
      <c r="L46" s="51"/>
    </row>
    <row r="47" spans="1:12" ht="15.75" customHeight="1" x14ac:dyDescent="0.2">
      <c r="A47" s="53" t="s">
        <v>20</v>
      </c>
      <c r="B47" s="40">
        <f>SUM(B9:B45)-SUM(B17:B20)</f>
        <v>0</v>
      </c>
      <c r="C47" s="117">
        <f>SUM(C9:C45)-SUM(C17:C20)</f>
        <v>8274</v>
      </c>
      <c r="D47" s="117">
        <f>SUM(D9:D45)-SUM(D17:D20)</f>
        <v>6968.8573499999993</v>
      </c>
      <c r="E47" s="59">
        <f t="shared" ref="E47:J47" si="1">SUM(E9:E45)-SUM(E17:E20)</f>
        <v>0</v>
      </c>
      <c r="F47" s="117">
        <f t="shared" si="1"/>
        <v>11657</v>
      </c>
      <c r="G47" s="117">
        <f t="shared" si="1"/>
        <v>9608.3477899999998</v>
      </c>
      <c r="H47" s="59">
        <f t="shared" si="1"/>
        <v>14256</v>
      </c>
      <c r="I47" s="117">
        <f t="shared" si="1"/>
        <v>19931</v>
      </c>
      <c r="J47" s="117">
        <f t="shared" si="1"/>
        <v>16577.205140000002</v>
      </c>
      <c r="K47" s="109"/>
      <c r="L47" s="51"/>
    </row>
    <row r="48" spans="1:12" ht="15.75" customHeight="1" x14ac:dyDescent="0.2">
      <c r="L48" s="51"/>
    </row>
    <row r="49" spans="1:12" ht="15.75" customHeight="1" x14ac:dyDescent="0.2">
      <c r="A49" s="35" t="s">
        <v>60</v>
      </c>
      <c r="B49" s="58"/>
      <c r="C49" s="57">
        <v>1474</v>
      </c>
      <c r="D49" s="57">
        <v>1209.85717</v>
      </c>
      <c r="E49" s="58"/>
      <c r="F49" s="57">
        <v>546</v>
      </c>
      <c r="G49" s="57">
        <v>434.89989000000003</v>
      </c>
      <c r="H49" s="58"/>
      <c r="I49" s="57">
        <f t="shared" ref="I49:I51" si="2">C49+F49</f>
        <v>2020</v>
      </c>
      <c r="J49" s="57">
        <f t="shared" ref="J49:J51" si="3">D49+G49</f>
        <v>1644.7570599999999</v>
      </c>
      <c r="L49" s="51"/>
    </row>
    <row r="50" spans="1:12" s="55" customFormat="1" ht="15.75" customHeight="1" x14ac:dyDescent="0.2">
      <c r="A50" s="38" t="s">
        <v>61</v>
      </c>
      <c r="B50" s="40"/>
      <c r="C50" s="58">
        <v>1890</v>
      </c>
      <c r="D50" s="58">
        <v>1612.77989</v>
      </c>
      <c r="E50" s="58"/>
      <c r="F50" s="58">
        <v>3969</v>
      </c>
      <c r="G50" s="58">
        <v>3324.68658</v>
      </c>
      <c r="H50" s="58"/>
      <c r="I50" s="58">
        <f t="shared" si="2"/>
        <v>5859</v>
      </c>
      <c r="J50" s="58">
        <f t="shared" si="3"/>
        <v>4937.4664700000003</v>
      </c>
      <c r="L50" s="51"/>
    </row>
    <row r="51" spans="1:12" ht="15.75" customHeight="1" x14ac:dyDescent="0.2">
      <c r="A51" s="35" t="s">
        <v>62</v>
      </c>
      <c r="C51" s="57">
        <v>1904</v>
      </c>
      <c r="D51" s="57">
        <v>1641.04909</v>
      </c>
      <c r="E51" s="52"/>
      <c r="F51" s="57">
        <v>2413</v>
      </c>
      <c r="G51" s="57">
        <v>2030.4578100000001</v>
      </c>
      <c r="H51" s="52"/>
      <c r="I51" s="57">
        <f t="shared" si="2"/>
        <v>4317</v>
      </c>
      <c r="J51" s="57">
        <f t="shared" si="3"/>
        <v>3671.5069000000003</v>
      </c>
      <c r="L51" s="51"/>
    </row>
    <row r="52" spans="1:12" x14ac:dyDescent="0.2">
      <c r="A52" s="44" t="s">
        <v>63</v>
      </c>
    </row>
  </sheetData>
  <mergeCells count="9">
    <mergeCell ref="C5:D5"/>
    <mergeCell ref="F5:G5"/>
    <mergeCell ref="I5:J5"/>
    <mergeCell ref="D6:D8"/>
    <mergeCell ref="G6:G8"/>
    <mergeCell ref="J6:J8"/>
    <mergeCell ref="C6:C8"/>
    <mergeCell ref="F6:F8"/>
    <mergeCell ref="I6:I8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S52"/>
  <sheetViews>
    <sheetView showGridLines="0" zoomScaleNormal="100" workbookViewId="0">
      <selection activeCell="A28" sqref="A28"/>
    </sheetView>
  </sheetViews>
  <sheetFormatPr defaultRowHeight="12.75" x14ac:dyDescent="0.2"/>
  <cols>
    <col min="1" max="1" width="17.140625" style="44" customWidth="1"/>
    <col min="2" max="2" width="0.7109375" style="61" customWidth="1"/>
    <col min="3" max="4" width="9.7109375" customWidth="1"/>
    <col min="5" max="5" width="0.7109375" style="61" customWidth="1"/>
    <col min="6" max="7" width="9.7109375" customWidth="1"/>
    <col min="8" max="8" width="0.7109375" style="61" customWidth="1"/>
    <col min="9" max="10" width="9.7109375" customWidth="1"/>
  </cols>
  <sheetData>
    <row r="1" spans="1:19" s="41" customFormat="1" ht="15.75" customHeight="1" x14ac:dyDescent="0.25">
      <c r="A1" s="33" t="s">
        <v>21</v>
      </c>
      <c r="B1" s="61"/>
      <c r="E1" s="61"/>
      <c r="H1" s="61"/>
    </row>
    <row r="2" spans="1:19" ht="15.75" customHeight="1" x14ac:dyDescent="0.2"/>
    <row r="3" spans="1:19" ht="15.75" customHeight="1" x14ac:dyDescent="0.25">
      <c r="A3" s="33" t="s">
        <v>195</v>
      </c>
    </row>
    <row r="4" spans="1:19" ht="15.75" customHeight="1" x14ac:dyDescent="0.2"/>
    <row r="5" spans="1:19" ht="15.75" customHeight="1" x14ac:dyDescent="0.2">
      <c r="C5" s="130" t="s">
        <v>14</v>
      </c>
      <c r="D5" s="130"/>
      <c r="F5" s="130" t="s">
        <v>15</v>
      </c>
      <c r="G5" s="130" t="s">
        <v>15</v>
      </c>
      <c r="I5" s="130" t="s">
        <v>13</v>
      </c>
      <c r="J5" s="130" t="s">
        <v>13</v>
      </c>
    </row>
    <row r="6" spans="1:19" s="44" customFormat="1" ht="15.75" customHeight="1" x14ac:dyDescent="0.2">
      <c r="B6" s="61"/>
      <c r="C6" s="132" t="s">
        <v>193</v>
      </c>
      <c r="D6" s="132" t="s">
        <v>192</v>
      </c>
      <c r="E6" s="61"/>
      <c r="F6" s="132" t="s">
        <v>193</v>
      </c>
      <c r="G6" s="132" t="s">
        <v>192</v>
      </c>
      <c r="H6" s="61"/>
      <c r="I6" s="132" t="s">
        <v>193</v>
      </c>
      <c r="J6" s="132" t="s">
        <v>192</v>
      </c>
    </row>
    <row r="7" spans="1:19" s="44" customFormat="1" ht="15.75" customHeight="1" x14ac:dyDescent="0.2">
      <c r="B7" s="61"/>
      <c r="C7" s="134"/>
      <c r="D7" s="133"/>
      <c r="E7" s="61"/>
      <c r="F7" s="134"/>
      <c r="G7" s="133"/>
      <c r="H7" s="61"/>
      <c r="I7" s="134"/>
      <c r="J7" s="133"/>
    </row>
    <row r="8" spans="1:19" ht="15.75" customHeight="1" x14ac:dyDescent="0.2">
      <c r="C8" s="134"/>
      <c r="D8" s="133"/>
      <c r="F8" s="134"/>
      <c r="G8" s="133"/>
      <c r="I8" s="134"/>
      <c r="J8" s="133"/>
    </row>
    <row r="9" spans="1:19" ht="15.75" customHeight="1" x14ac:dyDescent="0.2">
      <c r="A9" s="50" t="s">
        <v>225</v>
      </c>
      <c r="C9" s="62">
        <f>IF(OR('Tabel 1'!$D9&lt;5,'Tabel 2'!C9&lt;0.5),"-",IFERROR('Tabel 2'!C9/'Tabel 1'!$D9*100,"-"))</f>
        <v>3.1686939959309122</v>
      </c>
      <c r="D9" s="62">
        <f>IF(OR('Tabel 1'!$D9&lt;5,'Tabel 2'!D9&lt;0.5),"-",IFERROR('Tabel 2'!D9/'Tabel 1'!$D9*100,"-"))</f>
        <v>2.6119157612224577</v>
      </c>
      <c r="E9" s="63"/>
      <c r="F9" s="62">
        <f>IF(OR('Tabel 1'!$G9&lt;5,'Tabel 2'!F9&lt;0.5),"-",IFERROR('Tabel 2'!F9/'Tabel 1'!$G9*100,"-"))</f>
        <v>3.9712510659032771</v>
      </c>
      <c r="G9" s="62">
        <f>IF(OR('Tabel 1'!$G9&lt;5,'Tabel 2'!G9&lt;0.5),"-",IFERROR('Tabel 2'!G9/'Tabel 1'!$G9*100,"-"))</f>
        <v>3.19623388963333</v>
      </c>
      <c r="H9" s="63"/>
      <c r="I9" s="62">
        <f>IF(OR('Tabel 1'!$J9&lt;5,'Tabel 2'!I9&lt;0.5),"-",IFERROR('Tabel 2'!I9/'Tabel 1'!$J9*100,"-"))</f>
        <v>3.3791121047588626</v>
      </c>
      <c r="J9" s="62">
        <f>IF(OR('Tabel 1'!$J9&lt;5,'Tabel 2'!J9&lt;0.5),"-",IFERROR('Tabel 2'!J9/'Tabel 1'!$J9*100,"-"))</f>
        <v>2.765114979239859</v>
      </c>
      <c r="L9" s="64"/>
      <c r="P9" s="64"/>
    </row>
    <row r="10" spans="1:19" ht="15.75" customHeight="1" x14ac:dyDescent="0.2">
      <c r="A10" s="52" t="s">
        <v>226</v>
      </c>
      <c r="C10" s="63">
        <f>IF(OR('Tabel 1'!$D10&lt;5,'Tabel 2'!C10&lt;0.5),"-",IFERROR('Tabel 2'!C10/'Tabel 1'!$D10*100,"-"))</f>
        <v>2.6916240432401062</v>
      </c>
      <c r="D10" s="63">
        <f>IF(OR('Tabel 1'!$D10&lt;5,'Tabel 2'!D10&lt;0.5),"-",IFERROR('Tabel 2'!D10/'Tabel 1'!$D10*100,"-"))</f>
        <v>2.2000163601407481</v>
      </c>
      <c r="E10" s="63"/>
      <c r="F10" s="63">
        <f>IF(OR('Tabel 1'!$G10&lt;5,'Tabel 2'!F10&lt;0.5),"-",IFERROR('Tabel 2'!F10/'Tabel 1'!$G10*100,"-"))</f>
        <v>3.4623858986465215</v>
      </c>
      <c r="G10" s="63">
        <f>IF(OR('Tabel 1'!$G10&lt;5,'Tabel 2'!G10&lt;0.5),"-",IFERROR('Tabel 2'!G10/'Tabel 1'!$G10*100,"-"))</f>
        <v>2.7151565942713249</v>
      </c>
      <c r="H10" s="63"/>
      <c r="I10" s="63">
        <f>IF(OR('Tabel 1'!$J10&lt;5,'Tabel 2'!I10&lt;0.5),"-",IFERROR('Tabel 2'!I10/'Tabel 1'!$J10*100,"-"))</f>
        <v>2.8360012971315705</v>
      </c>
      <c r="J10" s="63">
        <f>IF(OR('Tabel 1'!$J10&lt;5,'Tabel 2'!J10&lt;0.5),"-",IFERROR('Tabel 2'!J10/'Tabel 1'!$J10*100,"-"))</f>
        <v>2.296511187759795</v>
      </c>
      <c r="L10" s="64"/>
      <c r="P10" s="64"/>
    </row>
    <row r="11" spans="1:19" ht="15.75" customHeight="1" x14ac:dyDescent="0.2">
      <c r="A11" s="50" t="s">
        <v>227</v>
      </c>
      <c r="C11" s="62">
        <f>IF(OR('Tabel 1'!$D11&lt;5,'Tabel 2'!C11&lt;0.5),"-",IFERROR('Tabel 2'!C11/'Tabel 1'!$D11*100,"-"))</f>
        <v>9.2596433015346324</v>
      </c>
      <c r="D11" s="62">
        <f>IF(OR('Tabel 1'!$D11&lt;5,'Tabel 2'!D11&lt;0.5),"-",IFERROR('Tabel 2'!D11/'Tabel 1'!$D11*100,"-"))</f>
        <v>7.8760462463708008</v>
      </c>
      <c r="E11" s="63"/>
      <c r="F11" s="62">
        <f>IF(OR('Tabel 1'!$G11&lt;5,'Tabel 2'!F11&lt;0.5),"-",IFERROR('Tabel 2'!F11/'Tabel 1'!$G11*100,"-"))</f>
        <v>11.670249083322796</v>
      </c>
      <c r="G11" s="62">
        <f>IF(OR('Tabel 1'!$G11&lt;5,'Tabel 2'!G11&lt;0.5),"-",IFERROR('Tabel 2'!G11/'Tabel 1'!$G11*100,"-"))</f>
        <v>9.840014413958782</v>
      </c>
      <c r="H11" s="63"/>
      <c r="I11" s="62">
        <f>IF(OR('Tabel 1'!$J11&lt;5,'Tabel 2'!I11&lt;0.5),"-",IFERROR('Tabel 2'!I11/'Tabel 1'!$J11*100,"-"))</f>
        <v>10.345809833076967</v>
      </c>
      <c r="J11" s="62">
        <f>IF(OR('Tabel 1'!$J11&lt;5,'Tabel 2'!J11&lt;0.5),"-",IFERROR('Tabel 2'!J11/'Tabel 1'!$J11*100,"-"))</f>
        <v>8.7609675838887942</v>
      </c>
      <c r="L11" s="64"/>
      <c r="P11" s="64"/>
    </row>
    <row r="12" spans="1:19" ht="15.75" customHeight="1" x14ac:dyDescent="0.2">
      <c r="A12" s="52" t="s">
        <v>26</v>
      </c>
      <c r="C12" s="63">
        <f>IF(OR('Tabel 1'!$D12&lt;5,'Tabel 2'!C12&lt;0.5),"-",IFERROR('Tabel 2'!C12/'Tabel 1'!$D12*100,"-"))</f>
        <v>9.8493086841696442</v>
      </c>
      <c r="D12" s="63">
        <f>IF(OR('Tabel 1'!$D12&lt;5,'Tabel 2'!D12&lt;0.5),"-",IFERROR('Tabel 2'!D12/'Tabel 1'!$D12*100,"-"))</f>
        <v>8.3752468541245921</v>
      </c>
      <c r="E12" s="63"/>
      <c r="F12" s="63">
        <f>IF(OR('Tabel 1'!$G12&lt;5,'Tabel 2'!F12&lt;0.5),"-",IFERROR('Tabel 2'!F12/'Tabel 1'!$G12*100,"-"))</f>
        <v>10.335628537438264</v>
      </c>
      <c r="G12" s="63">
        <f>IF(OR('Tabel 1'!$G12&lt;5,'Tabel 2'!G12&lt;0.5),"-",IFERROR('Tabel 2'!G12/'Tabel 1'!$G12*100,"-"))</f>
        <v>8.6831796748260572</v>
      </c>
      <c r="H12" s="63"/>
      <c r="I12" s="63">
        <f>IF(OR('Tabel 1'!$J12&lt;5,'Tabel 2'!I12&lt;0.5),"-",IFERROR('Tabel 2'!I12/'Tabel 1'!$J12*100,"-"))</f>
        <v>10.181468987762539</v>
      </c>
      <c r="J12" s="63">
        <f>IF(OR('Tabel 1'!$J12&lt;5,'Tabel 2'!J12&lt;0.5),"-",IFERROR('Tabel 2'!J12/'Tabel 1'!$J12*100,"-"))</f>
        <v>8.5855674045256443</v>
      </c>
      <c r="L12" s="64"/>
      <c r="P12" s="64"/>
    </row>
    <row r="13" spans="1:19" ht="15.75" customHeight="1" x14ac:dyDescent="0.2">
      <c r="A13" s="50" t="s">
        <v>27</v>
      </c>
      <c r="C13" s="62">
        <f>IF(OR('Tabel 1'!$D13&lt;5,'Tabel 2'!C13&lt;0.5),"-",IFERROR('Tabel 2'!C13/'Tabel 1'!$D13*100,"-"))</f>
        <v>3.5607147515325419</v>
      </c>
      <c r="D13" s="62">
        <f>IF(OR('Tabel 1'!$D13&lt;5,'Tabel 2'!D13&lt;0.5),"-",IFERROR('Tabel 2'!D13/'Tabel 1'!$D13*100,"-"))</f>
        <v>2.996550410851702</v>
      </c>
      <c r="E13" s="63"/>
      <c r="F13" s="62">
        <f>IF(OR('Tabel 1'!$G13&lt;5,'Tabel 2'!F13&lt;0.5),"-",IFERROR('Tabel 2'!F13/'Tabel 1'!$G13*100,"-"))</f>
        <v>5.2513022666478957</v>
      </c>
      <c r="G13" s="62">
        <f>IF(OR('Tabel 1'!$G13&lt;5,'Tabel 2'!G13&lt;0.5),"-",IFERROR('Tabel 2'!G13/'Tabel 1'!$G13*100,"-"))</f>
        <v>4.3518402083626642</v>
      </c>
      <c r="H13" s="63"/>
      <c r="I13" s="62">
        <f>IF(OR('Tabel 1'!$J13&lt;5,'Tabel 2'!I13&lt;0.5),"-",IFERROR('Tabel 2'!I13/'Tabel 1'!$J13*100,"-"))</f>
        <v>4.3737305348679758</v>
      </c>
      <c r="J13" s="62">
        <f>IF(OR('Tabel 1'!$J13&lt;5,'Tabel 2'!J13&lt;0.5),"-",IFERROR('Tabel 2'!J13/'Tabel 1'!$J13*100,"-"))</f>
        <v>3.6483190927555857</v>
      </c>
      <c r="L13" s="64"/>
      <c r="P13" s="64"/>
      <c r="S13" s="65"/>
    </row>
    <row r="14" spans="1:19" ht="15.75" customHeight="1" x14ac:dyDescent="0.2">
      <c r="A14" s="52" t="s">
        <v>28</v>
      </c>
      <c r="C14" s="63">
        <f>IF(OR('Tabel 1'!$D14&lt;5,'Tabel 2'!C14&lt;0.5),"-",IFERROR('Tabel 2'!C14/'Tabel 1'!$D14*100,"-"))</f>
        <v>4.2347696879643388</v>
      </c>
      <c r="D14" s="63">
        <f>IF(OR('Tabel 1'!$D14&lt;5,'Tabel 2'!D14&lt;0.5),"-",IFERROR('Tabel 2'!D14/'Tabel 1'!$D14*100,"-"))</f>
        <v>3.6957578008915304</v>
      </c>
      <c r="E14" s="63"/>
      <c r="F14" s="63">
        <f>IF(OR('Tabel 1'!$G14&lt;5,'Tabel 2'!F14&lt;0.5),"-",IFERROR('Tabel 2'!F14/'Tabel 1'!$G14*100,"-"))</f>
        <v>5.9424326833797583</v>
      </c>
      <c r="G14" s="63">
        <f>IF(OR('Tabel 1'!$G14&lt;5,'Tabel 2'!G14&lt;0.5),"-",IFERROR('Tabel 2'!G14/'Tabel 1'!$G14*100,"-"))</f>
        <v>4.9926044568245125</v>
      </c>
      <c r="H14" s="63"/>
      <c r="I14" s="63">
        <f>IF(OR('Tabel 1'!$J14&lt;5,'Tabel 2'!I14&lt;0.5),"-",IFERROR('Tabel 2'!I14/'Tabel 1'!$J14*100,"-"))</f>
        <v>4.9938093272802311</v>
      </c>
      <c r="J14" s="63">
        <f>IF(OR('Tabel 1'!$J14&lt;5,'Tabel 2'!J14&lt;0.5),"-",IFERROR('Tabel 2'!J14/'Tabel 1'!$J14*100,"-"))</f>
        <v>4.2721935617003721</v>
      </c>
      <c r="L14" s="64"/>
      <c r="P14" s="64"/>
    </row>
    <row r="15" spans="1:19" ht="15.75" customHeight="1" x14ac:dyDescent="0.2">
      <c r="A15" s="50" t="s">
        <v>29</v>
      </c>
      <c r="C15" s="62">
        <f>IF(OR('Tabel 1'!$D15&lt;5,'Tabel 2'!C15&lt;0.5),"-",IFERROR('Tabel 2'!C15/'Tabel 1'!$D15*100,"-"))</f>
        <v>14.487369985141161</v>
      </c>
      <c r="D15" s="62">
        <f>IF(OR('Tabel 1'!$D15&lt;5,'Tabel 2'!D15&lt;0.5),"-",IFERROR('Tabel 2'!D15/'Tabel 1'!$D15*100,"-"))</f>
        <v>12.659671619613672</v>
      </c>
      <c r="E15" s="63"/>
      <c r="F15" s="62">
        <f>IF(OR('Tabel 1'!$G15&lt;5,'Tabel 2'!F15&lt;0.5),"-",IFERROR('Tabel 2'!F15/'Tabel 1'!$G15*100,"-"))</f>
        <v>14.213483146067416</v>
      </c>
      <c r="G15" s="62">
        <f>IF(OR('Tabel 1'!$G15&lt;5,'Tabel 2'!G15&lt;0.5),"-",IFERROR('Tabel 2'!G15/'Tabel 1'!$G15*100,"-"))</f>
        <v>11.909916011235957</v>
      </c>
      <c r="H15" s="63"/>
      <c r="I15" s="62">
        <f>IF(OR('Tabel 1'!$J15&lt;5,'Tabel 2'!I15&lt;0.5),"-",IFERROR('Tabel 2'!I15/'Tabel 1'!$J15*100,"-"))</f>
        <v>14.288626172034244</v>
      </c>
      <c r="J15" s="62">
        <f>IF(OR('Tabel 1'!$J15&lt;5,'Tabel 2'!J15&lt;0.5),"-",IFERROR('Tabel 2'!J15/'Tabel 1'!$J15*100,"-"))</f>
        <v>12.115617407256421</v>
      </c>
      <c r="L15" s="64"/>
      <c r="P15" s="64"/>
    </row>
    <row r="16" spans="1:19" ht="15.75" customHeight="1" x14ac:dyDescent="0.2">
      <c r="A16" s="52" t="s">
        <v>30</v>
      </c>
      <c r="C16" s="63">
        <f>IF(OR('Tabel 1'!$D16&lt;5,'Tabel 2'!C16&lt;0.5),"-",IFERROR('Tabel 2'!C16/'Tabel 1'!$D16*100,"-"))</f>
        <v>8.5764809902740939</v>
      </c>
      <c r="D16" s="63">
        <f>IF(OR('Tabel 1'!$D16&lt;5,'Tabel 2'!D16&lt;0.5),"-",IFERROR('Tabel 2'!D16/'Tabel 1'!$D16*100,"-"))</f>
        <v>7.48550044208665</v>
      </c>
      <c r="E16" s="63"/>
      <c r="F16" s="63">
        <f>IF(OR('Tabel 1'!$G16&lt;5,'Tabel 2'!F16&lt;0.5),"-",IFERROR('Tabel 2'!F16/'Tabel 1'!$G16*100,"-"))</f>
        <v>7.6185912793483466</v>
      </c>
      <c r="G16" s="63">
        <f>IF(OR('Tabel 1'!$G16&lt;5,'Tabel 2'!G16&lt;0.5),"-",IFERROR('Tabel 2'!G16/'Tabel 1'!$G16*100,"-"))</f>
        <v>6.1899765213224729</v>
      </c>
      <c r="H16" s="63"/>
      <c r="I16" s="63">
        <f>IF(OR('Tabel 1'!$J16&lt;5,'Tabel 2'!I16&lt;0.5),"-",IFERROR('Tabel 2'!I16/'Tabel 1'!$J16*100,"-"))</f>
        <v>7.9552517091361086</v>
      </c>
      <c r="J16" s="63">
        <f>IF(OR('Tabel 1'!$J16&lt;5,'Tabel 2'!J16&lt;0.5),"-",IFERROR('Tabel 2'!J16/'Tabel 1'!$J16*100,"-"))</f>
        <v>6.6453020509633305</v>
      </c>
      <c r="L16" s="64"/>
      <c r="P16" s="64"/>
    </row>
    <row r="17" spans="1:16" ht="15.75" hidden="1" customHeight="1" x14ac:dyDescent="0.2">
      <c r="A17" s="50" t="s">
        <v>31</v>
      </c>
      <c r="C17" s="62">
        <f>IF(OR('Tabel 1'!$D17&lt;5,'Tabel 2'!C17&lt;0.5),"-",IFERROR('Tabel 2'!C17/'Tabel 1'!$D17*100,"-"))</f>
        <v>3.3772652388797364</v>
      </c>
      <c r="D17" s="62">
        <f>IF(OR('Tabel 1'!$D17&lt;5,'Tabel 2'!D17&lt;0.5),"-",IFERROR('Tabel 2'!D17/'Tabel 1'!$D17*100,"-"))</f>
        <v>2.9290395387149917</v>
      </c>
      <c r="E17" s="63"/>
      <c r="F17" s="62">
        <f>IF(OR('Tabel 1'!$G17&lt;5,'Tabel 2'!F17&lt;0.5),"-",IFERROR('Tabel 2'!F17/'Tabel 1'!$G17*100,"-"))</f>
        <v>5.1457975986277873</v>
      </c>
      <c r="G17" s="62">
        <f>IF(OR('Tabel 1'!$G17&lt;5,'Tabel 2'!G17&lt;0.5),"-",IFERROR('Tabel 2'!G17/'Tabel 1'!$G17*100,"-"))</f>
        <v>4.1739596912521444</v>
      </c>
      <c r="H17" s="63"/>
      <c r="I17" s="62">
        <f>IF(OR('Tabel 1'!$J17&lt;5,'Tabel 2'!I17&lt;0.5),"-",IFERROR('Tabel 2'!I17/'Tabel 1'!$J17*100,"-"))</f>
        <v>4.2436974789915967</v>
      </c>
      <c r="J17" s="62">
        <f>IF(OR('Tabel 1'!$J17&lt;5,'Tabel 2'!J17&lt;0.5),"-",IFERROR('Tabel 2'!J17/'Tabel 1'!$J17*100,"-"))</f>
        <v>3.5389457983193275</v>
      </c>
      <c r="L17" s="64"/>
      <c r="P17" s="64"/>
    </row>
    <row r="18" spans="1:16" ht="15.75" hidden="1" customHeight="1" x14ac:dyDescent="0.2">
      <c r="A18" s="52" t="s">
        <v>32</v>
      </c>
      <c r="C18" s="63">
        <f>IF(OR('Tabel 1'!$D18&lt;5,'Tabel 2'!C18&lt;0.5),"-",IFERROR('Tabel 2'!C18/'Tabel 1'!$D18*100,"-"))</f>
        <v>8.4210526315789469</v>
      </c>
      <c r="D18" s="63">
        <f>IF(OR('Tabel 1'!$D18&lt;5,'Tabel 2'!D18&lt;0.5),"-",IFERROR('Tabel 2'!D18/'Tabel 1'!$D18*100,"-"))</f>
        <v>6.9406210526315792</v>
      </c>
      <c r="E18" s="63"/>
      <c r="F18" s="63">
        <f>IF(OR('Tabel 1'!$G18&lt;5,'Tabel 2'!F18&lt;0.5),"-",IFERROR('Tabel 2'!F18/'Tabel 1'!$G18*100,"-"))</f>
        <v>6.8136272545090177</v>
      </c>
      <c r="G18" s="63">
        <f>IF(OR('Tabel 1'!$G18&lt;5,'Tabel 2'!G18&lt;0.5),"-",IFERROR('Tabel 2'!G18/'Tabel 1'!$G18*100,"-"))</f>
        <v>5.7981623246492981</v>
      </c>
      <c r="H18" s="63"/>
      <c r="I18" s="63">
        <f>IF(OR('Tabel 1'!$J18&lt;5,'Tabel 2'!I18&lt;0.5),"-",IFERROR('Tabel 2'!I18/'Tabel 1'!$J18*100,"-"))</f>
        <v>7.2568940493468794</v>
      </c>
      <c r="J18" s="63">
        <f>IF(OR('Tabel 1'!$J18&lt;5,'Tabel 2'!J18&lt;0.5),"-",IFERROR('Tabel 2'!J18/'Tabel 1'!$J18*100,"-"))</f>
        <v>6.1132089985486218</v>
      </c>
      <c r="L18" s="64"/>
      <c r="P18" s="64"/>
    </row>
    <row r="19" spans="1:16" ht="15.75" hidden="1" customHeight="1" x14ac:dyDescent="0.2">
      <c r="A19" s="50" t="s">
        <v>33</v>
      </c>
      <c r="C19" s="62">
        <f>IF(OR('Tabel 1'!$D19&lt;5,'Tabel 2'!C19&lt;0.5),"-",IFERROR('Tabel 2'!C19/'Tabel 1'!$D19*100,"-"))</f>
        <v>3.3057851239669422</v>
      </c>
      <c r="D19" s="62">
        <f>IF(OR('Tabel 1'!$D19&lt;5,'Tabel 2'!D19&lt;0.5),"-",IFERROR('Tabel 2'!D19/'Tabel 1'!$D19*100,"-"))</f>
        <v>3.3051652892561982</v>
      </c>
      <c r="E19" s="63"/>
      <c r="F19" s="62">
        <f>IF(OR('Tabel 1'!$G19&lt;5,'Tabel 2'!F19&lt;0.5),"-",IFERROR('Tabel 2'!F19/'Tabel 1'!$G19*100,"-"))</f>
        <v>2.4630541871921183</v>
      </c>
      <c r="G19" s="62">
        <f>IF(OR('Tabel 1'!$G19&lt;5,'Tabel 2'!G19&lt;0.5),"-",IFERROR('Tabel 2'!G19/'Tabel 1'!$G19*100,"-"))</f>
        <v>2.0533399014778326</v>
      </c>
      <c r="H19" s="63"/>
      <c r="I19" s="62">
        <f>IF(OR('Tabel 1'!$J19&lt;5,'Tabel 2'!I19&lt;0.5),"-",IFERROR('Tabel 2'!I19/'Tabel 1'!$J19*100,"-"))</f>
        <v>2.7777777777777777</v>
      </c>
      <c r="J19" s="62">
        <f>IF(OR('Tabel 1'!$J19&lt;5,'Tabel 2'!J19&lt;0.5),"-",IFERROR('Tabel 2'!J19/'Tabel 1'!$J19*100,"-"))</f>
        <v>2.5208425925925924</v>
      </c>
      <c r="L19" s="64"/>
      <c r="P19" s="64"/>
    </row>
    <row r="20" spans="1:16" ht="15.75" hidden="1" customHeight="1" x14ac:dyDescent="0.2">
      <c r="A20" s="52" t="s">
        <v>34</v>
      </c>
      <c r="C20" s="63">
        <f>IF(OR('Tabel 1'!$D20&lt;5,'Tabel 2'!C20&lt;0.5),"-",IFERROR('Tabel 2'!C20/'Tabel 1'!$D20*100,"-"))</f>
        <v>3.9473684210526314</v>
      </c>
      <c r="D20" s="63">
        <f>IF(OR('Tabel 1'!$D20&lt;5,'Tabel 2'!D20&lt;0.5),"-",IFERROR('Tabel 2'!D20/'Tabel 1'!$D20*100,"-"))</f>
        <v>3.5758473684210528</v>
      </c>
      <c r="E20" s="63"/>
      <c r="F20" s="63">
        <f>IF(OR('Tabel 1'!$G20&lt;5,'Tabel 2'!F20&lt;0.5),"-",IFERROR('Tabel 2'!F20/'Tabel 1'!$G20*100,"-"))</f>
        <v>8.4615384615384617</v>
      </c>
      <c r="G20" s="63">
        <f>IF(OR('Tabel 1'!$G20&lt;5,'Tabel 2'!G20&lt;0.5),"-",IFERROR('Tabel 2'!G20/'Tabel 1'!$G20*100,"-"))</f>
        <v>7.7791461538461544</v>
      </c>
      <c r="H20" s="63"/>
      <c r="I20" s="63">
        <f>IF(OR('Tabel 1'!$J20&lt;5,'Tabel 2'!I20&lt;0.5),"-",IFERROR('Tabel 2'!I20/'Tabel 1'!$J20*100,"-"))</f>
        <v>5.0980392156862742</v>
      </c>
      <c r="J20" s="63">
        <f>IF(OR('Tabel 1'!$J20&lt;5,'Tabel 2'!J20&lt;0.5),"-",IFERROR('Tabel 2'!J20/'Tabel 1'!$J20*100,"-"))</f>
        <v>4.6472764705882348</v>
      </c>
      <c r="L20" s="64"/>
      <c r="P20" s="64"/>
    </row>
    <row r="21" spans="1:16" ht="15.75" customHeight="1" x14ac:dyDescent="0.2">
      <c r="A21" s="50" t="s">
        <v>35</v>
      </c>
      <c r="B21" s="62">
        <v>0</v>
      </c>
      <c r="C21" s="62">
        <f>IF(OR('Tabel 1'!$D21&lt;5,'Tabel 2'!C21&lt;0.5),"-",IFERROR('Tabel 2'!C21/'Tabel 1'!$D21*100,"-"))</f>
        <v>3.9895013123359577</v>
      </c>
      <c r="D21" s="62">
        <f>IF(OR('Tabel 1'!$D21&lt;5,'Tabel 2'!D21&lt;0.5),"-",IFERROR('Tabel 2'!D21/'Tabel 1'!$D21*100,"-"))</f>
        <v>3.4820572178477693</v>
      </c>
      <c r="E21" s="63"/>
      <c r="F21" s="62">
        <f>IF(OR('Tabel 1'!$G21&lt;5,'Tabel 2'!F21&lt;0.5),"-",IFERROR('Tabel 2'!F21/'Tabel 1'!$G21*100,"-"))</f>
        <v>5.5055055055055053</v>
      </c>
      <c r="G21" s="62">
        <f>IF(OR('Tabel 1'!$G21&lt;5,'Tabel 2'!G21&lt;0.5),"-",IFERROR('Tabel 2'!G21/'Tabel 1'!$G21*100,"-"))</f>
        <v>4.5987172172172173</v>
      </c>
      <c r="H21" s="63"/>
      <c r="I21" s="62">
        <f>IF(OR('Tabel 1'!$J21&lt;5,'Tabel 2'!I21&lt;0.5),"-",IFERROR('Tabel 2'!I21/'Tabel 1'!$J21*100,"-"))</f>
        <v>4.7655649500384323</v>
      </c>
      <c r="J21" s="62">
        <f>IF(OR('Tabel 1'!$J21&lt;5,'Tabel 2'!J21&lt;0.5),"-",IFERROR('Tabel 2'!J21/'Tabel 1'!$J21*100,"-"))</f>
        <v>4.053691006917755</v>
      </c>
      <c r="L21" s="64"/>
      <c r="P21" s="64"/>
    </row>
    <row r="22" spans="1:16" ht="15.75" customHeight="1" x14ac:dyDescent="0.2">
      <c r="A22" s="52" t="s">
        <v>36</v>
      </c>
      <c r="C22" s="63">
        <f>IF(OR('Tabel 1'!$D22&lt;5,'Tabel 2'!C22&lt;0.5),"-",IFERROR('Tabel 2'!C22/'Tabel 1'!$D22*100,"-"))</f>
        <v>3.7433155080213902</v>
      </c>
      <c r="D22" s="63">
        <f>IF(OR('Tabel 1'!$D22&lt;5,'Tabel 2'!D22&lt;0.5),"-",IFERROR('Tabel 2'!D22/'Tabel 1'!$D22*100,"-"))</f>
        <v>2.5292085561497322</v>
      </c>
      <c r="E22" s="63"/>
      <c r="F22" s="63">
        <f>IF(OR('Tabel 1'!$G22&lt;5,'Tabel 2'!F22&lt;0.5),"-",IFERROR('Tabel 2'!F22/'Tabel 1'!$G22*100,"-"))</f>
        <v>4.8780487804878048</v>
      </c>
      <c r="G22" s="63">
        <f>IF(OR('Tabel 1'!$G22&lt;5,'Tabel 2'!G22&lt;0.5),"-",IFERROR('Tabel 2'!G22/'Tabel 1'!$G22*100,"-"))</f>
        <v>4.8771341463414632</v>
      </c>
      <c r="H22" s="63"/>
      <c r="I22" s="63">
        <f>IF(OR('Tabel 1'!$J22&lt;5,'Tabel 2'!I22&lt;0.5),"-",IFERROR('Tabel 2'!I22/'Tabel 1'!$J22*100,"-"))</f>
        <v>4.2735042735042734</v>
      </c>
      <c r="J22" s="63">
        <f>IF(OR('Tabel 1'!$J22&lt;5,'Tabel 2'!J22&lt;0.5),"-",IFERROR('Tabel 2'!J22/'Tabel 1'!$J22*100,"-"))</f>
        <v>3.6262450142450144</v>
      </c>
      <c r="L22" s="64"/>
      <c r="P22" s="64"/>
    </row>
    <row r="23" spans="1:16" ht="15.75" customHeight="1" x14ac:dyDescent="0.2">
      <c r="A23" s="50" t="s">
        <v>37</v>
      </c>
      <c r="C23" s="62">
        <f>IF(OR('Tabel 1'!$D23&lt;5,'Tabel 2'!C23&lt;0.5),"-",IFERROR('Tabel 2'!C23/'Tabel 1'!$D23*100,"-"))</f>
        <v>18.867924528301888</v>
      </c>
      <c r="D23" s="62">
        <f>IF(OR('Tabel 1'!$D23&lt;5,'Tabel 2'!D23&lt;0.5),"-",IFERROR('Tabel 2'!D23/'Tabel 1'!$D23*100,"-"))</f>
        <v>13.689924528301885</v>
      </c>
      <c r="E23" s="63"/>
      <c r="F23" s="62">
        <f>IF(OR('Tabel 1'!$G23&lt;5,'Tabel 2'!F23&lt;0.5),"-",IFERROR('Tabel 2'!F23/'Tabel 1'!$G23*100,"-"))</f>
        <v>8.6834733893557416</v>
      </c>
      <c r="G23" s="62">
        <f>IF(OR('Tabel 1'!$G23&lt;5,'Tabel 2'!G23&lt;0.5),"-",IFERROR('Tabel 2'!G23/'Tabel 1'!$G23*100,"-"))</f>
        <v>8.0321036414565832</v>
      </c>
      <c r="H23" s="63"/>
      <c r="I23" s="62">
        <f>IF(OR('Tabel 1'!$J23&lt;5,'Tabel 2'!I23&lt;0.5),"-",IFERROR('Tabel 2'!I23/'Tabel 1'!$J23*100,"-"))</f>
        <v>10</v>
      </c>
      <c r="J23" s="62">
        <f>IF(OR('Tabel 1'!$J23&lt;5,'Tabel 2'!J23&lt;0.5),"-",IFERROR('Tabel 2'!J23/'Tabel 1'!$J23*100,"-"))</f>
        <v>8.7634804878048786</v>
      </c>
      <c r="L23" s="64"/>
      <c r="P23" s="64"/>
    </row>
    <row r="24" spans="1:16" ht="15.75" customHeight="1" x14ac:dyDescent="0.2">
      <c r="A24" s="52" t="s">
        <v>38</v>
      </c>
      <c r="C24" s="63">
        <f>IF(OR('Tabel 1'!$D24&lt;5,'Tabel 2'!C24&lt;0.5),"-",IFERROR('Tabel 2'!C24/'Tabel 1'!$D24*100,"-"))</f>
        <v>2.6905829596412558</v>
      </c>
      <c r="D24" s="63">
        <f>IF(OR('Tabel 1'!$D24&lt;5,'Tabel 2'!D24&lt;0.5),"-",IFERROR('Tabel 2'!D24/'Tabel 1'!$D24*100,"-"))</f>
        <v>1.8490448430493276</v>
      </c>
      <c r="E24" s="63"/>
      <c r="F24" s="63">
        <f>IF(OR('Tabel 1'!$G24&lt;5,'Tabel 2'!F24&lt;0.5),"-",IFERROR('Tabel 2'!F24/'Tabel 1'!$G24*100,"-"))</f>
        <v>4.3961864406779663</v>
      </c>
      <c r="G24" s="63">
        <f>IF(OR('Tabel 1'!$G24&lt;5,'Tabel 2'!G24&lt;0.5),"-",IFERROR('Tabel 2'!G24/'Tabel 1'!$G24*100,"-"))</f>
        <v>3.0633654661016951</v>
      </c>
      <c r="H24" s="63"/>
      <c r="I24" s="63">
        <f>IF(OR('Tabel 1'!$J24&lt;5,'Tabel 2'!I24&lt;0.5),"-",IFERROR('Tabel 2'!I24/'Tabel 1'!$J24*100,"-"))</f>
        <v>4.0702656383890323</v>
      </c>
      <c r="J24" s="63">
        <f>IF(OR('Tabel 1'!$J24&lt;5,'Tabel 2'!J24&lt;0.5),"-",IFERROR('Tabel 2'!J24/'Tabel 1'!$J24*100,"-"))</f>
        <v>2.8313230505569833</v>
      </c>
      <c r="L24" s="64"/>
      <c r="P24" s="64"/>
    </row>
    <row r="25" spans="1:16" ht="15.75" customHeight="1" x14ac:dyDescent="0.2">
      <c r="A25" s="50" t="s">
        <v>39</v>
      </c>
      <c r="C25" s="62">
        <f>IF(OR('Tabel 1'!$D25&lt;5,'Tabel 2'!C25&lt;0.5),"-",IFERROR('Tabel 2'!C25/'Tabel 1'!$D25*100,"-"))</f>
        <v>5.2401746724890828</v>
      </c>
      <c r="D25" s="62">
        <f>IF(OR('Tabel 1'!$D25&lt;5,'Tabel 2'!D25&lt;0.5),"-",IFERROR('Tabel 2'!D25/'Tabel 1'!$D25*100,"-"))</f>
        <v>4.5397634643377005</v>
      </c>
      <c r="E25" s="63"/>
      <c r="F25" s="62">
        <f>IF(OR('Tabel 1'!$G25&lt;5,'Tabel 2'!F25&lt;0.5),"-",IFERROR('Tabel 2'!F25/'Tabel 1'!$G25*100,"-"))</f>
        <v>4.4484443301619958</v>
      </c>
      <c r="G25" s="62">
        <f>IF(OR('Tabel 1'!$G25&lt;5,'Tabel 2'!G25&lt;0.5),"-",IFERROR('Tabel 2'!G25/'Tabel 1'!$G25*100,"-"))</f>
        <v>3.7360426844947288</v>
      </c>
      <c r="H25" s="63"/>
      <c r="I25" s="62">
        <f>IF(OR('Tabel 1'!$J25&lt;5,'Tabel 2'!I25&lt;0.5),"-",IFERROR('Tabel 2'!I25/'Tabel 1'!$J25*100,"-"))</f>
        <v>4.6551396541896262</v>
      </c>
      <c r="J25" s="62">
        <f>IF(OR('Tabel 1'!$J25&lt;5,'Tabel 2'!J25&lt;0.5),"-",IFERROR('Tabel 2'!J25/'Tabel 1'!$J25*100,"-"))</f>
        <v>3.9458683260497818</v>
      </c>
      <c r="L25" s="64"/>
      <c r="P25" s="64"/>
    </row>
    <row r="26" spans="1:16" ht="15.75" customHeight="1" x14ac:dyDescent="0.2">
      <c r="A26" s="52" t="s">
        <v>40</v>
      </c>
      <c r="C26" s="63">
        <f>IF(OR('Tabel 1'!$D26&lt;5,'Tabel 2'!C26&lt;0.5),"-",IFERROR('Tabel 2'!C26/'Tabel 1'!$D26*100,"-"))</f>
        <v>3.4319196428571432</v>
      </c>
      <c r="D26" s="63">
        <f>IF(OR('Tabel 1'!$D26&lt;5,'Tabel 2'!D26&lt;0.5),"-",IFERROR('Tabel 2'!D26/'Tabel 1'!$D26*100,"-"))</f>
        <v>1.8519107142857143</v>
      </c>
      <c r="E26" s="63"/>
      <c r="F26" s="63">
        <f>IF(OR('Tabel 1'!$G26&lt;5,'Tabel 2'!F26&lt;0.5),"-",IFERROR('Tabel 2'!F26/'Tabel 1'!$G26*100,"-"))</f>
        <v>3.8095238095238098</v>
      </c>
      <c r="G26" s="63">
        <f>IF(OR('Tabel 1'!$G26&lt;5,'Tabel 2'!G26&lt;0.5),"-",IFERROR('Tabel 2'!G26/'Tabel 1'!$G26*100,"-"))</f>
        <v>2.0934327767470626</v>
      </c>
      <c r="H26" s="63"/>
      <c r="I26" s="63">
        <f>IF(OR('Tabel 1'!$J26&lt;5,'Tabel 2'!I26&lt;0.5),"-",IFERROR('Tabel 2'!I26/'Tabel 1'!$J26*100,"-"))</f>
        <v>3.6935470048847376</v>
      </c>
      <c r="J26" s="63">
        <f>IF(OR('Tabel 1'!$J26&lt;5,'Tabel 2'!J26&lt;0.5),"-",IFERROR('Tabel 2'!J26/'Tabel 1'!$J26*100,"-"))</f>
        <v>2.0192520353072245</v>
      </c>
      <c r="L26" s="64"/>
      <c r="P26" s="64"/>
    </row>
    <row r="27" spans="1:16" ht="15.75" customHeight="1" x14ac:dyDescent="0.2">
      <c r="A27" s="50" t="s">
        <v>41</v>
      </c>
      <c r="C27" s="62">
        <f>IF(OR('Tabel 1'!$D27&lt;5,'Tabel 2'!C27&lt;0.5),"-",IFERROR('Tabel 2'!C27/'Tabel 1'!$D27*100,"-"))</f>
        <v>0.34129692832764508</v>
      </c>
      <c r="D27" s="62">
        <f>IF(OR('Tabel 1'!$D27&lt;5,'Tabel 2'!D27&lt;0.5),"-",IFERROR('Tabel 2'!D27/'Tabel 1'!$D27*100,"-"))</f>
        <v>0.34123208191126281</v>
      </c>
      <c r="E27" s="63"/>
      <c r="F27" s="62">
        <f>IF(OR('Tabel 1'!$G27&lt;5,'Tabel 2'!F27&lt;0.5),"-",IFERROR('Tabel 2'!F27/'Tabel 1'!$G27*100,"-"))</f>
        <v>1.4184397163120568</v>
      </c>
      <c r="G27" s="62">
        <f>IF(OR('Tabel 1'!$G27&lt;5,'Tabel 2'!G27&lt;0.5),"-",IFERROR('Tabel 2'!G27/'Tabel 1'!$G27*100,"-"))</f>
        <v>1.0068995271867613</v>
      </c>
      <c r="H27" s="63"/>
      <c r="I27" s="62">
        <f>IF(OR('Tabel 1'!$J27&lt;5,'Tabel 2'!I27&lt;0.5),"-",IFERROR('Tabel 2'!I27/'Tabel 1'!$J27*100,"-"))</f>
        <v>1.2594458438287155</v>
      </c>
      <c r="J27" s="62">
        <f>IF(OR('Tabel 1'!$J27&lt;5,'Tabel 2'!J27&lt;0.5),"-",IFERROR('Tabel 2'!J27/'Tabel 1'!$J27*100,"-"))</f>
        <v>0.90864231738035273</v>
      </c>
      <c r="L27" s="64"/>
      <c r="P27" s="64"/>
    </row>
    <row r="28" spans="1:16" ht="15.75" customHeight="1" x14ac:dyDescent="0.2">
      <c r="A28" s="52" t="s">
        <v>42</v>
      </c>
      <c r="C28" s="63">
        <f>IF(OR('Tabel 1'!$D28&lt;5,'Tabel 2'!C28&lt;0.5),"-",IFERROR('Tabel 2'!C28/'Tabel 1'!$D28*100,"-"))</f>
        <v>6.6422018348623855</v>
      </c>
      <c r="D28" s="63">
        <f>IF(OR('Tabel 1'!$D28&lt;5,'Tabel 2'!D28&lt;0.5),"-",IFERROR('Tabel 2'!D28/'Tabel 1'!$D28*100,"-"))</f>
        <v>5.7079522935779812</v>
      </c>
      <c r="E28" s="63"/>
      <c r="F28" s="63">
        <f>IF(OR('Tabel 1'!$G28&lt;5,'Tabel 2'!F28&lt;0.5),"-",IFERROR('Tabel 2'!F28/'Tabel 1'!$G28*100,"-"))</f>
        <v>7.0691747572815533</v>
      </c>
      <c r="G28" s="63">
        <f>IF(OR('Tabel 1'!$G28&lt;5,'Tabel 2'!G28&lt;0.5),"-",IFERROR('Tabel 2'!G28/'Tabel 1'!$G28*100,"-"))</f>
        <v>5.8153534587378637</v>
      </c>
      <c r="H28" s="63"/>
      <c r="I28" s="63">
        <f>IF(OR('Tabel 1'!$J28&lt;5,'Tabel 2'!I28&lt;0.5),"-",IFERROR('Tabel 2'!I28/'Tabel 1'!$J28*100,"-"))</f>
        <v>6.8759342301943196</v>
      </c>
      <c r="J28" s="63">
        <f>IF(OR('Tabel 1'!$J28&lt;5,'Tabel 2'!J28&lt;0.5),"-",IFERROR('Tabel 2'!J28/'Tabel 1'!$J28*100,"-"))</f>
        <v>5.7667455572164084</v>
      </c>
      <c r="L28" s="64"/>
      <c r="P28" s="64"/>
    </row>
    <row r="29" spans="1:16" ht="15.75" customHeight="1" x14ac:dyDescent="0.2">
      <c r="A29" s="50" t="s">
        <v>43</v>
      </c>
      <c r="C29" s="62">
        <f>IF(OR('Tabel 1'!$D29&lt;5,'Tabel 2'!C29&lt;0.5),"-",IFERROR('Tabel 2'!C29/'Tabel 1'!$D29*100,"-"))</f>
        <v>1.1686143572621035</v>
      </c>
      <c r="D29" s="62">
        <f>IF(OR('Tabel 1'!$D29&lt;5,'Tabel 2'!D29&lt;0.5),"-",IFERROR('Tabel 2'!D29/'Tabel 1'!$D29*100,"-"))</f>
        <v>1.1375742904841402</v>
      </c>
      <c r="E29" s="63"/>
      <c r="F29" s="62">
        <f>IF(OR('Tabel 1'!$G29&lt;5,'Tabel 2'!F29&lt;0.5),"-",IFERROR('Tabel 2'!F29/'Tabel 1'!$G29*100,"-"))</f>
        <v>1.6129032258064515</v>
      </c>
      <c r="G29" s="62">
        <f>IF(OR('Tabel 1'!$G29&lt;5,'Tabel 2'!G29&lt;0.5),"-",IFERROR('Tabel 2'!G29/'Tabel 1'!$G29*100,"-"))</f>
        <v>1.1659435483870968</v>
      </c>
      <c r="H29" s="63"/>
      <c r="I29" s="62">
        <f>IF(OR('Tabel 1'!$J29&lt;5,'Tabel 2'!I29&lt;0.5),"-",IFERROR('Tabel 2'!I29/'Tabel 1'!$J29*100,"-"))</f>
        <v>1.2987012987012987</v>
      </c>
      <c r="J29" s="62">
        <f>IF(OR('Tabel 1'!$J29&lt;5,'Tabel 2'!J29&lt;0.5),"-",IFERROR('Tabel 2'!J29/'Tabel 1'!$J29*100,"-"))</f>
        <v>1.1458807556080284</v>
      </c>
      <c r="L29" s="64"/>
      <c r="P29" s="64"/>
    </row>
    <row r="30" spans="1:16" ht="15.75" customHeight="1" x14ac:dyDescent="0.2">
      <c r="A30" s="52" t="s">
        <v>44</v>
      </c>
      <c r="C30" s="63">
        <f>IF(OR('Tabel 1'!$D30&lt;5,'Tabel 2'!C30&lt;0.5),"-",IFERROR('Tabel 2'!C30/'Tabel 1'!$D30*100,"-"))</f>
        <v>4.3333333333333339</v>
      </c>
      <c r="D30" s="63">
        <f>IF(OR('Tabel 1'!$D30&lt;5,'Tabel 2'!D30&lt;0.5),"-",IFERROR('Tabel 2'!D30/'Tabel 1'!$D30*100,"-"))</f>
        <v>3.8703511111111109</v>
      </c>
      <c r="E30" s="63"/>
      <c r="F30" s="63">
        <f>IF(OR('Tabel 1'!$G30&lt;5,'Tabel 2'!F30&lt;0.5),"-",IFERROR('Tabel 2'!F30/'Tabel 1'!$G30*100,"-"))</f>
        <v>4.2824074074074074</v>
      </c>
      <c r="G30" s="63">
        <f>IF(OR('Tabel 1'!$G30&lt;5,'Tabel 2'!G30&lt;0.5),"-",IFERROR('Tabel 2'!G30/'Tabel 1'!$G30*100,"-"))</f>
        <v>3.5222010030864199</v>
      </c>
      <c r="H30" s="63"/>
      <c r="I30" s="63">
        <f>IF(OR('Tabel 1'!$J30&lt;5,'Tabel 2'!I30&lt;0.5),"-",IFERROR('Tabel 2'!I30/'Tabel 1'!$J30*100,"-"))</f>
        <v>4.2955326460481098</v>
      </c>
      <c r="J30" s="63">
        <f>IF(OR('Tabel 1'!$J30&lt;5,'Tabel 2'!J30&lt;0.5),"-",IFERROR('Tabel 2'!J30/'Tabel 1'!$J30*100,"-"))</f>
        <v>3.6119304123711347</v>
      </c>
      <c r="L30" s="64"/>
      <c r="P30" s="64"/>
    </row>
    <row r="31" spans="1:16" ht="15.75" customHeight="1" x14ac:dyDescent="0.2">
      <c r="A31" s="50" t="s">
        <v>45</v>
      </c>
      <c r="C31" s="62">
        <f>IF(OR('Tabel 1'!$D31&lt;5,'Tabel 2'!C31&lt;0.5),"-",IFERROR('Tabel 2'!C31/'Tabel 1'!$D31*100,"-"))</f>
        <v>2.6634382566585959</v>
      </c>
      <c r="D31" s="62">
        <f>IF(OR('Tabel 1'!$D31&lt;5,'Tabel 2'!D31&lt;0.5),"-",IFERROR('Tabel 2'!D31/'Tabel 1'!$D31*100,"-"))</f>
        <v>2.0763777239709444</v>
      </c>
      <c r="E31" s="63"/>
      <c r="F31" s="62">
        <f>IF(OR('Tabel 1'!$G31&lt;5,'Tabel 2'!F31&lt;0.5),"-",IFERROR('Tabel 2'!F31/'Tabel 1'!$G31*100,"-"))</f>
        <v>2.6022304832713754</v>
      </c>
      <c r="G31" s="62">
        <f>IF(OR('Tabel 1'!$G31&lt;5,'Tabel 2'!G31&lt;0.5),"-",IFERROR('Tabel 2'!G31/'Tabel 1'!$G31*100,"-"))</f>
        <v>2.0028401486988852</v>
      </c>
      <c r="H31" s="63"/>
      <c r="I31" s="62">
        <f>IF(OR('Tabel 1'!$J31&lt;5,'Tabel 2'!I31&lt;0.5),"-",IFERROR('Tabel 2'!I31/'Tabel 1'!$J31*100,"-"))</f>
        <v>2.6288117770767614</v>
      </c>
      <c r="J31" s="62">
        <f>IF(OR('Tabel 1'!$J31&lt;5,'Tabel 2'!J31&lt;0.5),"-",IFERROR('Tabel 2'!J31/'Tabel 1'!$J31*100,"-"))</f>
        <v>2.0347760252365932</v>
      </c>
      <c r="L31" s="64"/>
      <c r="P31" s="64"/>
    </row>
    <row r="32" spans="1:16" ht="15.75" customHeight="1" x14ac:dyDescent="0.2">
      <c r="A32" s="52" t="s">
        <v>46</v>
      </c>
      <c r="C32" s="63">
        <f>IF(OR('Tabel 1'!$D32&lt;5,'Tabel 2'!C32&lt;0.5),"-",IFERROR('Tabel 2'!C32/'Tabel 1'!$D32*100,"-"))</f>
        <v>3.1626506024096384</v>
      </c>
      <c r="D32" s="63">
        <f>IF(OR('Tabel 1'!$D32&lt;5,'Tabel 2'!D32&lt;0.5),"-",IFERROR('Tabel 2'!D32/'Tabel 1'!$D32*100,"-"))</f>
        <v>2.6432680722891568</v>
      </c>
      <c r="E32" s="63"/>
      <c r="F32" s="63">
        <f>IF(OR('Tabel 1'!$G32&lt;5,'Tabel 2'!F32&lt;0.5),"-",IFERROR('Tabel 2'!F32/'Tabel 1'!$G32*100,"-"))</f>
        <v>4.3761638733705777</v>
      </c>
      <c r="G32" s="63">
        <f>IF(OR('Tabel 1'!$G32&lt;5,'Tabel 2'!G32&lt;0.5),"-",IFERROR('Tabel 2'!G32/'Tabel 1'!$G32*100,"-"))</f>
        <v>3.5828109869646187</v>
      </c>
      <c r="H32" s="63"/>
      <c r="I32" s="63">
        <f>IF(OR('Tabel 1'!$J32&lt;5,'Tabel 2'!I32&lt;0.5),"-",IFERROR('Tabel 2'!I32/'Tabel 1'!$J32*100,"-"))</f>
        <v>3.9125431530494823</v>
      </c>
      <c r="J32" s="63">
        <f>IF(OR('Tabel 1'!$J32&lt;5,'Tabel 2'!J32&lt;0.5),"-",IFERROR('Tabel 2'!J32/'Tabel 1'!$J32*100,"-"))</f>
        <v>3.2238601841196783</v>
      </c>
      <c r="L32" s="64"/>
      <c r="P32" s="64"/>
    </row>
    <row r="33" spans="1:16" ht="15.75" customHeight="1" x14ac:dyDescent="0.2">
      <c r="A33" s="50" t="s">
        <v>47</v>
      </c>
      <c r="C33" s="62">
        <f>IF(OR('Tabel 1'!$D33&lt;5,'Tabel 2'!C33&lt;0.5),"-",IFERROR('Tabel 2'!C33/'Tabel 1'!$D33*100,"-"))</f>
        <v>7.9858657243816262</v>
      </c>
      <c r="D33" s="62">
        <f>IF(OR('Tabel 1'!$D33&lt;5,'Tabel 2'!D33&lt;0.5),"-",IFERROR('Tabel 2'!D33/'Tabel 1'!$D33*100,"-"))</f>
        <v>6.8463915194346292</v>
      </c>
      <c r="E33" s="63"/>
      <c r="F33" s="62">
        <f>IF(OR('Tabel 1'!$G33&lt;5,'Tabel 2'!F33&lt;0.5),"-",IFERROR('Tabel 2'!F33/'Tabel 1'!$G33*100,"-"))</f>
        <v>5.8932143406677948</v>
      </c>
      <c r="G33" s="62">
        <f>IF(OR('Tabel 1'!$G33&lt;5,'Tabel 2'!G33&lt;0.5),"-",IFERROR('Tabel 2'!G33/'Tabel 1'!$G33*100,"-"))</f>
        <v>4.8109729189106014</v>
      </c>
      <c r="H33" s="63"/>
      <c r="I33" s="62">
        <f>IF(OR('Tabel 1'!$J33&lt;5,'Tabel 2'!I33&lt;0.5),"-",IFERROR('Tabel 2'!I33/'Tabel 1'!$J33*100,"-"))</f>
        <v>6.267374273439474</v>
      </c>
      <c r="J33" s="62">
        <f>IF(OR('Tabel 1'!$J33&lt;5,'Tabel 2'!J33&lt;0.5),"-",IFERROR('Tabel 2'!J33/'Tabel 1'!$J33*100,"-"))</f>
        <v>5.1748997978266358</v>
      </c>
      <c r="L33" s="64"/>
      <c r="P33" s="64"/>
    </row>
    <row r="34" spans="1:16" ht="15.75" customHeight="1" x14ac:dyDescent="0.2">
      <c r="A34" s="52" t="s">
        <v>48</v>
      </c>
      <c r="C34" s="63">
        <f>IF(OR('Tabel 1'!$D34&lt;5,'Tabel 2'!C34&lt;0.5),"-",IFERROR('Tabel 2'!C34/'Tabel 1'!$D34*100,"-"))</f>
        <v>2.3195876288659796</v>
      </c>
      <c r="D34" s="63">
        <f>IF(OR('Tabel 1'!$D34&lt;5,'Tabel 2'!D34&lt;0.5),"-",IFERROR('Tabel 2'!D34/'Tabel 1'!$D34*100,"-"))</f>
        <v>1.9567716098334655</v>
      </c>
      <c r="E34" s="63"/>
      <c r="F34" s="63">
        <f>IF(OR('Tabel 1'!$G34&lt;5,'Tabel 2'!F34&lt;0.5),"-",IFERROR('Tabel 2'!F34/'Tabel 1'!$G34*100,"-"))</f>
        <v>1.9257221458046769</v>
      </c>
      <c r="G34" s="63">
        <f>IF(OR('Tabel 1'!$G34&lt;5,'Tabel 2'!G34&lt;0.5),"-",IFERROR('Tabel 2'!G34/'Tabel 1'!$G34*100,"-"))</f>
        <v>1.6783275692670467</v>
      </c>
      <c r="H34" s="63"/>
      <c r="I34" s="63">
        <f>IF(OR('Tabel 1'!$J34&lt;5,'Tabel 2'!I34&lt;0.5),"-",IFERROR('Tabel 2'!I34/'Tabel 1'!$J34*100,"-"))</f>
        <v>2.0562343975824464</v>
      </c>
      <c r="J34" s="63">
        <f>IF(OR('Tabel 1'!$J34&lt;5,'Tabel 2'!J34&lt;0.5),"-",IFERROR('Tabel 2'!J34/'Tabel 1'!$J34*100,"-"))</f>
        <v>1.7705934831165422</v>
      </c>
      <c r="L34" s="64"/>
      <c r="P34" s="64"/>
    </row>
    <row r="35" spans="1:16" ht="15.75" customHeight="1" x14ac:dyDescent="0.2">
      <c r="A35" s="50" t="s">
        <v>49</v>
      </c>
      <c r="C35" s="62">
        <f>IF(OR('Tabel 1'!$D35&lt;5,'Tabel 2'!C35&lt;0.5),"-",IFERROR('Tabel 2'!C35/'Tabel 1'!$D35*100,"-"))</f>
        <v>2.6572668112798263</v>
      </c>
      <c r="D35" s="62">
        <f>IF(OR('Tabel 1'!$D35&lt;5,'Tabel 2'!D35&lt;0.5),"-",IFERROR('Tabel 2'!D35/'Tabel 1'!$D35*100,"-"))</f>
        <v>2.2701167751265365</v>
      </c>
      <c r="E35" s="63"/>
      <c r="F35" s="62">
        <f>IF(OR('Tabel 1'!$G35&lt;5,'Tabel 2'!F35&lt;0.5),"-",IFERROR('Tabel 2'!F35/'Tabel 1'!$G35*100,"-"))</f>
        <v>1.9746121297602257</v>
      </c>
      <c r="G35" s="62">
        <f>IF(OR('Tabel 1'!$G35&lt;5,'Tabel 2'!G35&lt;0.5),"-",IFERROR('Tabel 2'!G35/'Tabel 1'!$G35*100,"-"))</f>
        <v>1.5159847672778564</v>
      </c>
      <c r="H35" s="63"/>
      <c r="I35" s="62">
        <f>IF(OR('Tabel 1'!$J35&lt;5,'Tabel 2'!I35&lt;0.5),"-",IFERROR('Tabel 2'!I35/'Tabel 1'!$J35*100,"-"))</f>
        <v>2.3906577062906247</v>
      </c>
      <c r="J35" s="62">
        <f>IF(OR('Tabel 1'!$J35&lt;5,'Tabel 2'!J35&lt;0.5),"-",IFERROR('Tabel 2'!J35/'Tabel 1'!$J35*100,"-"))</f>
        <v>1.9755923763357937</v>
      </c>
      <c r="L35" s="64"/>
      <c r="P35" s="64"/>
    </row>
    <row r="36" spans="1:16" ht="15.75" customHeight="1" x14ac:dyDescent="0.2">
      <c r="A36" s="52" t="s">
        <v>50</v>
      </c>
      <c r="C36" s="63">
        <f>IF(OR('Tabel 1'!$D36&lt;5,'Tabel 2'!C36&lt;0.5),"-",IFERROR('Tabel 2'!C36/'Tabel 1'!$D36*100,"-"))</f>
        <v>5.9606966564217192</v>
      </c>
      <c r="D36" s="63">
        <f>IF(OR('Tabel 1'!$D36&lt;5,'Tabel 2'!D36&lt;0.5),"-",IFERROR('Tabel 2'!D36/'Tabel 1'!$D36*100,"-"))</f>
        <v>5.0854702430846599</v>
      </c>
      <c r="E36" s="63"/>
      <c r="F36" s="63">
        <f>IF(OR('Tabel 1'!$G36&lt;5,'Tabel 2'!F36&lt;0.5),"-",IFERROR('Tabel 2'!F36/'Tabel 1'!$G36*100,"-"))</f>
        <v>6.9192435471505238</v>
      </c>
      <c r="G36" s="63">
        <f>IF(OR('Tabel 1'!$G36&lt;5,'Tabel 2'!G36&lt;0.5),"-",IFERROR('Tabel 2'!G36/'Tabel 1'!$G36*100,"-"))</f>
        <v>5.8144157296192187</v>
      </c>
      <c r="H36" s="63"/>
      <c r="I36" s="63">
        <f>IF(OR('Tabel 1'!$J36&lt;5,'Tabel 2'!I36&lt;0.5),"-",IFERROR('Tabel 2'!I36/'Tabel 1'!$J36*100,"-"))</f>
        <v>6.5292356663761417</v>
      </c>
      <c r="J36" s="63">
        <f>IF(OR('Tabel 1'!$J36&lt;5,'Tabel 2'!J36&lt;0.5),"-",IFERROR('Tabel 2'!J36/'Tabel 1'!$J36*100,"-"))</f>
        <v>5.5178267080980721</v>
      </c>
      <c r="L36" s="64"/>
      <c r="P36" s="64"/>
    </row>
    <row r="37" spans="1:16" ht="15.75" customHeight="1" x14ac:dyDescent="0.2">
      <c r="A37" s="50" t="s">
        <v>51</v>
      </c>
      <c r="C37" s="62">
        <f>IF(OR('Tabel 1'!$D37&lt;5,'Tabel 2'!C37&lt;0.5),"-",IFERROR('Tabel 2'!C37/'Tabel 1'!$D37*100,"-"))</f>
        <v>4.4805050952591934</v>
      </c>
      <c r="D37" s="62">
        <f>IF(OR('Tabel 1'!$D37&lt;5,'Tabel 2'!D37&lt;0.5),"-",IFERROR('Tabel 2'!D37/'Tabel 1'!$D37*100,"-"))</f>
        <v>3.9017471754541426</v>
      </c>
      <c r="E37" s="63"/>
      <c r="F37" s="62">
        <f>IF(OR('Tabel 1'!$G37&lt;5,'Tabel 2'!F37&lt;0.5),"-",IFERROR('Tabel 2'!F37/'Tabel 1'!$G37*100,"-"))</f>
        <v>5.0409836065573765</v>
      </c>
      <c r="G37" s="62">
        <f>IF(OR('Tabel 1'!$G37&lt;5,'Tabel 2'!G37&lt;0.5),"-",IFERROR('Tabel 2'!G37/'Tabel 1'!$G37*100,"-"))</f>
        <v>4.2975254098360658</v>
      </c>
      <c r="H37" s="63"/>
      <c r="I37" s="62">
        <f>IF(OR('Tabel 1'!$J37&lt;5,'Tabel 2'!I37&lt;0.5),"-",IFERROR('Tabel 2'!I37/'Tabel 1'!$J37*100,"-"))</f>
        <v>4.7529599271402549</v>
      </c>
      <c r="J37" s="62">
        <f>IF(OR('Tabel 1'!$J37&lt;5,'Tabel 2'!J37&lt;0.5),"-",IFERROR('Tabel 2'!J37/'Tabel 1'!$J37*100,"-"))</f>
        <v>4.0941393727231334</v>
      </c>
      <c r="L37" s="64"/>
      <c r="P37" s="64"/>
    </row>
    <row r="38" spans="1:16" ht="15.75" customHeight="1" x14ac:dyDescent="0.2">
      <c r="A38" s="52" t="s">
        <v>52</v>
      </c>
      <c r="C38" s="63">
        <f>IF(OR('Tabel 1'!$D38&lt;5,'Tabel 2'!C38&lt;0.5),"-",IFERROR('Tabel 2'!C38/'Tabel 1'!$D38*100,"-"))</f>
        <v>6.1872367994816972</v>
      </c>
      <c r="D38" s="63">
        <f>IF(OR('Tabel 1'!$D38&lt;5,'Tabel 2'!D38&lt;0.5),"-",IFERROR('Tabel 2'!D38/'Tabel 1'!$D38*100,"-"))</f>
        <v>5.3851716877227087</v>
      </c>
      <c r="E38" s="63"/>
      <c r="F38" s="63">
        <f>IF(OR('Tabel 1'!$G38&lt;5,'Tabel 2'!F38&lt;0.5),"-",IFERROR('Tabel 2'!F38/'Tabel 1'!$G38*100,"-"))</f>
        <v>7.7451354444868361</v>
      </c>
      <c r="G38" s="63">
        <f>IF(OR('Tabel 1'!$G38&lt;5,'Tabel 2'!G38&lt;0.5),"-",IFERROR('Tabel 2'!G38/'Tabel 1'!$G38*100,"-"))</f>
        <v>6.1734555513162919</v>
      </c>
      <c r="H38" s="63"/>
      <c r="I38" s="63">
        <f>IF(OR('Tabel 1'!$J38&lt;5,'Tabel 2'!I38&lt;0.5),"-",IFERROR('Tabel 2'!I38/'Tabel 1'!$J38*100,"-"))</f>
        <v>6.9025928521373512</v>
      </c>
      <c r="J38" s="63">
        <f>IF(OR('Tabel 1'!$J38&lt;5,'Tabel 2'!J38&lt;0.5),"-",IFERROR('Tabel 2'!J38/'Tabel 1'!$J38*100,"-"))</f>
        <v>5.7471359495444991</v>
      </c>
      <c r="L38" s="64"/>
      <c r="P38" s="64"/>
    </row>
    <row r="39" spans="1:16" ht="15.75" customHeight="1" x14ac:dyDescent="0.2">
      <c r="A39" s="50" t="s">
        <v>53</v>
      </c>
      <c r="C39" s="62">
        <f>IF(OR('Tabel 1'!$D39&lt;5,'Tabel 2'!C39&lt;0.5),"-",IFERROR('Tabel 2'!C39/'Tabel 1'!$D39*100,"-"))</f>
        <v>6.1084420041180509</v>
      </c>
      <c r="D39" s="62">
        <f>IF(OR('Tabel 1'!$D39&lt;5,'Tabel 2'!D39&lt;0.5),"-",IFERROR('Tabel 2'!D39/'Tabel 1'!$D39*100,"-"))</f>
        <v>5.1754958819492112</v>
      </c>
      <c r="E39" s="63"/>
      <c r="F39" s="62">
        <f>IF(OR('Tabel 1'!$G39&lt;5,'Tabel 2'!F39&lt;0.5),"-",IFERROR('Tabel 2'!F39/'Tabel 1'!$G39*100,"-"))</f>
        <v>8.3086053412462899</v>
      </c>
      <c r="G39" s="62">
        <f>IF(OR('Tabel 1'!$G39&lt;5,'Tabel 2'!G39&lt;0.5),"-",IFERROR('Tabel 2'!G39/'Tabel 1'!$G39*100,"-"))</f>
        <v>6.9112700296735898</v>
      </c>
      <c r="H39" s="63"/>
      <c r="I39" s="62">
        <f>IF(OR('Tabel 1'!$J39&lt;5,'Tabel 2'!I39&lt;0.5),"-",IFERROR('Tabel 2'!I39/'Tabel 1'!$J39*100,"-"))</f>
        <v>7.0927365825905557</v>
      </c>
      <c r="J39" s="62">
        <f>IF(OR('Tabel 1'!$J39&lt;5,'Tabel 2'!J39&lt;0.5),"-",IFERROR('Tabel 2'!J39/'Tabel 1'!$J39*100,"-"))</f>
        <v>5.952035084392187</v>
      </c>
      <c r="L39" s="64"/>
      <c r="P39" s="64"/>
    </row>
    <row r="40" spans="1:16" ht="15.75" customHeight="1" x14ac:dyDescent="0.2">
      <c r="A40" s="52" t="s">
        <v>54</v>
      </c>
      <c r="C40" s="63">
        <f>IF(OR('Tabel 1'!$D40&lt;5,'Tabel 2'!C40&lt;0.5),"-",IFERROR('Tabel 2'!C40/'Tabel 1'!$D40*100,"-"))</f>
        <v>11.016949152542372</v>
      </c>
      <c r="D40" s="63">
        <f>IF(OR('Tabel 1'!$D40&lt;5,'Tabel 2'!D40&lt;0.5),"-",IFERROR('Tabel 2'!D40/'Tabel 1'!$D40*100,"-"))</f>
        <v>9.4530781544256115</v>
      </c>
      <c r="E40" s="63"/>
      <c r="F40" s="63">
        <f>IF(OR('Tabel 1'!$G40&lt;5,'Tabel 2'!F40&lt;0.5),"-",IFERROR('Tabel 2'!F40/'Tabel 1'!$G40*100,"-"))</f>
        <v>7.0636036880762614</v>
      </c>
      <c r="G40" s="63">
        <f>IF(OR('Tabel 1'!$G40&lt;5,'Tabel 2'!G40&lt;0.5),"-",IFERROR('Tabel 2'!G40/'Tabel 1'!$G40*100,"-"))</f>
        <v>5.9656416627598059</v>
      </c>
      <c r="H40" s="63"/>
      <c r="I40" s="63">
        <f>IF(OR('Tabel 1'!$J40&lt;5,'Tabel 2'!I40&lt;0.5),"-",IFERROR('Tabel 2'!I40/'Tabel 1'!$J40*100,"-"))</f>
        <v>7.6263235491221018</v>
      </c>
      <c r="J40" s="63">
        <f>IF(OR('Tabel 1'!$J40&lt;5,'Tabel 2'!J40&lt;0.5),"-",IFERROR('Tabel 2'!J40/'Tabel 1'!$J40*100,"-"))</f>
        <v>6.4620439619353975</v>
      </c>
      <c r="L40" s="64"/>
      <c r="P40" s="64"/>
    </row>
    <row r="41" spans="1:16" ht="15.75" customHeight="1" x14ac:dyDescent="0.2">
      <c r="A41" s="50" t="s">
        <v>55</v>
      </c>
      <c r="C41" s="62">
        <f>IF(OR('Tabel 1'!$D41&lt;5,'Tabel 2'!C41&lt;0.5),"-",IFERROR('Tabel 2'!C41/'Tabel 1'!$D41*100,"-"))</f>
        <v>6.9843878389482335</v>
      </c>
      <c r="D41" s="62">
        <f>IF(OR('Tabel 1'!$D41&lt;5,'Tabel 2'!D41&lt;0.5),"-",IFERROR('Tabel 2'!D41/'Tabel 1'!$D41*100,"-"))</f>
        <v>6.1741750205423171</v>
      </c>
      <c r="E41" s="63"/>
      <c r="F41" s="62">
        <f>IF(OR('Tabel 1'!$G41&lt;5,'Tabel 2'!F41&lt;0.5),"-",IFERROR('Tabel 2'!F41/'Tabel 1'!$G41*100,"-"))</f>
        <v>9.8377281947261661</v>
      </c>
      <c r="G41" s="62">
        <f>IF(OR('Tabel 1'!$G41&lt;5,'Tabel 2'!G41&lt;0.5),"-",IFERROR('Tabel 2'!G41/'Tabel 1'!$G41*100,"-"))</f>
        <v>8.319997464503043</v>
      </c>
      <c r="H41" s="63"/>
      <c r="I41" s="62">
        <f>IF(OR('Tabel 1'!$J41&lt;5,'Tabel 2'!I41&lt;0.5),"-",IFERROR('Tabel 2'!I41/'Tabel 1'!$J41*100,"-"))</f>
        <v>8.2614616432137993</v>
      </c>
      <c r="J41" s="62">
        <f>IF(OR('Tabel 1'!$J41&lt;5,'Tabel 2'!J41&lt;0.5),"-",IFERROR('Tabel 2'!J41/'Tabel 1'!$J41*100,"-"))</f>
        <v>7.1345839763958239</v>
      </c>
      <c r="L41" s="64"/>
      <c r="P41" s="64"/>
    </row>
    <row r="42" spans="1:16" ht="15.75" customHeight="1" x14ac:dyDescent="0.2">
      <c r="A42" s="52" t="s">
        <v>56</v>
      </c>
      <c r="C42" s="63">
        <f>IF(OR('Tabel 1'!$D42&lt;5,'Tabel 2'!C42&lt;0.5),"-",IFERROR('Tabel 2'!C42/'Tabel 1'!$D42*100,"-"))</f>
        <v>6.5466448445171856</v>
      </c>
      <c r="D42" s="63">
        <f>IF(OR('Tabel 1'!$D42&lt;5,'Tabel 2'!D42&lt;0.5),"-",IFERROR('Tabel 2'!D42/'Tabel 1'!$D42*100,"-"))</f>
        <v>5.4749999999999996</v>
      </c>
      <c r="E42" s="63"/>
      <c r="F42" s="63">
        <f>IF(OR('Tabel 1'!$G42&lt;5,'Tabel 2'!F42&lt;0.5),"-",IFERROR('Tabel 2'!F42/'Tabel 1'!$G42*100,"-"))</f>
        <v>9.5522388059701502</v>
      </c>
      <c r="G42" s="63">
        <f>IF(OR('Tabel 1'!$G42&lt;5,'Tabel 2'!G42&lt;0.5),"-",IFERROR('Tabel 2'!G42/'Tabel 1'!$G42*100,"-"))</f>
        <v>7.5291537313432828</v>
      </c>
      <c r="H42" s="63"/>
      <c r="I42" s="63">
        <f>IF(OR('Tabel 1'!$J42&lt;5,'Tabel 2'!I42&lt;0.5),"-",IFERROR('Tabel 2'!I42/'Tabel 1'!$J42*100,"-"))</f>
        <v>8.118657298985168</v>
      </c>
      <c r="J42" s="63">
        <f>IF(OR('Tabel 1'!$J42&lt;5,'Tabel 2'!J42&lt;0.5),"-",IFERROR('Tabel 2'!J42/'Tabel 1'!$J42*100,"-"))</f>
        <v>6.5493817330210771</v>
      </c>
      <c r="L42" s="64"/>
      <c r="P42" s="64"/>
    </row>
    <row r="43" spans="1:16" ht="15.75" customHeight="1" x14ac:dyDescent="0.2">
      <c r="A43" s="50" t="s">
        <v>57</v>
      </c>
      <c r="C43" s="62">
        <f>IF(OR('Tabel 1'!$D43&lt;5,'Tabel 2'!C43&lt;0.5),"-",IFERROR('Tabel 2'!C43/'Tabel 1'!$D43*100,"-"))</f>
        <v>13.447251114413076</v>
      </c>
      <c r="D43" s="62">
        <f>IF(OR('Tabel 1'!$D43&lt;5,'Tabel 2'!D43&lt;0.5),"-",IFERROR('Tabel 2'!D43/'Tabel 1'!$D43*100,"-"))</f>
        <v>11.459231054977712</v>
      </c>
      <c r="E43" s="63"/>
      <c r="F43" s="62">
        <f>IF(OR('Tabel 1'!$G43&lt;5,'Tabel 2'!F43&lt;0.5),"-",IFERROR('Tabel 2'!F43/'Tabel 1'!$G43*100,"-"))</f>
        <v>12.40748802786243</v>
      </c>
      <c r="G43" s="62">
        <f>IF(OR('Tabel 1'!$G43&lt;5,'Tabel 2'!G43&lt;0.5),"-",IFERROR('Tabel 2'!G43/'Tabel 1'!$G43*100,"-"))</f>
        <v>9.944280801044842</v>
      </c>
      <c r="H43" s="63"/>
      <c r="I43" s="62">
        <f>IF(OR('Tabel 1'!$J43&lt;5,'Tabel 2'!I43&lt;0.5),"-",IFERROR('Tabel 2'!I43/'Tabel 1'!$J43*100,"-"))</f>
        <v>12.791655229206697</v>
      </c>
      <c r="J43" s="62">
        <f>IF(OR('Tabel 1'!$J43&lt;5,'Tabel 2'!J43&lt;0.5),"-",IFERROR('Tabel 2'!J43/'Tabel 1'!$J43*100,"-"))</f>
        <v>10.50401811693659</v>
      </c>
      <c r="L43" s="64"/>
      <c r="P43" s="64"/>
    </row>
    <row r="44" spans="1:16" ht="15.75" customHeight="1" x14ac:dyDescent="0.2">
      <c r="A44" s="52" t="s">
        <v>58</v>
      </c>
      <c r="C44" s="63">
        <f>IF(OR('Tabel 1'!$D44&lt;5,'Tabel 2'!C44&lt;0.5),"-",IFERROR('Tabel 2'!C44/'Tabel 1'!$D44*100,"-"))</f>
        <v>7.2803850782190134</v>
      </c>
      <c r="D44" s="63">
        <f>IF(OR('Tabel 1'!$D44&lt;5,'Tabel 2'!D44&lt;0.5),"-",IFERROR('Tabel 2'!D44/'Tabel 1'!$D44*100,"-"))</f>
        <v>5.9609681107099881</v>
      </c>
      <c r="E44" s="63"/>
      <c r="F44" s="63">
        <f>IF(OR('Tabel 1'!$G44&lt;5,'Tabel 2'!F44&lt;0.5),"-",IFERROR('Tabel 2'!F44/'Tabel 1'!$G44*100,"-"))</f>
        <v>11.447084233261338</v>
      </c>
      <c r="G44" s="63">
        <f>IF(OR('Tabel 1'!$G44&lt;5,'Tabel 2'!G44&lt;0.5),"-",IFERROR('Tabel 2'!G44/'Tabel 1'!$G44*100,"-"))</f>
        <v>8.7016803455723544</v>
      </c>
      <c r="H44" s="63"/>
      <c r="I44" s="63">
        <f>IF(OR('Tabel 1'!$J44&lt;5,'Tabel 2'!I44&lt;0.5),"-",IFERROR('Tabel 2'!I44/'Tabel 1'!$J44*100,"-"))</f>
        <v>8.7712519319938167</v>
      </c>
      <c r="J44" s="63">
        <f>IF(OR('Tabel 1'!$J44&lt;5,'Tabel 2'!J44&lt;0.5),"-",IFERROR('Tabel 2'!J44/'Tabel 1'!$J44*100,"-"))</f>
        <v>6.9416093508500785</v>
      </c>
      <c r="L44" s="64"/>
      <c r="P44" s="64"/>
    </row>
    <row r="45" spans="1:16" ht="15.75" customHeight="1" x14ac:dyDescent="0.2">
      <c r="A45" s="50" t="s">
        <v>59</v>
      </c>
      <c r="C45" s="62">
        <f>IF(OR('Tabel 1'!$D45&lt;5,'Tabel 2'!C45&lt;0.5),"-",IFERROR('Tabel 2'!C45/'Tabel 1'!$D45*100,"-"))</f>
        <v>5.7534993637520451</v>
      </c>
      <c r="D45" s="62">
        <f>IF(OR('Tabel 1'!$D45&lt;5,'Tabel 2'!D45&lt;0.5),"-",IFERROR('Tabel 2'!D45/'Tabel 1'!$D45*100,"-"))</f>
        <v>4.7341347027813123</v>
      </c>
      <c r="E45" s="101"/>
      <c r="F45" s="62">
        <f>IF(OR('Tabel 1'!$G45&lt;5,'Tabel 2'!F45&lt;0.5),"-",IFERROR('Tabel 2'!F45/'Tabel 1'!$G45*100,"-"))</f>
        <v>8.8583566844436419</v>
      </c>
      <c r="G45" s="62">
        <f>IF(OR('Tabel 1'!$G45&lt;5,'Tabel 2'!G45&lt;0.5),"-",IFERROR('Tabel 2'!G45/'Tabel 1'!$G45*100,"-"))</f>
        <v>7.2856095995661212</v>
      </c>
      <c r="H45" s="101"/>
      <c r="I45" s="62">
        <f>IF(OR('Tabel 1'!$J45&lt;5,'Tabel 2'!I45&lt;0.5),"-",IFERROR('Tabel 2'!I45/'Tabel 1'!$J45*100,"-"))</f>
        <v>7.3102198051212337</v>
      </c>
      <c r="J45" s="62">
        <f>IF(OR('Tabel 1'!$J45&lt;5,'Tabel 2'!J45&lt;0.5),"-",IFERROR('Tabel 2'!J45/'Tabel 1'!$J45*100,"-"))</f>
        <v>6.0133990029458424</v>
      </c>
      <c r="L45" s="64"/>
      <c r="P45" s="64"/>
    </row>
    <row r="46" spans="1:16" ht="15.75" customHeight="1" x14ac:dyDescent="0.2">
      <c r="A46" s="59"/>
      <c r="D46" s="40"/>
      <c r="E46" s="40"/>
      <c r="G46" s="40"/>
      <c r="H46" s="40"/>
      <c r="J46" s="40"/>
      <c r="L46" s="64"/>
      <c r="P46" s="64"/>
    </row>
    <row r="47" spans="1:16" ht="15.75" customHeight="1" x14ac:dyDescent="0.2">
      <c r="A47" s="53" t="s">
        <v>20</v>
      </c>
      <c r="B47" s="61">
        <f>SUM(B9:B45)-SUM(B17:B20)</f>
        <v>0</v>
      </c>
      <c r="C47" s="114">
        <f>IF(OR('Tabel 1'!$D47&lt;5,'Tabel 2'!C47&lt;0.5),"-",IFERROR('Tabel 2'!C47/'Tabel 1'!$D47*100,"-"))</f>
        <v>5.0847770109574055</v>
      </c>
      <c r="D47" s="114">
        <f>IF(OR('Tabel 1'!$D47&lt;5,'Tabel 2'!D47&lt;0.5),"-",IFERROR('Tabel 2'!D47/'Tabel 1'!$D47*100,"-"))</f>
        <v>4.2827031237516975</v>
      </c>
      <c r="E47" s="115">
        <f>IF('Tabel 1'!$G47&lt;10,"-",'Tabel 2'!E47/'Tabel 1'!$G47*100)</f>
        <v>0</v>
      </c>
      <c r="F47" s="114">
        <f>IF(OR('Tabel 1'!$G47&lt;5,'Tabel 2'!F47&lt;0.5),"-",IFERROR('Tabel 2'!F47/'Tabel 1'!$G47*100,"-"))</f>
        <v>6.8121785881252919</v>
      </c>
      <c r="G47" s="114">
        <f>IF(OR('Tabel 1'!$G47&lt;5,'Tabel 2'!G47&lt;0.5),"-",IFERROR('Tabel 2'!G47/'Tabel 1'!$G47*100,"-"))</f>
        <v>5.6149765018700322</v>
      </c>
      <c r="H47" s="115">
        <f>IF('Tabel 1'!$G47&lt;10,"-",'Tabel 2'!H47/'Tabel 1'!$G47*100)</f>
        <v>8.3309957924263678</v>
      </c>
      <c r="I47" s="114">
        <f>IF(OR('Tabel 1'!$J47&lt;5,'Tabel 2'!I47&lt;0.5),"-",IFERROR('Tabel 2'!I47/'Tabel 1'!$J47*100,"-"))</f>
        <v>5.9702073741691404</v>
      </c>
      <c r="J47" s="114">
        <f>IF(OR('Tabel 1'!$J47&lt;5,'Tabel 2'!J47&lt;0.5),"-",IFERROR('Tabel 2'!J47/'Tabel 1'!$J47*100,"-"))</f>
        <v>4.9655989348222667</v>
      </c>
      <c r="K47" s="109"/>
      <c r="L47" s="64"/>
      <c r="P47" s="64"/>
    </row>
    <row r="48" spans="1:16" ht="15.75" customHeight="1" x14ac:dyDescent="0.2">
      <c r="C48" s="64"/>
      <c r="D48" s="109"/>
      <c r="E48" s="109"/>
      <c r="F48" s="64"/>
      <c r="G48" s="109"/>
      <c r="H48" s="109"/>
      <c r="I48" s="64"/>
      <c r="J48" s="109"/>
      <c r="L48" s="64"/>
      <c r="P48" s="64"/>
    </row>
    <row r="49" spans="1:17" ht="15.75" customHeight="1" x14ac:dyDescent="0.2">
      <c r="A49" s="35" t="s">
        <v>60</v>
      </c>
      <c r="B49" s="63">
        <f>IF('Tabel 1'!$D49&lt;10,"-",'Tabel 2'!B49/'Tabel 1'!$D49*100)</f>
        <v>0</v>
      </c>
      <c r="C49" s="62">
        <f>IF(OR('Tabel 1'!$D49&lt;5,'Tabel 2'!C49&lt;0.5),"-",IFERROR('Tabel 2'!C49/'Tabel 1'!$D49*100,"-"))</f>
        <v>2.9091339701586798</v>
      </c>
      <c r="D49" s="62">
        <f>IF(OR('Tabel 1'!$D49&lt;5,'Tabel 2'!D49&lt;0.5),"-",IFERROR('Tabel 2'!D49/'Tabel 1'!$D49*100,"-"))</f>
        <v>2.3878131562327307</v>
      </c>
      <c r="E49" s="63"/>
      <c r="F49" s="62">
        <f>IF(OR('Tabel 1'!$G49&lt;5,'Tabel 2'!F49&lt;0.5),"-",IFERROR('Tabel 2'!F49/'Tabel 1'!$G49*100,"-"))</f>
        <v>3.7492274943349586</v>
      </c>
      <c r="G49" s="62">
        <f>IF(OR('Tabel 1'!$G49&lt;5,'Tabel 2'!G49&lt;0.5),"-",IFERROR('Tabel 2'!G49/'Tabel 1'!$G49*100,"-"))</f>
        <v>2.9863344777861704</v>
      </c>
      <c r="H49" s="63"/>
      <c r="I49" s="62">
        <f>IF(OR('Tabel 1'!$J49&lt;5,'Tabel 2'!I49&lt;0.5),"-",IFERROR('Tabel 2'!I49/'Tabel 1'!$J49*100,"-"))</f>
        <v>3.0966871579463753</v>
      </c>
      <c r="J49" s="62">
        <f>IF(OR('Tabel 1'!$J49&lt;5,'Tabel 2'!J49&lt;0.5),"-",IFERROR('Tabel 2'!J49/'Tabel 1'!$J49*100,"-"))</f>
        <v>2.5214346859621961</v>
      </c>
      <c r="K49" s="55"/>
      <c r="L49" s="64"/>
      <c r="M49" s="55"/>
      <c r="N49" s="55"/>
      <c r="P49" s="64"/>
    </row>
    <row r="50" spans="1:17" ht="15.75" customHeight="1" x14ac:dyDescent="0.2">
      <c r="A50" s="38" t="s">
        <v>61</v>
      </c>
      <c r="C50" s="63">
        <f>IF(OR('Tabel 1'!$D50&lt;5,'Tabel 2'!C50&lt;0.5),"-",IFERROR('Tabel 2'!C50/'Tabel 1'!$D50*100,"-"))</f>
        <v>7.7573469052700714</v>
      </c>
      <c r="D50" s="63">
        <f>IF(OR('Tabel 1'!$D50&lt;5,'Tabel 2'!D50&lt;0.5),"-",IFERROR('Tabel 2'!D50/'Tabel 1'!$D50*100,"-"))</f>
        <v>6.619520152684288</v>
      </c>
      <c r="E50" s="63"/>
      <c r="F50" s="63">
        <f>IF(OR('Tabel 1'!$G50&lt;5,'Tabel 2'!F50&lt;0.5),"-",IFERROR('Tabel 2'!F50/'Tabel 1'!$G50*100,"-"))</f>
        <v>9.5486695857190966</v>
      </c>
      <c r="G50" s="63">
        <f>IF(OR('Tabel 1'!$G50&lt;5,'Tabel 2'!G50&lt;0.5),"-",IFERROR('Tabel 2'!G50/'Tabel 1'!$G50*100,"-"))</f>
        <v>7.9985723427801565</v>
      </c>
      <c r="H50" s="63"/>
      <c r="I50" s="63">
        <f>IF(OR('Tabel 1'!$J50&lt;5,'Tabel 2'!I50&lt;0.5),"-",IFERROR('Tabel 2'!I50/'Tabel 1'!$J50*100,"-"))</f>
        <v>8.8866980130441373</v>
      </c>
      <c r="J50" s="63">
        <f>IF(OR('Tabel 1'!$J50&lt;5,'Tabel 2'!J50&lt;0.5),"-",IFERROR('Tabel 2'!J50/'Tabel 1'!$J50*100,"-"))</f>
        <v>7.4889526315789476</v>
      </c>
      <c r="K50" s="55"/>
      <c r="L50" s="64"/>
      <c r="M50" s="55"/>
      <c r="N50" s="55"/>
      <c r="O50" s="41"/>
      <c r="P50" s="64"/>
      <c r="Q50" s="41"/>
    </row>
    <row r="51" spans="1:17" ht="15.75" customHeight="1" x14ac:dyDescent="0.2">
      <c r="A51" s="35" t="s">
        <v>62</v>
      </c>
      <c r="C51" s="62">
        <f>IF(OR('Tabel 1'!$D51&lt;5,'Tabel 2'!C51&lt;0.5),"-",IFERROR('Tabel 2'!C51/'Tabel 1'!$D51*100,"-"))</f>
        <v>4.4846429244394201</v>
      </c>
      <c r="D51" s="62">
        <f>IF(OR('Tabel 1'!$D51&lt;5,'Tabel 2'!D51&lt;0.5),"-",IFERROR('Tabel 2'!D51/'Tabel 1'!$D51*100,"-"))</f>
        <v>3.8652936922931973</v>
      </c>
      <c r="E51" s="101"/>
      <c r="F51" s="62">
        <f>IF(OR('Tabel 1'!$G51&lt;5,'Tabel 2'!F51&lt;0.5),"-",IFERROR('Tabel 2'!F51/'Tabel 1'!$G51*100,"-"))</f>
        <v>4.9168636400684651</v>
      </c>
      <c r="G51" s="62">
        <f>IF(OR('Tabel 1'!$G51&lt;5,'Tabel 2'!G51&lt;0.5),"-",IFERROR('Tabel 2'!G51/'Tabel 1'!$G51*100,"-"))</f>
        <v>4.1373742970087219</v>
      </c>
      <c r="H51" s="101"/>
      <c r="I51" s="62">
        <f>IF(OR('Tabel 1'!$J51&lt;5,'Tabel 2'!I51&lt;0.5),"-",IFERROR('Tabel 2'!I51/'Tabel 1'!$J51*100,"-"))</f>
        <v>4.7163833413451028</v>
      </c>
      <c r="J51" s="62">
        <f>IF(OR('Tabel 1'!$J51&lt;5,'Tabel 2'!J51&lt;0.5),"-",IFERROR('Tabel 2'!J51/'Tabel 1'!$J51*100,"-"))</f>
        <v>4.0111730323821186</v>
      </c>
      <c r="L51" s="64"/>
      <c r="P51" s="64"/>
    </row>
    <row r="52" spans="1:17" x14ac:dyDescent="0.2">
      <c r="A52" s="44" t="s">
        <v>63</v>
      </c>
      <c r="P52" s="64"/>
    </row>
  </sheetData>
  <mergeCells count="9">
    <mergeCell ref="C5:D5"/>
    <mergeCell ref="F5:G5"/>
    <mergeCell ref="I5:J5"/>
    <mergeCell ref="C6:C8"/>
    <mergeCell ref="D6:D8"/>
    <mergeCell ref="F6:F8"/>
    <mergeCell ref="G6:G8"/>
    <mergeCell ref="I6:I8"/>
    <mergeCell ref="J6:J8"/>
  </mergeCells>
  <pageMargins left="0.70866141732283472" right="0.11811023622047245" top="0.39370078740157483" bottom="0.19685039370078741" header="0" footer="0.19685039370078741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U52"/>
  <sheetViews>
    <sheetView showGridLines="0" workbookViewId="0">
      <selection activeCell="A28" sqref="A28"/>
    </sheetView>
  </sheetViews>
  <sheetFormatPr defaultRowHeight="12.75" x14ac:dyDescent="0.2"/>
  <cols>
    <col min="1" max="1" width="17.140625" style="44" customWidth="1"/>
    <col min="2" max="6" width="9.7109375" customWidth="1"/>
    <col min="7" max="7" width="1.140625" customWidth="1"/>
    <col min="8" max="8" width="9.7109375" customWidth="1"/>
    <col min="9" max="12" width="1" customWidth="1"/>
  </cols>
  <sheetData>
    <row r="1" spans="1:8" s="41" customFormat="1" ht="15.75" customHeight="1" x14ac:dyDescent="0.25">
      <c r="A1" s="33" t="s">
        <v>21</v>
      </c>
    </row>
    <row r="2" spans="1:8" ht="15.75" customHeight="1" x14ac:dyDescent="0.2"/>
    <row r="3" spans="1:8" ht="15.75" customHeight="1" x14ac:dyDescent="0.25">
      <c r="A3" s="33" t="s">
        <v>204</v>
      </c>
    </row>
    <row r="4" spans="1:8" ht="15.75" customHeight="1" x14ac:dyDescent="0.2"/>
    <row r="5" spans="1:8" ht="15.75" customHeight="1" x14ac:dyDescent="0.2"/>
    <row r="6" spans="1:8" s="44" customFormat="1" ht="15.75" customHeight="1" x14ac:dyDescent="0.2">
      <c r="B6" s="66"/>
      <c r="C6" s="66"/>
      <c r="D6" s="66"/>
      <c r="E6" s="66"/>
      <c r="F6" s="66"/>
      <c r="G6" s="66"/>
      <c r="H6" s="67"/>
    </row>
    <row r="7" spans="1:8" s="44" customFormat="1" ht="15.75" customHeight="1" x14ac:dyDescent="0.2">
      <c r="B7" s="67" t="s">
        <v>64</v>
      </c>
      <c r="C7" s="67" t="s">
        <v>65</v>
      </c>
      <c r="D7" s="67" t="s">
        <v>66</v>
      </c>
      <c r="E7" s="67" t="s">
        <v>67</v>
      </c>
      <c r="F7" s="67" t="s">
        <v>68</v>
      </c>
      <c r="G7" s="67"/>
      <c r="H7" s="67" t="s">
        <v>13</v>
      </c>
    </row>
    <row r="8" spans="1:8" s="44" customFormat="1" ht="15.75" customHeight="1" x14ac:dyDescent="0.2">
      <c r="B8" s="67"/>
      <c r="C8" s="67"/>
      <c r="D8" s="67"/>
      <c r="E8" s="67"/>
      <c r="F8" s="67"/>
      <c r="G8" s="67"/>
      <c r="H8" s="67"/>
    </row>
    <row r="9" spans="1:8" ht="15.75" customHeight="1" x14ac:dyDescent="0.2">
      <c r="A9" s="50" t="s">
        <v>225</v>
      </c>
      <c r="B9" s="57">
        <v>4871</v>
      </c>
      <c r="C9" s="57">
        <v>10493</v>
      </c>
      <c r="D9" s="57">
        <v>7785</v>
      </c>
      <c r="E9" s="57">
        <v>6429</v>
      </c>
      <c r="F9" s="57">
        <v>1732</v>
      </c>
      <c r="G9" s="58"/>
      <c r="H9" s="57">
        <f>B9+C9+D9+E9+F9</f>
        <v>31310</v>
      </c>
    </row>
    <row r="10" spans="1:8" ht="15.75" customHeight="1" x14ac:dyDescent="0.2">
      <c r="A10" s="52" t="s">
        <v>226</v>
      </c>
      <c r="B10" s="58">
        <v>3067</v>
      </c>
      <c r="C10" s="58">
        <v>6042</v>
      </c>
      <c r="D10" s="58">
        <v>9217</v>
      </c>
      <c r="E10" s="58">
        <v>12137</v>
      </c>
      <c r="F10" s="58">
        <v>3458</v>
      </c>
      <c r="G10" s="58"/>
      <c r="H10" s="58">
        <f t="shared" ref="H10:H45" si="0">B10+C10+D10+E10+F10</f>
        <v>33921</v>
      </c>
    </row>
    <row r="11" spans="1:8" ht="15.75" customHeight="1" x14ac:dyDescent="0.2">
      <c r="A11" s="50" t="s">
        <v>227</v>
      </c>
      <c r="B11" s="57">
        <v>5656</v>
      </c>
      <c r="C11" s="57">
        <v>8139</v>
      </c>
      <c r="D11" s="57">
        <v>2629</v>
      </c>
      <c r="E11" s="57">
        <v>943</v>
      </c>
      <c r="F11" s="57">
        <v>186</v>
      </c>
      <c r="G11" s="58"/>
      <c r="H11" s="57">
        <f t="shared" si="0"/>
        <v>17553</v>
      </c>
    </row>
    <row r="12" spans="1:8" ht="15.75" customHeight="1" x14ac:dyDescent="0.2">
      <c r="A12" s="52" t="s">
        <v>26</v>
      </c>
      <c r="B12" s="58">
        <v>5654</v>
      </c>
      <c r="C12" s="58">
        <v>13981</v>
      </c>
      <c r="D12" s="58">
        <v>13327</v>
      </c>
      <c r="E12" s="58">
        <v>5367</v>
      </c>
      <c r="F12" s="58">
        <v>2284</v>
      </c>
      <c r="G12" s="58"/>
      <c r="H12" s="58">
        <f t="shared" si="0"/>
        <v>40613</v>
      </c>
    </row>
    <row r="13" spans="1:8" ht="15.75" customHeight="1" x14ac:dyDescent="0.2">
      <c r="A13" s="50" t="s">
        <v>27</v>
      </c>
      <c r="B13" s="57">
        <v>1037</v>
      </c>
      <c r="C13" s="57">
        <v>3283</v>
      </c>
      <c r="D13" s="57">
        <v>5218</v>
      </c>
      <c r="E13" s="57">
        <v>3778</v>
      </c>
      <c r="F13" s="57">
        <v>1454</v>
      </c>
      <c r="G13" s="58"/>
      <c r="H13" s="57">
        <f t="shared" si="0"/>
        <v>14770</v>
      </c>
    </row>
    <row r="14" spans="1:8" ht="15.75" customHeight="1" x14ac:dyDescent="0.2">
      <c r="A14" s="52" t="s">
        <v>28</v>
      </c>
      <c r="B14" s="58">
        <v>44</v>
      </c>
      <c r="C14" s="58">
        <v>757</v>
      </c>
      <c r="D14" s="58">
        <v>894</v>
      </c>
      <c r="E14" s="58">
        <v>587</v>
      </c>
      <c r="F14" s="58">
        <v>141</v>
      </c>
      <c r="G14" s="58"/>
      <c r="H14" s="58">
        <f t="shared" si="0"/>
        <v>2423</v>
      </c>
    </row>
    <row r="15" spans="1:8" ht="15.75" customHeight="1" x14ac:dyDescent="0.2">
      <c r="A15" s="50" t="s">
        <v>29</v>
      </c>
      <c r="B15" s="57">
        <v>1457</v>
      </c>
      <c r="C15" s="57">
        <v>2273</v>
      </c>
      <c r="D15" s="57">
        <v>787</v>
      </c>
      <c r="E15" s="57">
        <v>316</v>
      </c>
      <c r="F15" s="57">
        <v>73</v>
      </c>
      <c r="G15" s="58"/>
      <c r="H15" s="57">
        <f t="shared" si="0"/>
        <v>4906</v>
      </c>
    </row>
    <row r="16" spans="1:8" ht="15.75" customHeight="1" x14ac:dyDescent="0.2">
      <c r="A16" s="52" t="s">
        <v>30</v>
      </c>
      <c r="B16" s="58">
        <v>325</v>
      </c>
      <c r="C16" s="58">
        <v>690</v>
      </c>
      <c r="D16" s="58">
        <v>1003</v>
      </c>
      <c r="E16" s="58">
        <v>877</v>
      </c>
      <c r="F16" s="58">
        <v>323</v>
      </c>
      <c r="G16" s="58"/>
      <c r="H16" s="58">
        <f t="shared" si="0"/>
        <v>3218</v>
      </c>
    </row>
    <row r="17" spans="1:8" ht="15.75" hidden="1" customHeight="1" x14ac:dyDescent="0.2">
      <c r="A17" s="50" t="s">
        <v>31</v>
      </c>
      <c r="B17" s="57">
        <v>133</v>
      </c>
      <c r="C17" s="57">
        <v>320</v>
      </c>
      <c r="D17" s="57">
        <v>668</v>
      </c>
      <c r="E17" s="57">
        <v>902</v>
      </c>
      <c r="F17" s="57">
        <v>357</v>
      </c>
      <c r="G17" s="58"/>
      <c r="H17" s="57">
        <f t="shared" si="0"/>
        <v>2380</v>
      </c>
    </row>
    <row r="18" spans="1:8" ht="15.75" hidden="1" customHeight="1" x14ac:dyDescent="0.2">
      <c r="A18" s="52" t="s">
        <v>32</v>
      </c>
      <c r="B18" s="58">
        <v>72</v>
      </c>
      <c r="C18" s="58">
        <v>233</v>
      </c>
      <c r="D18" s="58">
        <v>218</v>
      </c>
      <c r="E18" s="58">
        <v>129</v>
      </c>
      <c r="F18" s="58">
        <v>37</v>
      </c>
      <c r="G18" s="58"/>
      <c r="H18" s="58">
        <f t="shared" si="0"/>
        <v>689</v>
      </c>
    </row>
    <row r="19" spans="1:8" ht="15.75" hidden="1" customHeight="1" x14ac:dyDescent="0.2">
      <c r="A19" s="50" t="s">
        <v>33</v>
      </c>
      <c r="B19" s="57">
        <v>2</v>
      </c>
      <c r="C19" s="57">
        <v>28</v>
      </c>
      <c r="D19" s="57">
        <v>89</v>
      </c>
      <c r="E19" s="57">
        <v>142</v>
      </c>
      <c r="F19" s="57">
        <v>63</v>
      </c>
      <c r="G19" s="58"/>
      <c r="H19" s="57">
        <f t="shared" si="0"/>
        <v>324</v>
      </c>
    </row>
    <row r="20" spans="1:8" ht="15.75" hidden="1" customHeight="1" x14ac:dyDescent="0.2">
      <c r="A20" s="52" t="s">
        <v>34</v>
      </c>
      <c r="B20" s="58">
        <v>29</v>
      </c>
      <c r="C20" s="58">
        <v>77</v>
      </c>
      <c r="D20" s="58">
        <v>216</v>
      </c>
      <c r="E20" s="58">
        <v>128</v>
      </c>
      <c r="F20" s="58">
        <v>60</v>
      </c>
      <c r="G20" s="58"/>
      <c r="H20" s="58">
        <f t="shared" si="0"/>
        <v>510</v>
      </c>
    </row>
    <row r="21" spans="1:8" ht="15.75" customHeight="1" x14ac:dyDescent="0.2">
      <c r="A21" s="50" t="s">
        <v>35</v>
      </c>
      <c r="B21" s="57">
        <v>236</v>
      </c>
      <c r="C21" s="57">
        <v>658</v>
      </c>
      <c r="D21" s="57">
        <v>1191</v>
      </c>
      <c r="E21" s="57">
        <v>1301</v>
      </c>
      <c r="F21" s="57">
        <v>517</v>
      </c>
      <c r="G21" s="58"/>
      <c r="H21" s="57">
        <f>B21+C21+D21+E21+F21</f>
        <v>3903</v>
      </c>
    </row>
    <row r="22" spans="1:8" ht="15.75" customHeight="1" x14ac:dyDescent="0.2">
      <c r="A22" s="52" t="s">
        <v>36</v>
      </c>
      <c r="B22" s="58">
        <v>27</v>
      </c>
      <c r="C22" s="58">
        <v>63</v>
      </c>
      <c r="D22" s="58">
        <v>77</v>
      </c>
      <c r="E22" s="58">
        <v>130</v>
      </c>
      <c r="F22" s="58">
        <v>54</v>
      </c>
      <c r="G22" s="58"/>
      <c r="H22" s="58">
        <f t="shared" si="0"/>
        <v>351</v>
      </c>
    </row>
    <row r="23" spans="1:8" ht="15.75" customHeight="1" x14ac:dyDescent="0.2">
      <c r="A23" s="50" t="s">
        <v>37</v>
      </c>
      <c r="B23" s="57">
        <v>101</v>
      </c>
      <c r="C23" s="57">
        <v>197</v>
      </c>
      <c r="D23" s="57">
        <v>97</v>
      </c>
      <c r="E23" s="57">
        <v>12</v>
      </c>
      <c r="F23" s="57">
        <v>3</v>
      </c>
      <c r="G23" s="58"/>
      <c r="H23" s="57">
        <f t="shared" si="0"/>
        <v>410</v>
      </c>
    </row>
    <row r="24" spans="1:8" ht="15.75" customHeight="1" x14ac:dyDescent="0.2">
      <c r="A24" s="52" t="s">
        <v>38</v>
      </c>
      <c r="B24" s="58">
        <v>289</v>
      </c>
      <c r="C24" s="58">
        <v>789</v>
      </c>
      <c r="D24" s="58">
        <v>638</v>
      </c>
      <c r="E24" s="58">
        <v>470</v>
      </c>
      <c r="F24" s="58">
        <v>148</v>
      </c>
      <c r="G24" s="58"/>
      <c r="H24" s="58">
        <f t="shared" si="0"/>
        <v>2334</v>
      </c>
    </row>
    <row r="25" spans="1:8" ht="15.75" customHeight="1" x14ac:dyDescent="0.2">
      <c r="A25" s="50" t="s">
        <v>39</v>
      </c>
      <c r="B25" s="57">
        <v>911</v>
      </c>
      <c r="C25" s="57">
        <v>1754</v>
      </c>
      <c r="D25" s="57">
        <v>1400</v>
      </c>
      <c r="E25" s="57">
        <v>914</v>
      </c>
      <c r="F25" s="57">
        <v>284</v>
      </c>
      <c r="G25" s="58"/>
      <c r="H25" s="57">
        <f t="shared" si="0"/>
        <v>5263</v>
      </c>
    </row>
    <row r="26" spans="1:8" ht="15.75" customHeight="1" x14ac:dyDescent="0.2">
      <c r="A26" s="52" t="s">
        <v>40</v>
      </c>
      <c r="B26" s="58">
        <v>2136</v>
      </c>
      <c r="C26" s="58">
        <v>4674</v>
      </c>
      <c r="D26" s="58">
        <v>2427</v>
      </c>
      <c r="E26" s="58">
        <v>1622</v>
      </c>
      <c r="F26" s="58">
        <v>810</v>
      </c>
      <c r="G26" s="58"/>
      <c r="H26" s="58">
        <f t="shared" si="0"/>
        <v>11669</v>
      </c>
    </row>
    <row r="27" spans="1:8" ht="15.75" customHeight="1" x14ac:dyDescent="0.2">
      <c r="A27" s="50" t="s">
        <v>41</v>
      </c>
      <c r="B27" s="57">
        <v>329</v>
      </c>
      <c r="C27" s="57">
        <v>648</v>
      </c>
      <c r="D27" s="57">
        <v>440</v>
      </c>
      <c r="E27" s="57">
        <v>381</v>
      </c>
      <c r="F27" s="57">
        <v>187</v>
      </c>
      <c r="G27" s="58"/>
      <c r="H27" s="57">
        <f t="shared" si="0"/>
        <v>1985</v>
      </c>
    </row>
    <row r="28" spans="1:8" ht="15.75" customHeight="1" x14ac:dyDescent="0.2">
      <c r="A28" s="52" t="s">
        <v>42</v>
      </c>
      <c r="B28" s="58">
        <v>439</v>
      </c>
      <c r="C28" s="58">
        <v>1828</v>
      </c>
      <c r="D28" s="58">
        <v>1905</v>
      </c>
      <c r="E28" s="58">
        <v>1224</v>
      </c>
      <c r="F28" s="58">
        <v>625</v>
      </c>
      <c r="G28" s="58"/>
      <c r="H28" s="58">
        <f t="shared" si="0"/>
        <v>6021</v>
      </c>
    </row>
    <row r="29" spans="1:8" ht="15.75" customHeight="1" x14ac:dyDescent="0.2">
      <c r="A29" s="50" t="s">
        <v>43</v>
      </c>
      <c r="B29" s="57">
        <v>57</v>
      </c>
      <c r="C29" s="57">
        <v>204</v>
      </c>
      <c r="D29" s="57">
        <v>255</v>
      </c>
      <c r="E29" s="57">
        <v>226</v>
      </c>
      <c r="F29" s="57">
        <v>105</v>
      </c>
      <c r="G29" s="58"/>
      <c r="H29" s="57">
        <f t="shared" si="0"/>
        <v>847</v>
      </c>
    </row>
    <row r="30" spans="1:8" ht="15.75" customHeight="1" x14ac:dyDescent="0.2">
      <c r="A30" s="52" t="s">
        <v>44</v>
      </c>
      <c r="B30" s="58">
        <v>100</v>
      </c>
      <c r="C30" s="58">
        <v>732</v>
      </c>
      <c r="D30" s="58">
        <v>1148</v>
      </c>
      <c r="E30" s="58">
        <v>899</v>
      </c>
      <c r="F30" s="58">
        <v>613</v>
      </c>
      <c r="G30" s="58"/>
      <c r="H30" s="58">
        <f t="shared" si="0"/>
        <v>3492</v>
      </c>
    </row>
    <row r="31" spans="1:8" ht="15.75" customHeight="1" x14ac:dyDescent="0.2">
      <c r="A31" s="50" t="s">
        <v>45</v>
      </c>
      <c r="B31" s="57">
        <v>22</v>
      </c>
      <c r="C31" s="57">
        <v>125</v>
      </c>
      <c r="D31" s="57">
        <v>198</v>
      </c>
      <c r="E31" s="57">
        <v>378</v>
      </c>
      <c r="F31" s="57">
        <v>228</v>
      </c>
      <c r="G31" s="58"/>
      <c r="H31" s="57">
        <f t="shared" si="0"/>
        <v>951</v>
      </c>
    </row>
    <row r="32" spans="1:8" ht="15.75" customHeight="1" x14ac:dyDescent="0.2">
      <c r="A32" s="52" t="s">
        <v>46</v>
      </c>
      <c r="B32" s="58">
        <v>40</v>
      </c>
      <c r="C32" s="58">
        <v>298</v>
      </c>
      <c r="D32" s="58">
        <v>568</v>
      </c>
      <c r="E32" s="58">
        <v>607</v>
      </c>
      <c r="F32" s="58">
        <v>225</v>
      </c>
      <c r="G32" s="58"/>
      <c r="H32" s="58">
        <f t="shared" si="0"/>
        <v>1738</v>
      </c>
    </row>
    <row r="33" spans="1:19" ht="15.75" customHeight="1" x14ac:dyDescent="0.2">
      <c r="A33" s="50" t="s">
        <v>47</v>
      </c>
      <c r="B33" s="57">
        <v>1470</v>
      </c>
      <c r="C33" s="57">
        <v>2861</v>
      </c>
      <c r="D33" s="57">
        <v>1989</v>
      </c>
      <c r="E33" s="57">
        <v>1096</v>
      </c>
      <c r="F33" s="57">
        <v>498</v>
      </c>
      <c r="G33" s="58"/>
      <c r="H33" s="57">
        <f t="shared" si="0"/>
        <v>7914</v>
      </c>
    </row>
    <row r="34" spans="1:19" ht="15.75" customHeight="1" x14ac:dyDescent="0.2">
      <c r="A34" s="52" t="s">
        <v>48</v>
      </c>
      <c r="B34" s="58">
        <v>2717</v>
      </c>
      <c r="C34" s="58">
        <v>4842</v>
      </c>
      <c r="D34" s="58">
        <v>4069</v>
      </c>
      <c r="E34" s="58">
        <v>2825</v>
      </c>
      <c r="F34" s="58">
        <v>769</v>
      </c>
      <c r="G34" s="58"/>
      <c r="H34" s="58">
        <f t="shared" si="0"/>
        <v>15222</v>
      </c>
    </row>
    <row r="35" spans="1:19" ht="15.75" customHeight="1" x14ac:dyDescent="0.2">
      <c r="A35" s="50" t="s">
        <v>49</v>
      </c>
      <c r="B35" s="57">
        <v>1568</v>
      </c>
      <c r="C35" s="57">
        <v>2606</v>
      </c>
      <c r="D35" s="57">
        <v>2384</v>
      </c>
      <c r="E35" s="57">
        <v>2069</v>
      </c>
      <c r="F35" s="57">
        <v>450</v>
      </c>
      <c r="G35" s="58"/>
      <c r="H35" s="57">
        <f t="shared" si="0"/>
        <v>9077</v>
      </c>
    </row>
    <row r="36" spans="1:19" ht="15.75" customHeight="1" x14ac:dyDescent="0.2">
      <c r="A36" s="52" t="s">
        <v>50</v>
      </c>
      <c r="B36" s="58">
        <v>4066</v>
      </c>
      <c r="C36" s="58">
        <v>10768</v>
      </c>
      <c r="D36" s="58">
        <v>7232</v>
      </c>
      <c r="E36" s="58">
        <v>3566</v>
      </c>
      <c r="F36" s="58">
        <v>757</v>
      </c>
      <c r="G36" s="58"/>
      <c r="H36" s="58">
        <f t="shared" si="0"/>
        <v>26389</v>
      </c>
    </row>
    <row r="37" spans="1:19" ht="15.75" customHeight="1" x14ac:dyDescent="0.2">
      <c r="A37" s="50" t="s">
        <v>51</v>
      </c>
      <c r="B37" s="57">
        <v>7722</v>
      </c>
      <c r="C37" s="57">
        <v>13661</v>
      </c>
      <c r="D37" s="57">
        <v>7987</v>
      </c>
      <c r="E37" s="57">
        <v>5111</v>
      </c>
      <c r="F37" s="57">
        <v>655</v>
      </c>
      <c r="G37" s="58"/>
      <c r="H37" s="57">
        <f t="shared" si="0"/>
        <v>35136</v>
      </c>
    </row>
    <row r="38" spans="1:19" ht="15.75" customHeight="1" x14ac:dyDescent="0.2">
      <c r="A38" s="52" t="s">
        <v>52</v>
      </c>
      <c r="B38" s="58">
        <v>1140</v>
      </c>
      <c r="C38" s="58">
        <v>1032</v>
      </c>
      <c r="D38" s="58">
        <v>1272</v>
      </c>
      <c r="E38" s="58">
        <v>1839</v>
      </c>
      <c r="F38" s="58">
        <v>425</v>
      </c>
      <c r="G38" s="58"/>
      <c r="H38" s="58">
        <f t="shared" si="0"/>
        <v>5708</v>
      </c>
    </row>
    <row r="39" spans="1:19" ht="15.75" customHeight="1" x14ac:dyDescent="0.2">
      <c r="A39" s="50" t="s">
        <v>53</v>
      </c>
      <c r="B39" s="57">
        <v>996</v>
      </c>
      <c r="C39" s="57">
        <v>916</v>
      </c>
      <c r="D39" s="57">
        <v>955</v>
      </c>
      <c r="E39" s="57">
        <v>1808</v>
      </c>
      <c r="F39" s="57">
        <v>598</v>
      </c>
      <c r="G39" s="58"/>
      <c r="H39" s="57">
        <f t="shared" si="0"/>
        <v>5273</v>
      </c>
    </row>
    <row r="40" spans="1:19" ht="15.75" customHeight="1" x14ac:dyDescent="0.2">
      <c r="A40" s="52" t="s">
        <v>54</v>
      </c>
      <c r="B40" s="58">
        <v>1095</v>
      </c>
      <c r="C40" s="58">
        <v>1882</v>
      </c>
      <c r="D40" s="58">
        <v>2085</v>
      </c>
      <c r="E40" s="58">
        <v>1745</v>
      </c>
      <c r="F40" s="58">
        <v>654</v>
      </c>
      <c r="G40" s="58"/>
      <c r="H40" s="58">
        <f t="shared" si="0"/>
        <v>7461</v>
      </c>
    </row>
    <row r="41" spans="1:19" ht="15.75" customHeight="1" x14ac:dyDescent="0.2">
      <c r="A41" s="50" t="s">
        <v>55</v>
      </c>
      <c r="B41" s="57">
        <v>1146</v>
      </c>
      <c r="C41" s="57">
        <v>2157</v>
      </c>
      <c r="D41" s="57">
        <v>986</v>
      </c>
      <c r="E41" s="57">
        <v>106</v>
      </c>
      <c r="F41" s="57">
        <v>11</v>
      </c>
      <c r="G41" s="58"/>
      <c r="H41" s="57">
        <f t="shared" si="0"/>
        <v>4406</v>
      </c>
    </row>
    <row r="42" spans="1:19" ht="15.75" customHeight="1" x14ac:dyDescent="0.2">
      <c r="A42" s="52" t="s">
        <v>56</v>
      </c>
      <c r="B42" s="58">
        <v>258</v>
      </c>
      <c r="C42" s="58">
        <v>364</v>
      </c>
      <c r="D42" s="58">
        <v>391</v>
      </c>
      <c r="E42" s="58">
        <v>231</v>
      </c>
      <c r="F42" s="58">
        <v>37</v>
      </c>
      <c r="G42" s="58"/>
      <c r="H42" s="58">
        <f t="shared" si="0"/>
        <v>1281</v>
      </c>
    </row>
    <row r="43" spans="1:19" ht="15.75" customHeight="1" x14ac:dyDescent="0.2">
      <c r="A43" s="50" t="s">
        <v>57</v>
      </c>
      <c r="B43" s="57">
        <v>1176</v>
      </c>
      <c r="C43" s="57">
        <v>791</v>
      </c>
      <c r="D43" s="57">
        <v>864</v>
      </c>
      <c r="E43" s="57">
        <v>650</v>
      </c>
      <c r="F43" s="57">
        <v>162</v>
      </c>
      <c r="G43" s="58"/>
      <c r="H43" s="57">
        <f t="shared" si="0"/>
        <v>3643</v>
      </c>
    </row>
    <row r="44" spans="1:19" ht="15.75" customHeight="1" x14ac:dyDescent="0.2">
      <c r="A44" s="52" t="s">
        <v>58</v>
      </c>
      <c r="B44" s="58">
        <v>931</v>
      </c>
      <c r="C44" s="58">
        <v>987</v>
      </c>
      <c r="D44" s="58">
        <v>425</v>
      </c>
      <c r="E44" s="58">
        <v>208</v>
      </c>
      <c r="F44" s="58">
        <v>37</v>
      </c>
      <c r="G44" s="58"/>
      <c r="H44" s="58">
        <f t="shared" si="0"/>
        <v>2588</v>
      </c>
    </row>
    <row r="45" spans="1:19" ht="15.75" customHeight="1" x14ac:dyDescent="0.2">
      <c r="A45" s="50" t="s">
        <v>59</v>
      </c>
      <c r="B45" s="57">
        <v>2768</v>
      </c>
      <c r="C45" s="57">
        <v>7990</v>
      </c>
      <c r="D45" s="57">
        <v>5803</v>
      </c>
      <c r="E45" s="57">
        <v>3860</v>
      </c>
      <c r="F45" s="57">
        <v>1644</v>
      </c>
      <c r="G45" s="118"/>
      <c r="H45" s="57">
        <f t="shared" si="0"/>
        <v>22065</v>
      </c>
      <c r="I45" s="58"/>
    </row>
    <row r="46" spans="1:19" ht="15.75" customHeight="1" x14ac:dyDescent="0.2">
      <c r="A46" s="59"/>
      <c r="C46" s="40"/>
      <c r="D46" s="40"/>
      <c r="F46" s="40"/>
      <c r="G46" s="40"/>
    </row>
    <row r="47" spans="1:19" ht="15.75" customHeight="1" x14ac:dyDescent="0.2">
      <c r="A47" s="53" t="s">
        <v>20</v>
      </c>
      <c r="B47" s="117">
        <f t="shared" ref="B47:F47" si="1">SUM(B9:B45)-SUM(B17:B20)</f>
        <v>53851</v>
      </c>
      <c r="C47" s="117">
        <f t="shared" si="1"/>
        <v>108485</v>
      </c>
      <c r="D47" s="117">
        <f t="shared" si="1"/>
        <v>87646</v>
      </c>
      <c r="E47" s="117">
        <f t="shared" si="1"/>
        <v>63712</v>
      </c>
      <c r="F47" s="117">
        <f t="shared" si="1"/>
        <v>20147</v>
      </c>
      <c r="G47" s="59"/>
      <c r="H47" s="117">
        <f>SUM(H9:H45)-SUM(H17:H20)</f>
        <v>333841</v>
      </c>
      <c r="I47" s="109"/>
      <c r="J47" s="109"/>
      <c r="K47" s="109"/>
      <c r="L47" s="55"/>
      <c r="M47" s="40"/>
      <c r="N47" s="55"/>
      <c r="O47" s="55"/>
      <c r="P47" s="55"/>
      <c r="Q47" s="55"/>
      <c r="R47" s="55"/>
      <c r="S47" s="55"/>
    </row>
    <row r="48" spans="1:19" ht="15.75" customHeight="1" x14ac:dyDescent="0.2">
      <c r="C48" s="40"/>
      <c r="D48" s="40"/>
      <c r="F48" s="40"/>
      <c r="G48" s="40"/>
    </row>
    <row r="49" spans="1:21" ht="15.75" customHeight="1" x14ac:dyDescent="0.2">
      <c r="A49" s="35" t="s">
        <v>60</v>
      </c>
      <c r="B49" s="57">
        <v>7938</v>
      </c>
      <c r="C49" s="57">
        <v>16535</v>
      </c>
      <c r="D49" s="57">
        <v>17002</v>
      </c>
      <c r="E49" s="57">
        <v>18566</v>
      </c>
      <c r="F49" s="57">
        <v>5190</v>
      </c>
      <c r="G49" s="58"/>
      <c r="H49" s="57">
        <f>B49+C49+D49+E49+F49</f>
        <v>65231</v>
      </c>
      <c r="I49" s="58"/>
      <c r="J49" s="55"/>
      <c r="K49" s="55"/>
      <c r="L49" s="55"/>
      <c r="M49" s="55"/>
      <c r="N49" s="55"/>
      <c r="O49" s="55"/>
      <c r="P49" s="55"/>
      <c r="Q49" s="55"/>
      <c r="R49" s="55"/>
    </row>
    <row r="50" spans="1:21" s="55" customFormat="1" ht="15.75" customHeight="1" x14ac:dyDescent="0.2">
      <c r="A50" s="38" t="s">
        <v>61</v>
      </c>
      <c r="B50" s="58">
        <v>8517</v>
      </c>
      <c r="C50" s="58">
        <v>20984</v>
      </c>
      <c r="D50" s="58">
        <v>21229</v>
      </c>
      <c r="E50" s="58">
        <v>10925</v>
      </c>
      <c r="F50" s="58">
        <v>4275</v>
      </c>
      <c r="G50" s="58"/>
      <c r="H50" s="58">
        <f>B50+C50+D50+E50+F50</f>
        <v>65930</v>
      </c>
      <c r="I50" s="58"/>
      <c r="S50" s="41"/>
      <c r="T50" s="41"/>
      <c r="U50" s="41"/>
    </row>
    <row r="51" spans="1:21" ht="15" x14ac:dyDescent="0.2">
      <c r="A51" s="35" t="s">
        <v>62</v>
      </c>
      <c r="B51" s="57">
        <v>17213</v>
      </c>
      <c r="C51" s="57">
        <v>32909</v>
      </c>
      <c r="D51" s="57">
        <v>22944</v>
      </c>
      <c r="E51" s="57">
        <v>15410</v>
      </c>
      <c r="F51" s="57">
        <v>3056</v>
      </c>
      <c r="G51" s="118"/>
      <c r="H51" s="57">
        <f>B51+C51+D51+E51+F51</f>
        <v>91532</v>
      </c>
      <c r="I51" s="58"/>
      <c r="J51" s="41"/>
      <c r="K51" s="41"/>
    </row>
    <row r="52" spans="1:21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U52"/>
  <sheetViews>
    <sheetView showGridLines="0" zoomScaleNormal="100" workbookViewId="0">
      <selection activeCell="A28" sqref="A28"/>
    </sheetView>
  </sheetViews>
  <sheetFormatPr defaultRowHeight="12.75" x14ac:dyDescent="0.2"/>
  <cols>
    <col min="1" max="1" width="17.140625" style="44" customWidth="1"/>
    <col min="2" max="6" width="9.7109375" customWidth="1"/>
    <col min="7" max="7" width="1.140625" customWidth="1"/>
    <col min="8" max="8" width="9.7109375" customWidth="1"/>
    <col min="9" max="12" width="1" customWidth="1"/>
  </cols>
  <sheetData>
    <row r="1" spans="1:8" s="41" customFormat="1" ht="15.75" customHeight="1" x14ac:dyDescent="0.25">
      <c r="A1" s="33" t="s">
        <v>21</v>
      </c>
    </row>
    <row r="2" spans="1:8" ht="15.75" customHeight="1" x14ac:dyDescent="0.2"/>
    <row r="3" spans="1:8" ht="15.75" customHeight="1" x14ac:dyDescent="0.25">
      <c r="A3" s="33" t="s">
        <v>196</v>
      </c>
    </row>
    <row r="4" spans="1:8" ht="15.75" customHeight="1" x14ac:dyDescent="0.2"/>
    <row r="5" spans="1:8" ht="15.75" customHeight="1" x14ac:dyDescent="0.2"/>
    <row r="6" spans="1:8" s="44" customFormat="1" ht="15.75" customHeight="1" x14ac:dyDescent="0.2">
      <c r="B6" s="66"/>
      <c r="C6" s="66"/>
      <c r="D6" s="66"/>
      <c r="E6" s="66"/>
      <c r="F6" s="66"/>
      <c r="G6" s="66"/>
      <c r="H6" s="67"/>
    </row>
    <row r="7" spans="1:8" s="44" customFormat="1" ht="15.75" customHeight="1" x14ac:dyDescent="0.2">
      <c r="B7" s="67" t="s">
        <v>64</v>
      </c>
      <c r="C7" s="67" t="s">
        <v>65</v>
      </c>
      <c r="D7" s="67" t="s">
        <v>66</v>
      </c>
      <c r="E7" s="67" t="s">
        <v>67</v>
      </c>
      <c r="F7" s="67" t="s">
        <v>68</v>
      </c>
      <c r="G7" s="67"/>
      <c r="H7" s="67" t="s">
        <v>13</v>
      </c>
    </row>
    <row r="8" spans="1:8" s="44" customFormat="1" ht="15.75" customHeight="1" x14ac:dyDescent="0.2">
      <c r="B8" s="67"/>
      <c r="C8" s="67"/>
      <c r="D8" s="67"/>
      <c r="E8" s="67"/>
      <c r="F8" s="67"/>
      <c r="G8" s="67"/>
      <c r="H8" s="67"/>
    </row>
    <row r="9" spans="1:8" ht="15.75" customHeight="1" x14ac:dyDescent="0.2">
      <c r="A9" s="50" t="s">
        <v>225</v>
      </c>
      <c r="B9" s="57">
        <v>557</v>
      </c>
      <c r="C9" s="57">
        <v>249</v>
      </c>
      <c r="D9" s="57">
        <v>99</v>
      </c>
      <c r="E9" s="57">
        <v>104</v>
      </c>
      <c r="F9" s="57">
        <v>49</v>
      </c>
      <c r="G9" s="58"/>
      <c r="H9" s="57">
        <f t="shared" ref="H9:H45" si="0">B9+C9+D9+E9+F9</f>
        <v>1058</v>
      </c>
    </row>
    <row r="10" spans="1:8" ht="15.75" customHeight="1" x14ac:dyDescent="0.2">
      <c r="A10" s="52" t="s">
        <v>226</v>
      </c>
      <c r="B10" s="58">
        <v>302</v>
      </c>
      <c r="C10" s="58">
        <v>164</v>
      </c>
      <c r="D10" s="58">
        <v>130</v>
      </c>
      <c r="E10" s="58">
        <v>247</v>
      </c>
      <c r="F10" s="58">
        <v>119</v>
      </c>
      <c r="G10" s="58"/>
      <c r="H10" s="58">
        <f t="shared" si="0"/>
        <v>962</v>
      </c>
    </row>
    <row r="11" spans="1:8" ht="15.75" customHeight="1" x14ac:dyDescent="0.2">
      <c r="A11" s="50" t="s">
        <v>227</v>
      </c>
      <c r="B11" s="57">
        <v>1141</v>
      </c>
      <c r="C11" s="57">
        <v>547</v>
      </c>
      <c r="D11" s="57">
        <v>81</v>
      </c>
      <c r="E11" s="57">
        <v>36</v>
      </c>
      <c r="F11" s="57">
        <v>11</v>
      </c>
      <c r="G11" s="58"/>
      <c r="H11" s="57">
        <f t="shared" si="0"/>
        <v>1816</v>
      </c>
    </row>
    <row r="12" spans="1:8" ht="15.75" customHeight="1" x14ac:dyDescent="0.2">
      <c r="A12" s="52" t="s">
        <v>26</v>
      </c>
      <c r="B12" s="58">
        <v>1574</v>
      </c>
      <c r="C12" s="58">
        <v>1473</v>
      </c>
      <c r="D12" s="58">
        <v>658</v>
      </c>
      <c r="E12" s="58">
        <v>277</v>
      </c>
      <c r="F12" s="58">
        <v>153</v>
      </c>
      <c r="G12" s="58"/>
      <c r="H12" s="58">
        <f t="shared" si="0"/>
        <v>4135</v>
      </c>
    </row>
    <row r="13" spans="1:8" ht="15.75" customHeight="1" x14ac:dyDescent="0.2">
      <c r="A13" s="50" t="s">
        <v>27</v>
      </c>
      <c r="B13" s="57">
        <v>199</v>
      </c>
      <c r="C13" s="57">
        <v>219</v>
      </c>
      <c r="D13" s="57">
        <v>108</v>
      </c>
      <c r="E13" s="57">
        <v>81</v>
      </c>
      <c r="F13" s="57">
        <v>39</v>
      </c>
      <c r="G13" s="58"/>
      <c r="H13" s="57">
        <f t="shared" si="0"/>
        <v>646</v>
      </c>
    </row>
    <row r="14" spans="1:8" ht="15.75" customHeight="1" x14ac:dyDescent="0.2">
      <c r="A14" s="52" t="s">
        <v>28</v>
      </c>
      <c r="B14" s="58">
        <v>3</v>
      </c>
      <c r="C14" s="58">
        <v>37</v>
      </c>
      <c r="D14" s="58">
        <v>44</v>
      </c>
      <c r="E14" s="58">
        <v>26</v>
      </c>
      <c r="F14" s="58">
        <v>11</v>
      </c>
      <c r="G14" s="58"/>
      <c r="H14" s="58">
        <f t="shared" si="0"/>
        <v>121</v>
      </c>
    </row>
    <row r="15" spans="1:8" ht="15.75" customHeight="1" x14ac:dyDescent="0.2">
      <c r="A15" s="50" t="s">
        <v>29</v>
      </c>
      <c r="B15" s="57">
        <v>353</v>
      </c>
      <c r="C15" s="57">
        <v>272</v>
      </c>
      <c r="D15" s="57">
        <v>50</v>
      </c>
      <c r="E15" s="57">
        <v>23</v>
      </c>
      <c r="F15" s="57">
        <v>3</v>
      </c>
      <c r="G15" s="58"/>
      <c r="H15" s="57">
        <f t="shared" si="0"/>
        <v>701</v>
      </c>
    </row>
    <row r="16" spans="1:8" ht="15.75" customHeight="1" x14ac:dyDescent="0.2">
      <c r="A16" s="52" t="s">
        <v>30</v>
      </c>
      <c r="B16" s="58">
        <v>93</v>
      </c>
      <c r="C16" s="58">
        <v>71</v>
      </c>
      <c r="D16" s="58">
        <v>50</v>
      </c>
      <c r="E16" s="58">
        <v>26</v>
      </c>
      <c r="F16" s="58">
        <v>16</v>
      </c>
      <c r="G16" s="58"/>
      <c r="H16" s="58">
        <f t="shared" si="0"/>
        <v>256</v>
      </c>
    </row>
    <row r="17" spans="1:8" ht="15.75" hidden="1" customHeight="1" x14ac:dyDescent="0.2">
      <c r="A17" s="50" t="s">
        <v>31</v>
      </c>
      <c r="B17" s="57">
        <v>29</v>
      </c>
      <c r="C17" s="57">
        <v>24</v>
      </c>
      <c r="D17" s="57">
        <v>11</v>
      </c>
      <c r="E17" s="57">
        <v>19</v>
      </c>
      <c r="F17" s="57">
        <v>18</v>
      </c>
      <c r="G17" s="58"/>
      <c r="H17" s="57">
        <f t="shared" si="0"/>
        <v>101</v>
      </c>
    </row>
    <row r="18" spans="1:8" ht="15.75" hidden="1" customHeight="1" x14ac:dyDescent="0.2">
      <c r="A18" s="52" t="s">
        <v>32</v>
      </c>
      <c r="B18" s="58">
        <v>18</v>
      </c>
      <c r="C18" s="58">
        <v>19</v>
      </c>
      <c r="D18" s="58">
        <v>8</v>
      </c>
      <c r="E18" s="58">
        <v>4</v>
      </c>
      <c r="F18" s="58">
        <v>1</v>
      </c>
      <c r="G18" s="58"/>
      <c r="H18" s="58">
        <f t="shared" si="0"/>
        <v>50</v>
      </c>
    </row>
    <row r="19" spans="1:8" ht="15.75" hidden="1" customHeight="1" x14ac:dyDescent="0.2">
      <c r="A19" s="50" t="s">
        <v>33</v>
      </c>
      <c r="B19" s="57">
        <v>0</v>
      </c>
      <c r="C19" s="57">
        <v>0</v>
      </c>
      <c r="D19" s="57">
        <v>2</v>
      </c>
      <c r="E19" s="57">
        <v>4</v>
      </c>
      <c r="F19" s="57">
        <v>3</v>
      </c>
      <c r="G19" s="58"/>
      <c r="H19" s="57">
        <f t="shared" si="0"/>
        <v>9</v>
      </c>
    </row>
    <row r="20" spans="1:8" ht="15.75" hidden="1" customHeight="1" x14ac:dyDescent="0.2">
      <c r="A20" s="52" t="s">
        <v>34</v>
      </c>
      <c r="B20" s="58">
        <v>11</v>
      </c>
      <c r="C20" s="58">
        <v>6</v>
      </c>
      <c r="D20" s="58">
        <v>3</v>
      </c>
      <c r="E20" s="58">
        <v>5</v>
      </c>
      <c r="F20" s="58">
        <v>1</v>
      </c>
      <c r="G20" s="58"/>
      <c r="H20" s="58">
        <f t="shared" si="0"/>
        <v>26</v>
      </c>
    </row>
    <row r="21" spans="1:8" ht="15.75" customHeight="1" x14ac:dyDescent="0.2">
      <c r="A21" s="50" t="s">
        <v>35</v>
      </c>
      <c r="B21" s="57">
        <v>58</v>
      </c>
      <c r="C21" s="57">
        <v>49</v>
      </c>
      <c r="D21" s="57">
        <v>24</v>
      </c>
      <c r="E21" s="57">
        <v>32</v>
      </c>
      <c r="F21" s="57">
        <v>23</v>
      </c>
      <c r="G21" s="58"/>
      <c r="H21" s="57">
        <f t="shared" si="0"/>
        <v>186</v>
      </c>
    </row>
    <row r="22" spans="1:8" ht="15.75" customHeight="1" x14ac:dyDescent="0.2">
      <c r="A22" s="52" t="s">
        <v>36</v>
      </c>
      <c r="B22" s="58">
        <v>3</v>
      </c>
      <c r="C22" s="58">
        <v>5</v>
      </c>
      <c r="D22" s="58">
        <v>0</v>
      </c>
      <c r="E22" s="58">
        <v>3</v>
      </c>
      <c r="F22" s="58">
        <v>4</v>
      </c>
      <c r="G22" s="58"/>
      <c r="H22" s="58">
        <f t="shared" si="0"/>
        <v>15</v>
      </c>
    </row>
    <row r="23" spans="1:8" ht="15.75" customHeight="1" x14ac:dyDescent="0.2">
      <c r="A23" s="50" t="s">
        <v>37</v>
      </c>
      <c r="B23" s="57">
        <v>21</v>
      </c>
      <c r="C23" s="57">
        <v>17</v>
      </c>
      <c r="D23" s="57">
        <v>2</v>
      </c>
      <c r="E23" s="57">
        <v>1</v>
      </c>
      <c r="F23" s="57">
        <v>0</v>
      </c>
      <c r="G23" s="58"/>
      <c r="H23" s="57">
        <f t="shared" si="0"/>
        <v>41</v>
      </c>
    </row>
    <row r="24" spans="1:8" ht="15.75" customHeight="1" x14ac:dyDescent="0.2">
      <c r="A24" s="52" t="s">
        <v>38</v>
      </c>
      <c r="B24" s="58">
        <v>40</v>
      </c>
      <c r="C24" s="58">
        <v>33</v>
      </c>
      <c r="D24" s="58">
        <v>11</v>
      </c>
      <c r="E24" s="58">
        <v>7</v>
      </c>
      <c r="F24" s="58">
        <v>4</v>
      </c>
      <c r="G24" s="58"/>
      <c r="H24" s="58">
        <f t="shared" si="0"/>
        <v>95</v>
      </c>
    </row>
    <row r="25" spans="1:8" ht="15.75" customHeight="1" x14ac:dyDescent="0.2">
      <c r="A25" s="50" t="s">
        <v>39</v>
      </c>
      <c r="B25" s="57">
        <v>144</v>
      </c>
      <c r="C25" s="57">
        <v>58</v>
      </c>
      <c r="D25" s="57">
        <v>16</v>
      </c>
      <c r="E25" s="57">
        <v>20</v>
      </c>
      <c r="F25" s="57">
        <v>7</v>
      </c>
      <c r="G25" s="58"/>
      <c r="H25" s="57">
        <f t="shared" si="0"/>
        <v>245</v>
      </c>
    </row>
    <row r="26" spans="1:8" ht="15.75" customHeight="1" x14ac:dyDescent="0.2">
      <c r="A26" s="52" t="s">
        <v>40</v>
      </c>
      <c r="B26" s="58">
        <v>325</v>
      </c>
      <c r="C26" s="58">
        <v>82</v>
      </c>
      <c r="D26" s="58">
        <v>14</v>
      </c>
      <c r="E26" s="58">
        <v>7</v>
      </c>
      <c r="F26" s="58">
        <v>3</v>
      </c>
      <c r="G26" s="58"/>
      <c r="H26" s="58">
        <f t="shared" si="0"/>
        <v>431</v>
      </c>
    </row>
    <row r="27" spans="1:8" ht="15.75" customHeight="1" x14ac:dyDescent="0.2">
      <c r="A27" s="50" t="s">
        <v>41</v>
      </c>
      <c r="B27" s="57">
        <v>8</v>
      </c>
      <c r="C27" s="57">
        <v>8</v>
      </c>
      <c r="D27" s="57">
        <v>2</v>
      </c>
      <c r="E27" s="57">
        <v>2</v>
      </c>
      <c r="F27" s="57">
        <v>5</v>
      </c>
      <c r="G27" s="58"/>
      <c r="H27" s="57">
        <f t="shared" si="0"/>
        <v>25</v>
      </c>
    </row>
    <row r="28" spans="1:8" ht="15.75" customHeight="1" x14ac:dyDescent="0.2">
      <c r="A28" s="52" t="s">
        <v>42</v>
      </c>
      <c r="B28" s="58">
        <v>118</v>
      </c>
      <c r="C28" s="58">
        <v>118</v>
      </c>
      <c r="D28" s="58">
        <v>82</v>
      </c>
      <c r="E28" s="58">
        <v>56</v>
      </c>
      <c r="F28" s="58">
        <v>40</v>
      </c>
      <c r="G28" s="58"/>
      <c r="H28" s="58">
        <f t="shared" si="0"/>
        <v>414</v>
      </c>
    </row>
    <row r="29" spans="1:8" ht="15.75" customHeight="1" x14ac:dyDescent="0.2">
      <c r="A29" s="50" t="s">
        <v>43</v>
      </c>
      <c r="B29" s="57">
        <v>1</v>
      </c>
      <c r="C29" s="57">
        <v>5</v>
      </c>
      <c r="D29" s="57">
        <v>1</v>
      </c>
      <c r="E29" s="57">
        <v>1</v>
      </c>
      <c r="F29" s="57">
        <v>3</v>
      </c>
      <c r="G29" s="58"/>
      <c r="H29" s="57">
        <f t="shared" si="0"/>
        <v>11</v>
      </c>
    </row>
    <row r="30" spans="1:8" ht="15.75" customHeight="1" x14ac:dyDescent="0.2">
      <c r="A30" s="52" t="s">
        <v>44</v>
      </c>
      <c r="B30" s="58">
        <v>21</v>
      </c>
      <c r="C30" s="58">
        <v>46</v>
      </c>
      <c r="D30" s="58">
        <v>30</v>
      </c>
      <c r="E30" s="58">
        <v>38</v>
      </c>
      <c r="F30" s="58">
        <v>15</v>
      </c>
      <c r="G30" s="58"/>
      <c r="H30" s="58">
        <f t="shared" si="0"/>
        <v>150</v>
      </c>
    </row>
    <row r="31" spans="1:8" ht="15.75" customHeight="1" x14ac:dyDescent="0.2">
      <c r="A31" s="50" t="s">
        <v>45</v>
      </c>
      <c r="B31" s="57">
        <v>6</v>
      </c>
      <c r="C31" s="57">
        <v>9</v>
      </c>
      <c r="D31" s="57">
        <v>1</v>
      </c>
      <c r="E31" s="57">
        <v>5</v>
      </c>
      <c r="F31" s="57">
        <v>4</v>
      </c>
      <c r="G31" s="58"/>
      <c r="H31" s="57">
        <f t="shared" si="0"/>
        <v>25</v>
      </c>
    </row>
    <row r="32" spans="1:8" ht="15.75" customHeight="1" x14ac:dyDescent="0.2">
      <c r="A32" s="52" t="s">
        <v>46</v>
      </c>
      <c r="B32" s="58">
        <v>9</v>
      </c>
      <c r="C32" s="58">
        <v>24</v>
      </c>
      <c r="D32" s="58">
        <v>12</v>
      </c>
      <c r="E32" s="58">
        <v>17</v>
      </c>
      <c r="F32" s="58">
        <v>6</v>
      </c>
      <c r="G32" s="58"/>
      <c r="H32" s="58">
        <f t="shared" si="0"/>
        <v>68</v>
      </c>
    </row>
    <row r="33" spans="1:19" ht="15.75" customHeight="1" x14ac:dyDescent="0.2">
      <c r="A33" s="50" t="s">
        <v>47</v>
      </c>
      <c r="B33" s="57">
        <v>258</v>
      </c>
      <c r="C33" s="57">
        <v>161</v>
      </c>
      <c r="D33" s="57">
        <v>50</v>
      </c>
      <c r="E33" s="57">
        <v>11</v>
      </c>
      <c r="F33" s="57">
        <v>16</v>
      </c>
      <c r="G33" s="58"/>
      <c r="H33" s="57">
        <f t="shared" si="0"/>
        <v>496</v>
      </c>
    </row>
    <row r="34" spans="1:19" ht="15.75" customHeight="1" x14ac:dyDescent="0.2">
      <c r="A34" s="52" t="s">
        <v>48</v>
      </c>
      <c r="B34" s="58">
        <v>114</v>
      </c>
      <c r="C34" s="58">
        <v>84</v>
      </c>
      <c r="D34" s="58">
        <v>54</v>
      </c>
      <c r="E34" s="58">
        <v>40</v>
      </c>
      <c r="F34" s="58">
        <v>21</v>
      </c>
      <c r="G34" s="58"/>
      <c r="H34" s="58">
        <f t="shared" si="0"/>
        <v>313</v>
      </c>
    </row>
    <row r="35" spans="1:19" ht="15.75" customHeight="1" x14ac:dyDescent="0.2">
      <c r="A35" s="50" t="s">
        <v>49</v>
      </c>
      <c r="B35" s="57">
        <v>89</v>
      </c>
      <c r="C35" s="57">
        <v>47</v>
      </c>
      <c r="D35" s="57">
        <v>22</v>
      </c>
      <c r="E35" s="57">
        <v>40</v>
      </c>
      <c r="F35" s="57">
        <v>19</v>
      </c>
      <c r="G35" s="58"/>
      <c r="H35" s="57">
        <f t="shared" si="0"/>
        <v>217</v>
      </c>
    </row>
    <row r="36" spans="1:19" ht="15.75" customHeight="1" x14ac:dyDescent="0.2">
      <c r="A36" s="52" t="s">
        <v>50</v>
      </c>
      <c r="B36" s="58">
        <v>724</v>
      </c>
      <c r="C36" s="58">
        <v>627</v>
      </c>
      <c r="D36" s="58">
        <v>222</v>
      </c>
      <c r="E36" s="58">
        <v>115</v>
      </c>
      <c r="F36" s="58">
        <v>35</v>
      </c>
      <c r="G36" s="58"/>
      <c r="H36" s="58">
        <f t="shared" si="0"/>
        <v>1723</v>
      </c>
    </row>
    <row r="37" spans="1:19" ht="15.75" customHeight="1" x14ac:dyDescent="0.2">
      <c r="A37" s="50" t="s">
        <v>51</v>
      </c>
      <c r="B37" s="57">
        <v>744</v>
      </c>
      <c r="C37" s="57">
        <v>499</v>
      </c>
      <c r="D37" s="57">
        <v>206</v>
      </c>
      <c r="E37" s="57">
        <v>186</v>
      </c>
      <c r="F37" s="57">
        <v>35</v>
      </c>
      <c r="G37" s="58"/>
      <c r="H37" s="57">
        <f t="shared" si="0"/>
        <v>1670</v>
      </c>
    </row>
    <row r="38" spans="1:19" ht="15.75" customHeight="1" x14ac:dyDescent="0.2">
      <c r="A38" s="52" t="s">
        <v>52</v>
      </c>
      <c r="B38" s="58">
        <v>204</v>
      </c>
      <c r="C38" s="58">
        <v>61</v>
      </c>
      <c r="D38" s="58">
        <v>28</v>
      </c>
      <c r="E38" s="58">
        <v>72</v>
      </c>
      <c r="F38" s="58">
        <v>29</v>
      </c>
      <c r="G38" s="58"/>
      <c r="H38" s="58">
        <f t="shared" si="0"/>
        <v>394</v>
      </c>
    </row>
    <row r="39" spans="1:19" ht="15.75" customHeight="1" x14ac:dyDescent="0.2">
      <c r="A39" s="50" t="s">
        <v>53</v>
      </c>
      <c r="B39" s="57">
        <v>205</v>
      </c>
      <c r="C39" s="57">
        <v>74</v>
      </c>
      <c r="D39" s="57">
        <v>14</v>
      </c>
      <c r="E39" s="57">
        <v>47</v>
      </c>
      <c r="F39" s="57">
        <v>34</v>
      </c>
      <c r="G39" s="58"/>
      <c r="H39" s="57">
        <f t="shared" si="0"/>
        <v>374</v>
      </c>
    </row>
    <row r="40" spans="1:19" ht="15.75" customHeight="1" x14ac:dyDescent="0.2">
      <c r="A40" s="52" t="s">
        <v>54</v>
      </c>
      <c r="B40" s="58">
        <v>211</v>
      </c>
      <c r="C40" s="58">
        <v>150</v>
      </c>
      <c r="D40" s="58">
        <v>84</v>
      </c>
      <c r="E40" s="58">
        <v>78</v>
      </c>
      <c r="F40" s="58">
        <v>46</v>
      </c>
      <c r="G40" s="58"/>
      <c r="H40" s="58">
        <f t="shared" si="0"/>
        <v>569</v>
      </c>
    </row>
    <row r="41" spans="1:19" ht="15.75" customHeight="1" x14ac:dyDescent="0.2">
      <c r="A41" s="50" t="s">
        <v>55</v>
      </c>
      <c r="B41" s="57">
        <v>186</v>
      </c>
      <c r="C41" s="57">
        <v>135</v>
      </c>
      <c r="D41" s="57">
        <v>30</v>
      </c>
      <c r="E41" s="57">
        <v>10</v>
      </c>
      <c r="F41" s="57">
        <v>3</v>
      </c>
      <c r="G41" s="58"/>
      <c r="H41" s="57">
        <f t="shared" si="0"/>
        <v>364</v>
      </c>
    </row>
    <row r="42" spans="1:19" ht="15.75" customHeight="1" x14ac:dyDescent="0.2">
      <c r="A42" s="52" t="s">
        <v>56</v>
      </c>
      <c r="B42" s="58">
        <v>52</v>
      </c>
      <c r="C42" s="58">
        <v>20</v>
      </c>
      <c r="D42" s="58">
        <v>18</v>
      </c>
      <c r="E42" s="58">
        <v>10</v>
      </c>
      <c r="F42" s="58">
        <v>4</v>
      </c>
      <c r="G42" s="58"/>
      <c r="H42" s="58">
        <f t="shared" si="0"/>
        <v>104</v>
      </c>
    </row>
    <row r="43" spans="1:19" ht="15.75" customHeight="1" x14ac:dyDescent="0.2">
      <c r="A43" s="50" t="s">
        <v>57</v>
      </c>
      <c r="B43" s="57">
        <v>252</v>
      </c>
      <c r="C43" s="57">
        <v>105</v>
      </c>
      <c r="D43" s="57">
        <v>58</v>
      </c>
      <c r="E43" s="57">
        <v>34</v>
      </c>
      <c r="F43" s="57">
        <v>17</v>
      </c>
      <c r="G43" s="58"/>
      <c r="H43" s="57">
        <f t="shared" si="0"/>
        <v>466</v>
      </c>
    </row>
    <row r="44" spans="1:19" ht="15.75" customHeight="1" x14ac:dyDescent="0.2">
      <c r="A44" s="52" t="s">
        <v>58</v>
      </c>
      <c r="B44" s="58">
        <v>146</v>
      </c>
      <c r="C44" s="58">
        <v>58</v>
      </c>
      <c r="D44" s="58">
        <v>12</v>
      </c>
      <c r="E44" s="58">
        <v>9</v>
      </c>
      <c r="F44" s="58">
        <v>2</v>
      </c>
      <c r="G44" s="58"/>
      <c r="H44" s="58">
        <f t="shared" si="0"/>
        <v>227</v>
      </c>
    </row>
    <row r="45" spans="1:19" ht="15.75" customHeight="1" x14ac:dyDescent="0.2">
      <c r="A45" s="50" t="s">
        <v>59</v>
      </c>
      <c r="B45" s="57">
        <v>426</v>
      </c>
      <c r="C45" s="57">
        <v>524</v>
      </c>
      <c r="D45" s="119">
        <v>287</v>
      </c>
      <c r="E45" s="57">
        <v>259</v>
      </c>
      <c r="F45" s="57">
        <v>117</v>
      </c>
      <c r="G45" s="118"/>
      <c r="H45" s="57">
        <f t="shared" si="0"/>
        <v>1613</v>
      </c>
    </row>
    <row r="46" spans="1:19" ht="15.75" customHeight="1" x14ac:dyDescent="0.2">
      <c r="A46" s="59"/>
      <c r="C46" s="40"/>
      <c r="D46" s="40"/>
      <c r="F46" s="40"/>
      <c r="G46" s="40"/>
    </row>
    <row r="47" spans="1:19" ht="15.75" customHeight="1" x14ac:dyDescent="0.2">
      <c r="A47" s="53" t="s">
        <v>20</v>
      </c>
      <c r="B47" s="117">
        <f t="shared" ref="B47:H47" si="1">SUM(B9:B45)-SUM(B17:B20)</f>
        <v>8587</v>
      </c>
      <c r="C47" s="117">
        <f t="shared" si="1"/>
        <v>6031</v>
      </c>
      <c r="D47" s="117">
        <f t="shared" si="1"/>
        <v>2500</v>
      </c>
      <c r="E47" s="117">
        <f t="shared" si="1"/>
        <v>1920</v>
      </c>
      <c r="F47" s="117">
        <f t="shared" si="1"/>
        <v>893</v>
      </c>
      <c r="G47" s="59"/>
      <c r="H47" s="117">
        <f t="shared" si="1"/>
        <v>19931</v>
      </c>
      <c r="I47" s="109">
        <v>7.6206738300000003</v>
      </c>
      <c r="J47" s="109">
        <v>7.4339568099999997</v>
      </c>
      <c r="K47" s="109">
        <v>7.4889526399999999</v>
      </c>
      <c r="L47" s="55"/>
      <c r="M47" s="40"/>
      <c r="N47" s="55"/>
      <c r="O47" s="55"/>
      <c r="P47" s="55"/>
      <c r="Q47" s="55"/>
      <c r="R47" s="55"/>
      <c r="S47" s="55"/>
    </row>
    <row r="48" spans="1:19" ht="15.75" customHeight="1" x14ac:dyDescent="0.2">
      <c r="C48" s="40"/>
      <c r="D48" s="40"/>
      <c r="F48" s="40"/>
      <c r="G48" s="40"/>
    </row>
    <row r="49" spans="1:21" ht="15.75" customHeight="1" x14ac:dyDescent="0.2">
      <c r="A49" s="35" t="s">
        <v>60</v>
      </c>
      <c r="B49" s="57">
        <v>859</v>
      </c>
      <c r="C49" s="57">
        <v>413</v>
      </c>
      <c r="D49" s="57">
        <v>229</v>
      </c>
      <c r="E49" s="57">
        <v>351</v>
      </c>
      <c r="F49" s="57">
        <v>168</v>
      </c>
      <c r="G49" s="58"/>
      <c r="H49" s="57">
        <f>B49+C49+D49+E49+F49</f>
        <v>2020</v>
      </c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21" s="55" customFormat="1" ht="15.75" customHeight="1" x14ac:dyDescent="0.2">
      <c r="A50" s="38" t="s">
        <v>61</v>
      </c>
      <c r="B50" s="58">
        <v>2222</v>
      </c>
      <c r="C50" s="58">
        <v>2072</v>
      </c>
      <c r="D50" s="58">
        <v>910</v>
      </c>
      <c r="E50" s="58">
        <v>433</v>
      </c>
      <c r="F50" s="58">
        <v>222</v>
      </c>
      <c r="G50" s="58"/>
      <c r="H50" s="58">
        <f>B50+C50+D50+E50+F50</f>
        <v>5859</v>
      </c>
      <c r="S50" s="41"/>
      <c r="T50" s="41"/>
      <c r="U50" s="41"/>
    </row>
    <row r="51" spans="1:21" ht="15" x14ac:dyDescent="0.2">
      <c r="A51" s="35" t="s">
        <v>62</v>
      </c>
      <c r="B51" s="57">
        <v>1875</v>
      </c>
      <c r="C51" s="57">
        <v>1318</v>
      </c>
      <c r="D51" s="57">
        <v>532</v>
      </c>
      <c r="E51" s="57">
        <v>453</v>
      </c>
      <c r="F51" s="57">
        <v>139</v>
      </c>
      <c r="G51" s="118"/>
      <c r="H51" s="57">
        <f>B51+C51+D51+E51+F51</f>
        <v>4317</v>
      </c>
      <c r="I51" s="41"/>
      <c r="J51" s="41"/>
      <c r="K51" s="41"/>
    </row>
    <row r="52" spans="1:21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U52"/>
  <sheetViews>
    <sheetView showGridLines="0" workbookViewId="0">
      <selection activeCell="A28" sqref="A28"/>
    </sheetView>
  </sheetViews>
  <sheetFormatPr defaultRowHeight="12.75" x14ac:dyDescent="0.2"/>
  <cols>
    <col min="1" max="1" width="17.140625" style="44" customWidth="1"/>
    <col min="2" max="6" width="9.7109375" customWidth="1"/>
    <col min="7" max="7" width="1.140625" customWidth="1"/>
    <col min="8" max="8" width="9.7109375" customWidth="1"/>
    <col min="9" max="12" width="1" customWidth="1"/>
  </cols>
  <sheetData>
    <row r="1" spans="1:8" s="41" customFormat="1" ht="15.75" customHeight="1" x14ac:dyDescent="0.25">
      <c r="A1" s="33" t="s">
        <v>21</v>
      </c>
    </row>
    <row r="2" spans="1:8" ht="15.75" customHeight="1" x14ac:dyDescent="0.2"/>
    <row r="3" spans="1:8" ht="15.75" customHeight="1" x14ac:dyDescent="0.25">
      <c r="A3" s="33" t="s">
        <v>197</v>
      </c>
    </row>
    <row r="4" spans="1:8" ht="15.75" customHeight="1" x14ac:dyDescent="0.2"/>
    <row r="5" spans="1:8" ht="15.75" customHeight="1" x14ac:dyDescent="0.2"/>
    <row r="6" spans="1:8" s="44" customFormat="1" ht="15.75" customHeight="1" x14ac:dyDescent="0.2">
      <c r="B6" s="66"/>
      <c r="C6" s="66"/>
      <c r="D6" s="66"/>
      <c r="E6" s="66"/>
      <c r="F6" s="66"/>
      <c r="G6" s="66"/>
      <c r="H6" s="67"/>
    </row>
    <row r="7" spans="1:8" s="44" customFormat="1" ht="15.75" customHeight="1" x14ac:dyDescent="0.2">
      <c r="B7" s="67" t="s">
        <v>64</v>
      </c>
      <c r="C7" s="67" t="s">
        <v>65</v>
      </c>
      <c r="D7" s="67" t="s">
        <v>66</v>
      </c>
      <c r="E7" s="67" t="s">
        <v>67</v>
      </c>
      <c r="F7" s="67" t="s">
        <v>68</v>
      </c>
      <c r="G7" s="67"/>
      <c r="H7" s="67" t="s">
        <v>13</v>
      </c>
    </row>
    <row r="8" spans="1:8" s="44" customFormat="1" ht="15.75" customHeight="1" x14ac:dyDescent="0.2">
      <c r="B8" s="67"/>
      <c r="C8" s="67"/>
      <c r="D8" s="67"/>
      <c r="E8" s="67"/>
      <c r="F8" s="67"/>
      <c r="G8" s="67"/>
      <c r="H8" s="67"/>
    </row>
    <row r="9" spans="1:8" ht="15.75" customHeight="1" x14ac:dyDescent="0.2">
      <c r="A9" s="50" t="s">
        <v>225</v>
      </c>
      <c r="B9" s="57">
        <v>435.09886</v>
      </c>
      <c r="C9" s="57">
        <v>209.00268</v>
      </c>
      <c r="D9" s="57">
        <v>84.971000000000004</v>
      </c>
      <c r="E9" s="57">
        <v>91.486930000000001</v>
      </c>
      <c r="F9" s="57">
        <v>45.198030000000003</v>
      </c>
      <c r="G9" s="58"/>
      <c r="H9" s="57">
        <f>SUM(B9:F9)</f>
        <v>865.75750000000005</v>
      </c>
    </row>
    <row r="10" spans="1:8" ht="15.75" customHeight="1" x14ac:dyDescent="0.2">
      <c r="A10" s="52" t="s">
        <v>226</v>
      </c>
      <c r="B10" s="58">
        <v>210.55635000000001</v>
      </c>
      <c r="C10" s="58">
        <v>136.34878</v>
      </c>
      <c r="D10" s="58">
        <v>114.95665</v>
      </c>
      <c r="E10" s="58">
        <v>213.756</v>
      </c>
      <c r="F10" s="58">
        <v>103.38178000000001</v>
      </c>
      <c r="G10" s="58"/>
      <c r="H10" s="58">
        <f t="shared" ref="H10:H45" si="0">SUM(B10:F10)</f>
        <v>778.99955999999997</v>
      </c>
    </row>
    <row r="11" spans="1:8" ht="15.75" customHeight="1" x14ac:dyDescent="0.2">
      <c r="A11" s="50" t="s">
        <v>227</v>
      </c>
      <c r="B11" s="57">
        <v>959.78794000000005</v>
      </c>
      <c r="C11" s="57">
        <v>463.58573000000001</v>
      </c>
      <c r="D11" s="57">
        <v>72.378839999999997</v>
      </c>
      <c r="E11" s="57">
        <v>32.633940000000003</v>
      </c>
      <c r="F11" s="57">
        <v>9.4261800000000004</v>
      </c>
      <c r="G11" s="58"/>
      <c r="H11" s="57">
        <f t="shared" si="0"/>
        <v>1537.8126299999999</v>
      </c>
    </row>
    <row r="12" spans="1:8" ht="15.75" customHeight="1" x14ac:dyDescent="0.2">
      <c r="A12" s="52" t="s">
        <v>26</v>
      </c>
      <c r="B12" s="58">
        <v>1342.96513</v>
      </c>
      <c r="C12" s="58">
        <v>1232.5148099999999</v>
      </c>
      <c r="D12" s="58">
        <v>551.05595000000005</v>
      </c>
      <c r="E12" s="58">
        <v>230.71852000000001</v>
      </c>
      <c r="F12" s="58">
        <v>129.60207</v>
      </c>
      <c r="G12" s="58"/>
      <c r="H12" s="58">
        <f t="shared" si="0"/>
        <v>3486.8564799999999</v>
      </c>
    </row>
    <row r="13" spans="1:8" ht="15.75" customHeight="1" x14ac:dyDescent="0.2">
      <c r="A13" s="50" t="s">
        <v>27</v>
      </c>
      <c r="B13" s="57">
        <v>164.57244</v>
      </c>
      <c r="C13" s="57">
        <v>183.6113</v>
      </c>
      <c r="D13" s="57">
        <v>89.618290000000002</v>
      </c>
      <c r="E13" s="57">
        <v>69.208510000000004</v>
      </c>
      <c r="F13" s="57">
        <v>31.84619</v>
      </c>
      <c r="G13" s="58"/>
      <c r="H13" s="57">
        <f t="shared" si="0"/>
        <v>538.85672999999997</v>
      </c>
    </row>
    <row r="14" spans="1:8" ht="15.75" customHeight="1" x14ac:dyDescent="0.2">
      <c r="A14" s="52" t="s">
        <v>28</v>
      </c>
      <c r="B14" s="58">
        <v>1.98403</v>
      </c>
      <c r="C14" s="58">
        <v>30.528289999999998</v>
      </c>
      <c r="D14" s="58">
        <v>39.06006</v>
      </c>
      <c r="E14" s="58">
        <v>22.781140000000001</v>
      </c>
      <c r="F14" s="58">
        <v>9.1617300000000004</v>
      </c>
      <c r="G14" s="58"/>
      <c r="H14" s="58">
        <f t="shared" si="0"/>
        <v>103.51525000000001</v>
      </c>
    </row>
    <row r="15" spans="1:8" ht="15.75" customHeight="1" x14ac:dyDescent="0.2">
      <c r="A15" s="50" t="s">
        <v>29</v>
      </c>
      <c r="B15" s="57">
        <v>298.94529999999997</v>
      </c>
      <c r="C15" s="57">
        <v>232.86908</v>
      </c>
      <c r="D15" s="57">
        <v>40.083579999999998</v>
      </c>
      <c r="E15" s="57">
        <v>19.662569999999999</v>
      </c>
      <c r="F15" s="57">
        <v>2.8316599999999998</v>
      </c>
      <c r="G15" s="58"/>
      <c r="H15" s="57">
        <f t="shared" si="0"/>
        <v>594.39219000000003</v>
      </c>
    </row>
    <row r="16" spans="1:8" ht="15.75" customHeight="1" x14ac:dyDescent="0.2">
      <c r="A16" s="52" t="s">
        <v>30</v>
      </c>
      <c r="B16" s="58">
        <v>75.394499999999994</v>
      </c>
      <c r="C16" s="58">
        <v>59.794800000000002</v>
      </c>
      <c r="D16" s="58">
        <v>43.303190000000001</v>
      </c>
      <c r="E16" s="58">
        <v>20.490860000000001</v>
      </c>
      <c r="F16" s="58">
        <v>14.86247</v>
      </c>
      <c r="G16" s="58"/>
      <c r="H16" s="58">
        <f t="shared" si="0"/>
        <v>213.84582</v>
      </c>
    </row>
    <row r="17" spans="1:8" ht="15.75" hidden="1" customHeight="1" x14ac:dyDescent="0.2">
      <c r="A17" s="50" t="s">
        <v>31</v>
      </c>
      <c r="B17" s="57">
        <v>25.830469999999998</v>
      </c>
      <c r="C17" s="57">
        <v>18.82368</v>
      </c>
      <c r="D17" s="57">
        <v>8.6328200000000006</v>
      </c>
      <c r="E17" s="57">
        <v>14.8263</v>
      </c>
      <c r="F17" s="57">
        <v>16.11364</v>
      </c>
      <c r="G17" s="58"/>
      <c r="H17" s="57">
        <f t="shared" si="0"/>
        <v>84.226910000000004</v>
      </c>
    </row>
    <row r="18" spans="1:8" ht="15.75" hidden="1" customHeight="1" x14ac:dyDescent="0.2">
      <c r="A18" s="52" t="s">
        <v>32</v>
      </c>
      <c r="B18" s="58">
        <v>16.585789999999999</v>
      </c>
      <c r="C18" s="58">
        <v>15.84981</v>
      </c>
      <c r="D18" s="58">
        <v>5.6545899999999998</v>
      </c>
      <c r="E18" s="58">
        <v>3.0761599999999998</v>
      </c>
      <c r="F18" s="58">
        <v>0.95365999999999995</v>
      </c>
      <c r="G18" s="58"/>
      <c r="H18" s="58">
        <f t="shared" si="0"/>
        <v>42.120010000000001</v>
      </c>
    </row>
    <row r="19" spans="1:8" ht="15.75" hidden="1" customHeight="1" x14ac:dyDescent="0.2">
      <c r="A19" s="50" t="s">
        <v>33</v>
      </c>
      <c r="B19" s="57">
        <v>0</v>
      </c>
      <c r="C19" s="57">
        <v>0</v>
      </c>
      <c r="D19" s="57">
        <v>1.99963</v>
      </c>
      <c r="E19" s="57">
        <v>3.3069299999999999</v>
      </c>
      <c r="F19" s="57">
        <v>2.86097</v>
      </c>
      <c r="G19" s="58"/>
      <c r="H19" s="57">
        <f t="shared" si="0"/>
        <v>8.1675299999999993</v>
      </c>
    </row>
    <row r="20" spans="1:8" ht="15.75" hidden="1" customHeight="1" x14ac:dyDescent="0.2">
      <c r="A20" s="52" t="s">
        <v>34</v>
      </c>
      <c r="B20" s="58">
        <v>9.9744299999999999</v>
      </c>
      <c r="C20" s="58">
        <v>5.7219499999999996</v>
      </c>
      <c r="D20" s="58">
        <v>2.6301999999999999</v>
      </c>
      <c r="E20" s="58">
        <v>4.3747299999999996</v>
      </c>
      <c r="F20" s="58">
        <v>0.99980999999999998</v>
      </c>
      <c r="G20" s="58"/>
      <c r="H20" s="58">
        <f t="shared" si="0"/>
        <v>23.70112</v>
      </c>
    </row>
    <row r="21" spans="1:8" ht="15.75" customHeight="1" x14ac:dyDescent="0.2">
      <c r="A21" s="50" t="s">
        <v>35</v>
      </c>
      <c r="B21" s="57">
        <v>52.390689999999999</v>
      </c>
      <c r="C21" s="57">
        <v>40.395429999999998</v>
      </c>
      <c r="D21" s="57">
        <v>18.91723</v>
      </c>
      <c r="E21" s="57">
        <v>25.584109999999999</v>
      </c>
      <c r="F21" s="57">
        <v>20.928090000000001</v>
      </c>
      <c r="G21" s="58"/>
      <c r="H21" s="57">
        <f t="shared" si="0"/>
        <v>158.21555000000001</v>
      </c>
    </row>
    <row r="22" spans="1:8" ht="15.75" customHeight="1" x14ac:dyDescent="0.2">
      <c r="A22" s="52" t="s">
        <v>36</v>
      </c>
      <c r="B22" s="58">
        <v>2.7225100000000002</v>
      </c>
      <c r="C22" s="58">
        <v>4.3067399999999996</v>
      </c>
      <c r="D22" s="58">
        <v>0</v>
      </c>
      <c r="E22" s="58">
        <v>2.9994399999999999</v>
      </c>
      <c r="F22" s="58">
        <v>2.69943</v>
      </c>
      <c r="G22" s="58"/>
      <c r="H22" s="58">
        <f t="shared" si="0"/>
        <v>12.728119999999999</v>
      </c>
    </row>
    <row r="23" spans="1:8" ht="15.75" customHeight="1" x14ac:dyDescent="0.2">
      <c r="A23" s="50" t="s">
        <v>37</v>
      </c>
      <c r="B23" s="57">
        <v>17.697870000000002</v>
      </c>
      <c r="C23" s="57">
        <v>15.6022</v>
      </c>
      <c r="D23" s="57">
        <v>1.63039</v>
      </c>
      <c r="E23" s="57">
        <v>0.99980999999999998</v>
      </c>
      <c r="F23" s="57">
        <v>0</v>
      </c>
      <c r="G23" s="58"/>
      <c r="H23" s="57">
        <f t="shared" si="0"/>
        <v>35.93027</v>
      </c>
    </row>
    <row r="24" spans="1:8" ht="15.75" customHeight="1" x14ac:dyDescent="0.2">
      <c r="A24" s="52" t="s">
        <v>38</v>
      </c>
      <c r="B24" s="58">
        <v>22.774899999999999</v>
      </c>
      <c r="C24" s="58">
        <v>26.502210000000002</v>
      </c>
      <c r="D24" s="58">
        <v>8.4637899999999995</v>
      </c>
      <c r="E24" s="58">
        <v>5.75251</v>
      </c>
      <c r="F24" s="58">
        <v>2.5896599999999999</v>
      </c>
      <c r="G24" s="58"/>
      <c r="H24" s="58">
        <f t="shared" si="0"/>
        <v>66.083069999999992</v>
      </c>
    </row>
    <row r="25" spans="1:8" ht="15.75" customHeight="1" x14ac:dyDescent="0.2">
      <c r="A25" s="50" t="s">
        <v>39</v>
      </c>
      <c r="B25" s="57">
        <v>121.45762000000001</v>
      </c>
      <c r="C25" s="57">
        <v>49.361319999999999</v>
      </c>
      <c r="D25" s="57">
        <v>12.469279999999999</v>
      </c>
      <c r="E25" s="57">
        <v>18.98085</v>
      </c>
      <c r="F25" s="57">
        <v>5.40198</v>
      </c>
      <c r="G25" s="58"/>
      <c r="H25" s="57">
        <f t="shared" si="0"/>
        <v>207.67105000000001</v>
      </c>
    </row>
    <row r="26" spans="1:8" ht="15.75" customHeight="1" x14ac:dyDescent="0.2">
      <c r="A26" s="52" t="s">
        <v>40</v>
      </c>
      <c r="B26" s="58">
        <v>160.47526999999999</v>
      </c>
      <c r="C26" s="58">
        <v>55.019019999999998</v>
      </c>
      <c r="D26" s="58">
        <v>11.97031</v>
      </c>
      <c r="E26" s="58">
        <v>6.4448299999999996</v>
      </c>
      <c r="F26" s="58">
        <v>1.7170799999999999</v>
      </c>
      <c r="G26" s="58"/>
      <c r="H26" s="58">
        <f t="shared" si="0"/>
        <v>235.62651</v>
      </c>
    </row>
    <row r="27" spans="1:8" ht="15.75" customHeight="1" x14ac:dyDescent="0.2">
      <c r="A27" s="50" t="s">
        <v>41</v>
      </c>
      <c r="B27" s="57">
        <v>5.4300499999999996</v>
      </c>
      <c r="C27" s="57">
        <v>6.2103200000000003</v>
      </c>
      <c r="D27" s="57">
        <v>1.8686499999999999</v>
      </c>
      <c r="E27" s="57">
        <v>1.9073199999999999</v>
      </c>
      <c r="F27" s="57">
        <v>2.6202200000000002</v>
      </c>
      <c r="G27" s="58"/>
      <c r="H27" s="57">
        <f t="shared" si="0"/>
        <v>18.036560000000001</v>
      </c>
    </row>
    <row r="28" spans="1:8" ht="15.75" customHeight="1" x14ac:dyDescent="0.2">
      <c r="A28" s="52" t="s">
        <v>42</v>
      </c>
      <c r="B28" s="58">
        <v>93.415459999999996</v>
      </c>
      <c r="C28" s="58">
        <v>96.50658</v>
      </c>
      <c r="D28" s="58">
        <v>70.907499999999999</v>
      </c>
      <c r="E28" s="58">
        <v>49.31579</v>
      </c>
      <c r="F28" s="58">
        <v>37.070419999999999</v>
      </c>
      <c r="G28" s="58"/>
      <c r="H28" s="58">
        <f t="shared" si="0"/>
        <v>347.21574999999996</v>
      </c>
    </row>
    <row r="29" spans="1:8" ht="15.75" customHeight="1" x14ac:dyDescent="0.2">
      <c r="A29" s="50" t="s">
        <v>43</v>
      </c>
      <c r="B29" s="57">
        <v>0.21518000000000001</v>
      </c>
      <c r="C29" s="57">
        <v>4.8144499999999999</v>
      </c>
      <c r="D29" s="57">
        <v>0.99980999999999998</v>
      </c>
      <c r="E29" s="57">
        <v>0.86134999999999995</v>
      </c>
      <c r="F29" s="57">
        <v>2.8148200000000001</v>
      </c>
      <c r="G29" s="58"/>
      <c r="H29" s="57">
        <f t="shared" si="0"/>
        <v>9.7056100000000001</v>
      </c>
    </row>
    <row r="30" spans="1:8" ht="15.75" customHeight="1" x14ac:dyDescent="0.2">
      <c r="A30" s="52" t="s">
        <v>44</v>
      </c>
      <c r="B30" s="58">
        <v>17.975429999999999</v>
      </c>
      <c r="C30" s="58">
        <v>39.595829999999999</v>
      </c>
      <c r="D30" s="58">
        <v>26.560220000000001</v>
      </c>
      <c r="E30" s="58">
        <v>31.859290000000001</v>
      </c>
      <c r="F30" s="58">
        <v>10.137840000000001</v>
      </c>
      <c r="G30" s="58"/>
      <c r="H30" s="58">
        <f t="shared" si="0"/>
        <v>126.12860999999999</v>
      </c>
    </row>
    <row r="31" spans="1:8" ht="15.75" customHeight="1" x14ac:dyDescent="0.2">
      <c r="A31" s="50" t="s">
        <v>45</v>
      </c>
      <c r="B31" s="57">
        <v>4.6030100000000003</v>
      </c>
      <c r="C31" s="57">
        <v>6.5421300000000002</v>
      </c>
      <c r="D31" s="57">
        <v>0.61809999999999998</v>
      </c>
      <c r="E31" s="57">
        <v>4.7177699999999998</v>
      </c>
      <c r="F31" s="57">
        <v>2.86971</v>
      </c>
      <c r="G31" s="58"/>
      <c r="H31" s="57">
        <f t="shared" si="0"/>
        <v>19.350720000000003</v>
      </c>
    </row>
    <row r="32" spans="1:8" ht="15.75" customHeight="1" x14ac:dyDescent="0.2">
      <c r="A32" s="52" t="s">
        <v>46</v>
      </c>
      <c r="B32" s="58">
        <v>7.8643999999999998</v>
      </c>
      <c r="C32" s="58">
        <v>21.2256</v>
      </c>
      <c r="D32" s="58">
        <v>9.1985299999999999</v>
      </c>
      <c r="E32" s="58">
        <v>12.75869</v>
      </c>
      <c r="F32" s="58">
        <v>4.9834699999999996</v>
      </c>
      <c r="G32" s="58"/>
      <c r="H32" s="58">
        <f t="shared" si="0"/>
        <v>56.03069</v>
      </c>
    </row>
    <row r="33" spans="1:19" ht="15.75" customHeight="1" x14ac:dyDescent="0.2">
      <c r="A33" s="50" t="s">
        <v>47</v>
      </c>
      <c r="B33" s="57">
        <v>209.5977</v>
      </c>
      <c r="C33" s="57">
        <v>134.88056</v>
      </c>
      <c r="D33" s="57">
        <v>40.704799999999999</v>
      </c>
      <c r="E33" s="57">
        <v>9.5203600000000002</v>
      </c>
      <c r="F33" s="57">
        <v>14.838150000000001</v>
      </c>
      <c r="G33" s="58"/>
      <c r="H33" s="57">
        <f t="shared" si="0"/>
        <v>409.54156999999992</v>
      </c>
    </row>
    <row r="34" spans="1:19" ht="15.75" customHeight="1" x14ac:dyDescent="0.2">
      <c r="A34" s="52" t="s">
        <v>48</v>
      </c>
      <c r="B34" s="58">
        <v>94.966009999999997</v>
      </c>
      <c r="C34" s="58">
        <v>72.760559999999998</v>
      </c>
      <c r="D34" s="58">
        <v>47.974800000000002</v>
      </c>
      <c r="E34" s="58">
        <v>36.620100000000001</v>
      </c>
      <c r="F34" s="58">
        <v>17.19828</v>
      </c>
      <c r="G34" s="58"/>
      <c r="H34" s="58">
        <f t="shared" si="0"/>
        <v>269.51974999999999</v>
      </c>
    </row>
    <row r="35" spans="1:19" ht="15.75" customHeight="1" x14ac:dyDescent="0.2">
      <c r="A35" s="50" t="s">
        <v>49</v>
      </c>
      <c r="B35" s="57">
        <v>67.897459999999995</v>
      </c>
      <c r="C35" s="57">
        <v>40.17277</v>
      </c>
      <c r="D35" s="57">
        <v>20.305620000000001</v>
      </c>
      <c r="E35" s="57">
        <v>34.146450000000002</v>
      </c>
      <c r="F35" s="57">
        <v>16.802219999999998</v>
      </c>
      <c r="G35" s="58"/>
      <c r="H35" s="57">
        <f t="shared" si="0"/>
        <v>179.32451999999998</v>
      </c>
    </row>
    <row r="36" spans="1:19" ht="15.75" customHeight="1" x14ac:dyDescent="0.2">
      <c r="A36" s="52" t="s">
        <v>50</v>
      </c>
      <c r="B36" s="58">
        <v>606.59826999999996</v>
      </c>
      <c r="C36" s="58">
        <v>529.20788000000005</v>
      </c>
      <c r="D36" s="58">
        <v>191.01042000000001</v>
      </c>
      <c r="E36" s="58">
        <v>99.357579999999999</v>
      </c>
      <c r="F36" s="58">
        <v>29.925149999999999</v>
      </c>
      <c r="G36" s="58"/>
      <c r="H36" s="58">
        <f t="shared" si="0"/>
        <v>1456.0993000000001</v>
      </c>
    </row>
    <row r="37" spans="1:19" ht="15.75" customHeight="1" x14ac:dyDescent="0.2">
      <c r="A37" s="50" t="s">
        <v>51</v>
      </c>
      <c r="B37" s="57">
        <v>638.89291000000003</v>
      </c>
      <c r="C37" s="57">
        <v>423.01191</v>
      </c>
      <c r="D37" s="57">
        <v>180.21892</v>
      </c>
      <c r="E37" s="57">
        <v>166.50033999999999</v>
      </c>
      <c r="F37" s="57">
        <v>29.892720000000001</v>
      </c>
      <c r="G37" s="58"/>
      <c r="H37" s="57">
        <f t="shared" si="0"/>
        <v>1438.5168000000001</v>
      </c>
    </row>
    <row r="38" spans="1:19" ht="15.75" customHeight="1" x14ac:dyDescent="0.2">
      <c r="A38" s="52" t="s">
        <v>52</v>
      </c>
      <c r="B38" s="58">
        <v>161.85305</v>
      </c>
      <c r="C38" s="58">
        <v>52.759929999999997</v>
      </c>
      <c r="D38" s="58">
        <v>24.999690000000001</v>
      </c>
      <c r="E38" s="58">
        <v>62.714399999999998</v>
      </c>
      <c r="F38" s="58">
        <v>25.719449999999998</v>
      </c>
      <c r="G38" s="58"/>
      <c r="H38" s="58">
        <f t="shared" si="0"/>
        <v>328.04651999999999</v>
      </c>
    </row>
    <row r="39" spans="1:19" ht="15.75" customHeight="1" x14ac:dyDescent="0.2">
      <c r="A39" s="50" t="s">
        <v>53</v>
      </c>
      <c r="B39" s="57">
        <v>170.49522999999999</v>
      </c>
      <c r="C39" s="57">
        <v>63.748519999999999</v>
      </c>
      <c r="D39" s="57">
        <v>11.48132</v>
      </c>
      <c r="E39" s="57">
        <v>39.075659999999999</v>
      </c>
      <c r="F39" s="57">
        <v>29.050080000000001</v>
      </c>
      <c r="G39" s="58"/>
      <c r="H39" s="57">
        <f t="shared" si="0"/>
        <v>313.85080999999997</v>
      </c>
    </row>
    <row r="40" spans="1:19" ht="15.75" customHeight="1" x14ac:dyDescent="0.2">
      <c r="A40" s="52" t="s">
        <v>54</v>
      </c>
      <c r="B40" s="58">
        <v>171.16011</v>
      </c>
      <c r="C40" s="58">
        <v>129.03761</v>
      </c>
      <c r="D40" s="58">
        <v>73.792180000000002</v>
      </c>
      <c r="E40" s="58">
        <v>68.609740000000002</v>
      </c>
      <c r="F40" s="58">
        <v>39.533459999999998</v>
      </c>
      <c r="G40" s="58"/>
      <c r="H40" s="58">
        <f t="shared" si="0"/>
        <v>482.13310000000001</v>
      </c>
    </row>
    <row r="41" spans="1:19" ht="15.75" customHeight="1" x14ac:dyDescent="0.2">
      <c r="A41" s="50" t="s">
        <v>55</v>
      </c>
      <c r="B41" s="57">
        <v>161.97592</v>
      </c>
      <c r="C41" s="57">
        <v>115.1026</v>
      </c>
      <c r="D41" s="57">
        <v>27.20514</v>
      </c>
      <c r="E41" s="57">
        <v>7.9036999999999997</v>
      </c>
      <c r="F41" s="57">
        <v>2.16242</v>
      </c>
      <c r="G41" s="58"/>
      <c r="H41" s="57">
        <f t="shared" si="0"/>
        <v>314.34978000000007</v>
      </c>
    </row>
    <row r="42" spans="1:19" ht="15.75" customHeight="1" x14ac:dyDescent="0.2">
      <c r="A42" s="52" t="s">
        <v>56</v>
      </c>
      <c r="B42" s="58">
        <v>40.419139999999999</v>
      </c>
      <c r="C42" s="58">
        <v>16.050650000000001</v>
      </c>
      <c r="D42" s="58">
        <v>14.420260000000001</v>
      </c>
      <c r="E42" s="58">
        <v>9.2390699999999999</v>
      </c>
      <c r="F42" s="58">
        <v>3.7684799999999998</v>
      </c>
      <c r="G42" s="58"/>
      <c r="H42" s="58">
        <f t="shared" si="0"/>
        <v>83.897599999999997</v>
      </c>
    </row>
    <row r="43" spans="1:19" ht="15.75" customHeight="1" x14ac:dyDescent="0.2">
      <c r="A43" s="50" t="s">
        <v>57</v>
      </c>
      <c r="B43" s="57">
        <v>202.85162</v>
      </c>
      <c r="C43" s="57">
        <v>88.436350000000004</v>
      </c>
      <c r="D43" s="57">
        <v>47.369799999999998</v>
      </c>
      <c r="E43" s="57">
        <v>29.706849999999999</v>
      </c>
      <c r="F43" s="57">
        <v>14.296760000000001</v>
      </c>
      <c r="G43" s="58"/>
      <c r="H43" s="57">
        <f t="shared" si="0"/>
        <v>382.66137999999995</v>
      </c>
    </row>
    <row r="44" spans="1:19" ht="15.75" customHeight="1" x14ac:dyDescent="0.2">
      <c r="A44" s="52" t="s">
        <v>58</v>
      </c>
      <c r="B44" s="58">
        <v>111.00044</v>
      </c>
      <c r="C44" s="58">
        <v>49.345100000000002</v>
      </c>
      <c r="D44" s="58">
        <v>9.1823099999999993</v>
      </c>
      <c r="E44" s="58">
        <v>8.2598400000000005</v>
      </c>
      <c r="F44" s="58">
        <v>1.8611599999999999</v>
      </c>
      <c r="G44" s="58"/>
      <c r="H44" s="58">
        <f t="shared" si="0"/>
        <v>179.64885000000001</v>
      </c>
    </row>
    <row r="45" spans="1:19" ht="15.75" customHeight="1" x14ac:dyDescent="0.2">
      <c r="A45" s="50" t="s">
        <v>59</v>
      </c>
      <c r="B45" s="57">
        <v>344.60176000000001</v>
      </c>
      <c r="C45" s="57">
        <v>451.62914000000001</v>
      </c>
      <c r="D45" s="57">
        <v>230.57382000000001</v>
      </c>
      <c r="E45" s="57">
        <v>209.80789999999999</v>
      </c>
      <c r="F45" s="57">
        <v>90.243870000000001</v>
      </c>
      <c r="G45" s="58"/>
      <c r="H45" s="57">
        <f t="shared" si="0"/>
        <v>1326.8564900000001</v>
      </c>
    </row>
    <row r="46" spans="1:19" ht="15.75" customHeight="1" x14ac:dyDescent="0.2">
      <c r="A46" s="59"/>
      <c r="B46" s="39"/>
      <c r="C46" s="39"/>
      <c r="D46" s="39"/>
      <c r="E46" s="39"/>
      <c r="F46" s="39"/>
      <c r="G46" s="39"/>
      <c r="H46" s="39"/>
    </row>
    <row r="47" spans="1:19" ht="15.75" customHeight="1" x14ac:dyDescent="0.2">
      <c r="A47" s="53" t="s">
        <v>20</v>
      </c>
      <c r="B47" s="117">
        <f t="shared" ref="B47:H47" si="1">SUM(B9:B45)-SUM(B17:B20)</f>
        <v>6978.6365600000008</v>
      </c>
      <c r="C47" s="117">
        <f t="shared" si="1"/>
        <v>5080.4808800000019</v>
      </c>
      <c r="D47" s="117">
        <f t="shared" si="1"/>
        <v>2118.27045</v>
      </c>
      <c r="E47" s="117">
        <f t="shared" si="1"/>
        <v>1644.3822200000004</v>
      </c>
      <c r="F47" s="117">
        <f t="shared" si="1"/>
        <v>755.43502999999998</v>
      </c>
      <c r="G47" s="59"/>
      <c r="H47" s="117">
        <f t="shared" si="1"/>
        <v>16577.205140000005</v>
      </c>
      <c r="I47" s="109">
        <v>7.6206738300000003</v>
      </c>
      <c r="J47" s="109">
        <v>7.4339568099999997</v>
      </c>
      <c r="K47" s="109">
        <v>7.4889526399999999</v>
      </c>
      <c r="L47" s="55"/>
      <c r="M47" s="55"/>
      <c r="N47" s="55"/>
      <c r="O47" s="55"/>
      <c r="P47" s="55"/>
      <c r="Q47" s="55"/>
      <c r="R47" s="55"/>
      <c r="S47" s="55"/>
    </row>
    <row r="48" spans="1:19" ht="15.75" customHeight="1" x14ac:dyDescent="0.2"/>
    <row r="49" spans="1:21" ht="15.75" customHeight="1" x14ac:dyDescent="0.2">
      <c r="A49" s="35" t="s">
        <v>60</v>
      </c>
      <c r="B49" s="57">
        <v>645.65521000000001</v>
      </c>
      <c r="C49" s="57">
        <v>345.35145999999997</v>
      </c>
      <c r="D49" s="57">
        <v>199.92765</v>
      </c>
      <c r="E49" s="57">
        <v>305.24293999999998</v>
      </c>
      <c r="F49" s="57">
        <v>148.57980000000001</v>
      </c>
      <c r="G49" s="58"/>
      <c r="H49" s="57">
        <f>SUM(B49:F49)</f>
        <v>1644.7570599999999</v>
      </c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21" s="55" customFormat="1" ht="15.75" customHeight="1" x14ac:dyDescent="0.2">
      <c r="A50" s="38" t="s">
        <v>61</v>
      </c>
      <c r="B50" s="58">
        <v>1883.86141</v>
      </c>
      <c r="C50" s="58">
        <v>1739.31828</v>
      </c>
      <c r="D50" s="58">
        <v>763.12106000000006</v>
      </c>
      <c r="E50" s="58">
        <v>362.86160000000001</v>
      </c>
      <c r="F50" s="58">
        <v>188.30412000000001</v>
      </c>
      <c r="G50" s="58"/>
      <c r="H50" s="58">
        <f t="shared" ref="H50:H51" si="2">SUM(B50:F50)</f>
        <v>4937.4664700000003</v>
      </c>
      <c r="S50" s="41"/>
      <c r="T50" s="41"/>
      <c r="U50" s="41"/>
    </row>
    <row r="51" spans="1:21" ht="15" x14ac:dyDescent="0.2">
      <c r="A51" s="35" t="s">
        <v>62</v>
      </c>
      <c r="B51" s="57">
        <v>1570.2076999999999</v>
      </c>
      <c r="C51" s="57">
        <v>1117.9130500000001</v>
      </c>
      <c r="D51" s="57">
        <v>464.50945000000002</v>
      </c>
      <c r="E51" s="57">
        <v>399.33886000000001</v>
      </c>
      <c r="F51" s="57">
        <v>119.53783</v>
      </c>
      <c r="G51" s="58"/>
      <c r="H51" s="57">
        <f t="shared" si="2"/>
        <v>3671.5068900000001</v>
      </c>
      <c r="I51" s="41"/>
      <c r="J51" s="41"/>
      <c r="K51" s="41"/>
    </row>
    <row r="52" spans="1:21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U52"/>
  <sheetViews>
    <sheetView showGridLines="0" zoomScaleNormal="100" zoomScaleSheetLayoutView="50" workbookViewId="0">
      <selection activeCell="A28" sqref="A28"/>
    </sheetView>
  </sheetViews>
  <sheetFormatPr defaultRowHeight="12.75" x14ac:dyDescent="0.2"/>
  <cols>
    <col min="1" max="1" width="17.140625" style="44" customWidth="1"/>
    <col min="2" max="6" width="9.7109375" customWidth="1"/>
    <col min="7" max="7" width="1.140625" customWidth="1"/>
    <col min="8" max="8" width="9.7109375" customWidth="1"/>
    <col min="10" max="13" width="1" customWidth="1"/>
  </cols>
  <sheetData>
    <row r="1" spans="1:8" s="41" customFormat="1" ht="15.75" customHeight="1" x14ac:dyDescent="0.25">
      <c r="A1" s="33" t="s">
        <v>21</v>
      </c>
    </row>
    <row r="2" spans="1:8" ht="15.75" customHeight="1" x14ac:dyDescent="0.2"/>
    <row r="3" spans="1:8" ht="15.75" customHeight="1" x14ac:dyDescent="0.25">
      <c r="A3" s="33" t="s">
        <v>201</v>
      </c>
    </row>
    <row r="4" spans="1:8" ht="15.75" customHeight="1" x14ac:dyDescent="0.25">
      <c r="A4" s="33"/>
    </row>
    <row r="5" spans="1:8" ht="15.75" customHeight="1" x14ac:dyDescent="0.2"/>
    <row r="6" spans="1:8" s="44" customFormat="1" ht="15.75" customHeight="1" x14ac:dyDescent="0.2">
      <c r="B6" s="66"/>
      <c r="C6" s="66"/>
      <c r="D6" s="66"/>
      <c r="E6" s="66"/>
      <c r="F6" s="66"/>
      <c r="G6" s="66"/>
      <c r="H6" s="67"/>
    </row>
    <row r="7" spans="1:8" s="44" customFormat="1" ht="15.75" customHeight="1" x14ac:dyDescent="0.2">
      <c r="B7" s="67" t="s">
        <v>64</v>
      </c>
      <c r="C7" s="67" t="s">
        <v>65</v>
      </c>
      <c r="D7" s="67" t="s">
        <v>66</v>
      </c>
      <c r="E7" s="67" t="s">
        <v>67</v>
      </c>
      <c r="F7" s="67" t="s">
        <v>68</v>
      </c>
      <c r="G7" s="67"/>
      <c r="H7" s="67" t="s">
        <v>13</v>
      </c>
    </row>
    <row r="8" spans="1:8" s="44" customFormat="1" ht="15.75" customHeight="1" x14ac:dyDescent="0.2">
      <c r="B8" s="67"/>
      <c r="C8" s="67"/>
      <c r="D8" s="67"/>
      <c r="E8" s="67"/>
      <c r="F8" s="67"/>
      <c r="G8" s="67"/>
      <c r="H8" s="67"/>
    </row>
    <row r="9" spans="1:8" ht="15.75" customHeight="1" x14ac:dyDescent="0.2">
      <c r="A9" s="50" t="s">
        <v>225</v>
      </c>
      <c r="B9" s="62">
        <f>IF(OR('Tabel 4 F'!B9&lt;5,'Tabel 4 Be'!B9&lt;0.5),"-",IFERROR('Tabel 4 Be'!B9/'Tabel 4 F'!B9*100,"-"))</f>
        <v>11.435023609115172</v>
      </c>
      <c r="C9" s="62">
        <f>IF(OR('Tabel 4 F'!C9&lt;5,'Tabel 4 Be'!C9&lt;0.5),"-",IFERROR('Tabel 4 Be'!C9/'Tabel 4 F'!C9*100,"-"))</f>
        <v>2.3730105784808919</v>
      </c>
      <c r="D9" s="62">
        <f>IF(OR('Tabel 4 F'!D9&lt;5,'Tabel 4 Be'!D9&lt;0.5),"-",IFERROR('Tabel 4 Be'!D9/'Tabel 4 F'!D9*100,"-"))</f>
        <v>1.2716763005780347</v>
      </c>
      <c r="E9" s="62">
        <f>IF(OR('Tabel 4 F'!E9&lt;5,'Tabel 4 Be'!E9&lt;0.5),"-",IFERROR('Tabel 4 Be'!E9/'Tabel 4 F'!E9*100,"-"))</f>
        <v>1.6176699331155699</v>
      </c>
      <c r="F9" s="62">
        <f>IF(OR('Tabel 4 F'!F9&lt;5,'Tabel 4 Be'!F9&lt;0.5),"-",IFERROR('Tabel 4 Be'!F9/'Tabel 4 F'!F9*100,"-"))</f>
        <v>2.8290993071593533</v>
      </c>
      <c r="G9" s="63"/>
      <c r="H9" s="62">
        <f>IF(OR('Tabel 4 F'!H9&lt;5,'Tabel 4 Be'!H9&lt;0.5),"-",IFERROR('Tabel 4 Be'!H9/'Tabel 4 F'!H9*100,"-"))</f>
        <v>3.3791121047588626</v>
      </c>
    </row>
    <row r="10" spans="1:8" ht="15.75" customHeight="1" x14ac:dyDescent="0.2">
      <c r="A10" s="52" t="s">
        <v>226</v>
      </c>
      <c r="B10" s="63">
        <f>IF(OR('Tabel 4 F'!B10&lt;5,'Tabel 4 Be'!B10&lt;0.5),"-",IFERROR('Tabel 4 Be'!B10/'Tabel 4 F'!B10*100,"-"))</f>
        <v>9.8467557874144109</v>
      </c>
      <c r="C10" s="63">
        <f>IF(OR('Tabel 4 F'!C10&lt;5,'Tabel 4 Be'!C10&lt;0.5),"-",IFERROR('Tabel 4 Be'!C10/'Tabel 4 F'!C10*100,"-"))</f>
        <v>2.7143330023171135</v>
      </c>
      <c r="D10" s="63">
        <f>IF(OR('Tabel 4 F'!D10&lt;5,'Tabel 4 Be'!D10&lt;0.5),"-",IFERROR('Tabel 4 Be'!D10/'Tabel 4 F'!D10*100,"-"))</f>
        <v>1.4104372355430184</v>
      </c>
      <c r="E10" s="63">
        <f>IF(OR('Tabel 4 F'!E10&lt;5,'Tabel 4 Be'!E10&lt;0.5),"-",IFERROR('Tabel 4 Be'!E10/'Tabel 4 F'!E10*100,"-"))</f>
        <v>2.0350992831836532</v>
      </c>
      <c r="F10" s="63">
        <f>IF(OR('Tabel 4 F'!F10&lt;5,'Tabel 4 Be'!F10&lt;0.5),"-",IFERROR('Tabel 4 Be'!F10/'Tabel 4 F'!F10*100,"-"))</f>
        <v>3.4412955465587043</v>
      </c>
      <c r="G10" s="63"/>
      <c r="H10" s="63">
        <f>IF(OR('Tabel 4 F'!H10&lt;5,'Tabel 4 Be'!H10&lt;0.5),"-",IFERROR('Tabel 4 Be'!H10/'Tabel 4 F'!H10*100,"-"))</f>
        <v>2.8360012971315705</v>
      </c>
    </row>
    <row r="11" spans="1:8" ht="15.75" customHeight="1" x14ac:dyDescent="0.2">
      <c r="A11" s="50" t="s">
        <v>227</v>
      </c>
      <c r="B11" s="62">
        <f>IF(OR('Tabel 4 F'!B11&lt;5,'Tabel 4 Be'!B11&lt;0.5),"-",IFERROR('Tabel 4 Be'!B11/'Tabel 4 F'!B11*100,"-"))</f>
        <v>20.173267326732674</v>
      </c>
      <c r="C11" s="62">
        <f>IF(OR('Tabel 4 F'!C11&lt;5,'Tabel 4 Be'!C11&lt;0.5),"-",IFERROR('Tabel 4 Be'!C11/'Tabel 4 F'!C11*100,"-"))</f>
        <v>6.7207273620837933</v>
      </c>
      <c r="D11" s="62">
        <f>IF(OR('Tabel 4 F'!D11&lt;5,'Tabel 4 Be'!D11&lt;0.5),"-",IFERROR('Tabel 4 Be'!D11/'Tabel 4 F'!D11*100,"-"))</f>
        <v>3.0810193990110308</v>
      </c>
      <c r="E11" s="62">
        <f>IF(OR('Tabel 4 F'!E11&lt;5,'Tabel 4 Be'!E11&lt;0.5),"-",IFERROR('Tabel 4 Be'!E11/'Tabel 4 F'!E11*100,"-"))</f>
        <v>3.8176033934252387</v>
      </c>
      <c r="F11" s="62">
        <f>IF(OR('Tabel 4 F'!F11&lt;5,'Tabel 4 Be'!F11&lt;0.5),"-",IFERROR('Tabel 4 Be'!F11/'Tabel 4 F'!F11*100,"-"))</f>
        <v>5.913978494623656</v>
      </c>
      <c r="G11" s="63"/>
      <c r="H11" s="62">
        <f>IF(OR('Tabel 4 F'!H11&lt;5,'Tabel 4 Be'!H11&lt;0.5),"-",IFERROR('Tabel 4 Be'!H11/'Tabel 4 F'!H11*100,"-"))</f>
        <v>10.345809833076967</v>
      </c>
    </row>
    <row r="12" spans="1:8" ht="15.75" customHeight="1" x14ac:dyDescent="0.2">
      <c r="A12" s="52" t="s">
        <v>26</v>
      </c>
      <c r="B12" s="63">
        <f>IF(OR('Tabel 4 F'!B12&lt;5,'Tabel 4 Be'!B12&lt;0.5),"-",IFERROR('Tabel 4 Be'!B12/'Tabel 4 F'!B12*100,"-"))</f>
        <v>27.838698266713831</v>
      </c>
      <c r="C12" s="63">
        <f>IF(OR('Tabel 4 F'!C12&lt;5,'Tabel 4 Be'!C12&lt;0.5),"-",IFERROR('Tabel 4 Be'!C12/'Tabel 4 F'!C12*100,"-"))</f>
        <v>10.535727058150348</v>
      </c>
      <c r="D12" s="63">
        <f>IF(OR('Tabel 4 F'!D12&lt;5,'Tabel 4 Be'!D12&lt;0.5),"-",IFERROR('Tabel 4 Be'!D12/'Tabel 4 F'!D12*100,"-"))</f>
        <v>4.9373452389885202</v>
      </c>
      <c r="E12" s="63">
        <f>IF(OR('Tabel 4 F'!E12&lt;5,'Tabel 4 Be'!E12&lt;0.5),"-",IFERROR('Tabel 4 Be'!E12/'Tabel 4 F'!E12*100,"-"))</f>
        <v>5.1611701136575361</v>
      </c>
      <c r="F12" s="63">
        <f>IF(OR('Tabel 4 F'!F12&lt;5,'Tabel 4 Be'!F12&lt;0.5),"-",IFERROR('Tabel 4 Be'!F12/'Tabel 4 F'!F12*100,"-"))</f>
        <v>6.6987740805604199</v>
      </c>
      <c r="G12" s="63"/>
      <c r="H12" s="63">
        <f>IF(OR('Tabel 4 F'!H12&lt;5,'Tabel 4 Be'!H12&lt;0.5),"-",IFERROR('Tabel 4 Be'!H12/'Tabel 4 F'!H12*100,"-"))</f>
        <v>10.181468987762539</v>
      </c>
    </row>
    <row r="13" spans="1:8" ht="15.75" customHeight="1" x14ac:dyDescent="0.2">
      <c r="A13" s="50" t="s">
        <v>27</v>
      </c>
      <c r="B13" s="62">
        <f>IF(OR('Tabel 4 F'!B13&lt;5,'Tabel 4 Be'!B13&lt;0.5),"-",IFERROR('Tabel 4 Be'!B13/'Tabel 4 F'!B13*100,"-"))</f>
        <v>19.189971070395369</v>
      </c>
      <c r="C13" s="62">
        <f>IF(OR('Tabel 4 F'!C13&lt;5,'Tabel 4 Be'!C13&lt;0.5),"-",IFERROR('Tabel 4 Be'!C13/'Tabel 4 F'!C13*100,"-"))</f>
        <v>6.6707279926896135</v>
      </c>
      <c r="D13" s="62">
        <f>IF(OR('Tabel 4 F'!D13&lt;5,'Tabel 4 Be'!D13&lt;0.5),"-",IFERROR('Tabel 4 Be'!D13/'Tabel 4 F'!D13*100,"-"))</f>
        <v>2.0697585281717132</v>
      </c>
      <c r="E13" s="62">
        <f>IF(OR('Tabel 4 F'!E13&lt;5,'Tabel 4 Be'!E13&lt;0.5),"-",IFERROR('Tabel 4 Be'!E13/'Tabel 4 F'!E13*100,"-"))</f>
        <v>2.1439915299100054</v>
      </c>
      <c r="F13" s="62">
        <f>IF(OR('Tabel 4 F'!F13&lt;5,'Tabel 4 Be'!F13&lt;0.5),"-",IFERROR('Tabel 4 Be'!F13/'Tabel 4 F'!F13*100,"-"))</f>
        <v>2.6822558459422283</v>
      </c>
      <c r="G13" s="63"/>
      <c r="H13" s="62">
        <f>IF(OR('Tabel 4 F'!H13&lt;5,'Tabel 4 Be'!H13&lt;0.5),"-",IFERROR('Tabel 4 Be'!H13/'Tabel 4 F'!H13*100,"-"))</f>
        <v>4.3737305348679758</v>
      </c>
    </row>
    <row r="14" spans="1:8" ht="15.75" customHeight="1" x14ac:dyDescent="0.2">
      <c r="A14" s="52" t="s">
        <v>28</v>
      </c>
      <c r="B14" s="63">
        <f>IF(OR('Tabel 4 F'!B14&lt;5,'Tabel 4 Be'!B14&lt;0.5),"-",IFERROR('Tabel 4 Be'!B14/'Tabel 4 F'!B14*100,"-"))</f>
        <v>6.8181818181818175</v>
      </c>
      <c r="C14" s="63">
        <f>IF(OR('Tabel 4 F'!C14&lt;5,'Tabel 4 Be'!C14&lt;0.5),"-",IFERROR('Tabel 4 Be'!C14/'Tabel 4 F'!C14*100,"-"))</f>
        <v>4.8877146631439894</v>
      </c>
      <c r="D14" s="63">
        <f>IF(OR('Tabel 4 F'!D14&lt;5,'Tabel 4 Be'!D14&lt;0.5),"-",IFERROR('Tabel 4 Be'!D14/'Tabel 4 F'!D14*100,"-"))</f>
        <v>4.9217002237136462</v>
      </c>
      <c r="E14" s="63">
        <f>IF(OR('Tabel 4 F'!E14&lt;5,'Tabel 4 Be'!E14&lt;0.5),"-",IFERROR('Tabel 4 Be'!E14/'Tabel 4 F'!E14*100,"-"))</f>
        <v>4.4293015332197614</v>
      </c>
      <c r="F14" s="63">
        <f>IF(OR('Tabel 4 F'!F14&lt;5,'Tabel 4 Be'!F14&lt;0.5),"-",IFERROR('Tabel 4 Be'!F14/'Tabel 4 F'!F14*100,"-"))</f>
        <v>7.8014184397163122</v>
      </c>
      <c r="G14" s="63"/>
      <c r="H14" s="63">
        <f>IF(OR('Tabel 4 F'!H14&lt;5,'Tabel 4 Be'!H14&lt;0.5),"-",IFERROR('Tabel 4 Be'!H14/'Tabel 4 F'!H14*100,"-"))</f>
        <v>4.9938093272802311</v>
      </c>
    </row>
    <row r="15" spans="1:8" ht="15.75" customHeight="1" x14ac:dyDescent="0.2">
      <c r="A15" s="50" t="s">
        <v>29</v>
      </c>
      <c r="B15" s="62">
        <f>IF(OR('Tabel 4 F'!B15&lt;5,'Tabel 4 Be'!B15&lt;0.5),"-",IFERROR('Tabel 4 Be'!B15/'Tabel 4 F'!B15*100,"-"))</f>
        <v>24.227865477007548</v>
      </c>
      <c r="C15" s="62">
        <f>IF(OR('Tabel 4 F'!C15&lt;5,'Tabel 4 Be'!C15&lt;0.5),"-",IFERROR('Tabel 4 Be'!C15/'Tabel 4 F'!C15*100,"-"))</f>
        <v>11.966564012318521</v>
      </c>
      <c r="D15" s="62">
        <f>IF(OR('Tabel 4 F'!D15&lt;5,'Tabel 4 Be'!D15&lt;0.5),"-",IFERROR('Tabel 4 Be'!D15/'Tabel 4 F'!D15*100,"-"))</f>
        <v>6.3532401524777642</v>
      </c>
      <c r="E15" s="62">
        <f>IF(OR('Tabel 4 F'!E15&lt;5,'Tabel 4 Be'!E15&lt;0.5),"-",IFERROR('Tabel 4 Be'!E15/'Tabel 4 F'!E15*100,"-"))</f>
        <v>7.2784810126582276</v>
      </c>
      <c r="F15" s="62">
        <f>IF(OR('Tabel 4 F'!F15&lt;5,'Tabel 4 Be'!F15&lt;0.5),"-",IFERROR('Tabel 4 Be'!F15/'Tabel 4 F'!F15*100,"-"))</f>
        <v>4.10958904109589</v>
      </c>
      <c r="G15" s="63"/>
      <c r="H15" s="62">
        <f>IF(OR('Tabel 4 F'!H15&lt;5,'Tabel 4 Be'!H15&lt;0.5),"-",IFERROR('Tabel 4 Be'!H15/'Tabel 4 F'!H15*100,"-"))</f>
        <v>14.288626172034244</v>
      </c>
    </row>
    <row r="16" spans="1:8" ht="15.75" customHeight="1" x14ac:dyDescent="0.2">
      <c r="A16" s="52" t="s">
        <v>30</v>
      </c>
      <c r="B16" s="63">
        <f>IF(OR('Tabel 4 F'!B16&lt;5,'Tabel 4 Be'!B16&lt;0.5),"-",IFERROR('Tabel 4 Be'!B16/'Tabel 4 F'!B16*100,"-"))</f>
        <v>28.615384615384613</v>
      </c>
      <c r="C16" s="63">
        <f>IF(OR('Tabel 4 F'!C16&lt;5,'Tabel 4 Be'!C16&lt;0.5),"-",IFERROR('Tabel 4 Be'!C16/'Tabel 4 F'!C16*100,"-"))</f>
        <v>10.289855072463768</v>
      </c>
      <c r="D16" s="63">
        <f>IF(OR('Tabel 4 F'!D16&lt;5,'Tabel 4 Be'!D16&lt;0.5),"-",IFERROR('Tabel 4 Be'!D16/'Tabel 4 F'!D16*100,"-"))</f>
        <v>4.9850448654037889</v>
      </c>
      <c r="E16" s="63">
        <f>IF(OR('Tabel 4 F'!E16&lt;5,'Tabel 4 Be'!E16&lt;0.5),"-",IFERROR('Tabel 4 Be'!E16/'Tabel 4 F'!E16*100,"-"))</f>
        <v>2.9646522234891677</v>
      </c>
      <c r="F16" s="63">
        <f>IF(OR('Tabel 4 F'!F16&lt;5,'Tabel 4 Be'!F16&lt;0.5),"-",IFERROR('Tabel 4 Be'!F16/'Tabel 4 F'!F16*100,"-"))</f>
        <v>4.9535603715170282</v>
      </c>
      <c r="G16" s="63"/>
      <c r="H16" s="63">
        <f>IF(OR('Tabel 4 F'!H16&lt;5,'Tabel 4 Be'!H16&lt;0.5),"-",IFERROR('Tabel 4 Be'!H16/'Tabel 4 F'!H16*100,"-"))</f>
        <v>7.9552517091361086</v>
      </c>
    </row>
    <row r="17" spans="1:8" ht="15.75" hidden="1" customHeight="1" x14ac:dyDescent="0.2">
      <c r="A17" s="50" t="s">
        <v>31</v>
      </c>
      <c r="B17" s="62">
        <f>IF(OR('Tabel 4 F'!B17&lt;5,'Tabel 4 Be'!B17&lt;0.5),"-",IFERROR('Tabel 4 Be'!B17/'Tabel 4 F'!B17*100,"-"))</f>
        <v>21.804511278195488</v>
      </c>
      <c r="C17" s="62">
        <f>IF(OR('Tabel 4 F'!C17&lt;5,'Tabel 4 Be'!C17&lt;0.5),"-",IFERROR('Tabel 4 Be'!C17/'Tabel 4 F'!C17*100,"-"))</f>
        <v>7.5</v>
      </c>
      <c r="D17" s="62">
        <f>IF(OR('Tabel 4 F'!D17&lt;5,'Tabel 4 Be'!D17&lt;0.5),"-",IFERROR('Tabel 4 Be'!D17/'Tabel 4 F'!D17*100,"-"))</f>
        <v>1.6467065868263475</v>
      </c>
      <c r="E17" s="62">
        <f>IF(OR('Tabel 4 F'!E17&lt;5,'Tabel 4 Be'!E17&lt;0.5),"-",IFERROR('Tabel 4 Be'!E17/'Tabel 4 F'!E17*100,"-"))</f>
        <v>2.106430155210643</v>
      </c>
      <c r="F17" s="62">
        <f>IF(OR('Tabel 4 F'!F17&lt;5,'Tabel 4 Be'!F17&lt;0.5),"-",IFERROR('Tabel 4 Be'!F17/'Tabel 4 F'!F17*100,"-"))</f>
        <v>5.0420168067226889</v>
      </c>
      <c r="G17" s="63"/>
      <c r="H17" s="62">
        <f>IF(OR('Tabel 4 F'!H17&lt;5,'Tabel 4 Be'!H17&lt;0.5),"-",IFERROR('Tabel 4 Be'!H17/'Tabel 4 F'!H17*100,"-"))</f>
        <v>4.2436974789915967</v>
      </c>
    </row>
    <row r="18" spans="1:8" ht="15.75" hidden="1" customHeight="1" x14ac:dyDescent="0.2">
      <c r="A18" s="52" t="s">
        <v>32</v>
      </c>
      <c r="B18" s="63">
        <f>IF(OR('Tabel 4 F'!B18&lt;5,'Tabel 4 Be'!B18&lt;0.5),"-",IFERROR('Tabel 4 Be'!B18/'Tabel 4 F'!B18*100,"-"))</f>
        <v>25</v>
      </c>
      <c r="C18" s="63">
        <f>IF(OR('Tabel 4 F'!C18&lt;5,'Tabel 4 Be'!C18&lt;0.5),"-",IFERROR('Tabel 4 Be'!C18/'Tabel 4 F'!C18*100,"-"))</f>
        <v>8.1545064377682408</v>
      </c>
      <c r="D18" s="63">
        <f>IF(OR('Tabel 4 F'!D18&lt;5,'Tabel 4 Be'!D18&lt;0.5),"-",IFERROR('Tabel 4 Be'!D18/'Tabel 4 F'!D18*100,"-"))</f>
        <v>3.669724770642202</v>
      </c>
      <c r="E18" s="63">
        <f>IF(OR('Tabel 4 F'!E18&lt;5,'Tabel 4 Be'!E18&lt;0.5),"-",IFERROR('Tabel 4 Be'!E18/'Tabel 4 F'!E18*100,"-"))</f>
        <v>3.1007751937984498</v>
      </c>
      <c r="F18" s="63">
        <f>IF(OR('Tabel 4 F'!F18&lt;5,'Tabel 4 Be'!F18&lt;0.5),"-",IFERROR('Tabel 4 Be'!F18/'Tabel 4 F'!F18*100,"-"))</f>
        <v>2.7027027027027026</v>
      </c>
      <c r="G18" s="63"/>
      <c r="H18" s="63">
        <f>IF(OR('Tabel 4 F'!H18&lt;5,'Tabel 4 Be'!H18&lt;0.5),"-",IFERROR('Tabel 4 Be'!H18/'Tabel 4 F'!H18*100,"-"))</f>
        <v>7.2568940493468794</v>
      </c>
    </row>
    <row r="19" spans="1:8" ht="15.75" hidden="1" customHeight="1" x14ac:dyDescent="0.2">
      <c r="A19" s="50" t="s">
        <v>33</v>
      </c>
      <c r="B19" s="62" t="str">
        <f>IF(OR('Tabel 4 F'!B19&lt;5,'Tabel 4 Be'!B19&lt;0.5),"-",IFERROR('Tabel 4 Be'!B19/'Tabel 4 F'!B19*100,"-"))</f>
        <v>-</v>
      </c>
      <c r="C19" s="62" t="str">
        <f>IF(OR('Tabel 4 F'!C19&lt;5,'Tabel 4 Be'!C19&lt;0.5),"-",IFERROR('Tabel 4 Be'!C19/'Tabel 4 F'!C19*100,"-"))</f>
        <v>-</v>
      </c>
      <c r="D19" s="62">
        <f>IF(OR('Tabel 4 F'!D19&lt;5,'Tabel 4 Be'!D19&lt;0.5),"-",IFERROR('Tabel 4 Be'!D19/'Tabel 4 F'!D19*100,"-"))</f>
        <v>2.2471910112359552</v>
      </c>
      <c r="E19" s="62">
        <f>IF(OR('Tabel 4 F'!E19&lt;5,'Tabel 4 Be'!E19&lt;0.5),"-",IFERROR('Tabel 4 Be'!E19/'Tabel 4 F'!E19*100,"-"))</f>
        <v>2.8169014084507045</v>
      </c>
      <c r="F19" s="62">
        <f>IF(OR('Tabel 4 F'!F19&lt;5,'Tabel 4 Be'!F19&lt;0.5),"-",IFERROR('Tabel 4 Be'!F19/'Tabel 4 F'!F19*100,"-"))</f>
        <v>4.7619047619047619</v>
      </c>
      <c r="G19" s="63"/>
      <c r="H19" s="62">
        <f>IF(OR('Tabel 4 F'!H19&lt;5,'Tabel 4 Be'!H19&lt;0.5),"-",IFERROR('Tabel 4 Be'!H19/'Tabel 4 F'!H19*100,"-"))</f>
        <v>2.7777777777777777</v>
      </c>
    </row>
    <row r="20" spans="1:8" ht="15.75" hidden="1" customHeight="1" x14ac:dyDescent="0.2">
      <c r="A20" s="52" t="s">
        <v>34</v>
      </c>
      <c r="B20" s="63">
        <f>IF(OR('Tabel 4 F'!B20&lt;5,'Tabel 4 Be'!B20&lt;0.5),"-",IFERROR('Tabel 4 Be'!B20/'Tabel 4 F'!B20*100,"-"))</f>
        <v>37.931034482758619</v>
      </c>
      <c r="C20" s="63">
        <f>IF(OR('Tabel 4 F'!C20&lt;5,'Tabel 4 Be'!C20&lt;0.5),"-",IFERROR('Tabel 4 Be'!C20/'Tabel 4 F'!C20*100,"-"))</f>
        <v>7.7922077922077921</v>
      </c>
      <c r="D20" s="63">
        <f>IF(OR('Tabel 4 F'!D20&lt;5,'Tabel 4 Be'!D20&lt;0.5),"-",IFERROR('Tabel 4 Be'!D20/'Tabel 4 F'!D20*100,"-"))</f>
        <v>1.3888888888888888</v>
      </c>
      <c r="E20" s="63">
        <f>IF(OR('Tabel 4 F'!E20&lt;5,'Tabel 4 Be'!E20&lt;0.5),"-",IFERROR('Tabel 4 Be'!E20/'Tabel 4 F'!E20*100,"-"))</f>
        <v>3.90625</v>
      </c>
      <c r="F20" s="63">
        <f>IF(OR('Tabel 4 F'!F20&lt;5,'Tabel 4 Be'!F20&lt;0.5),"-",IFERROR('Tabel 4 Be'!F20/'Tabel 4 F'!F20*100,"-"))</f>
        <v>1.6666666666666667</v>
      </c>
      <c r="G20" s="63"/>
      <c r="H20" s="63">
        <f>IF(OR('Tabel 4 F'!H20&lt;5,'Tabel 4 Be'!H20&lt;0.5),"-",IFERROR('Tabel 4 Be'!H20/'Tabel 4 F'!H20*100,"-"))</f>
        <v>5.0980392156862742</v>
      </c>
    </row>
    <row r="21" spans="1:8" ht="15.75" customHeight="1" x14ac:dyDescent="0.2">
      <c r="A21" s="50" t="s">
        <v>35</v>
      </c>
      <c r="B21" s="62">
        <f>IF(OR('Tabel 4 F'!B21&lt;5,'Tabel 4 Be'!B21&lt;0.5),"-",IFERROR('Tabel 4 Be'!B21/'Tabel 4 F'!B21*100,"-"))</f>
        <v>24.576271186440678</v>
      </c>
      <c r="C21" s="62">
        <f>IF(OR('Tabel 4 F'!C21&lt;5,'Tabel 4 Be'!C21&lt;0.5),"-",IFERROR('Tabel 4 Be'!C21/'Tabel 4 F'!C21*100,"-"))</f>
        <v>7.4468085106382977</v>
      </c>
      <c r="D21" s="62">
        <f>IF(OR('Tabel 4 F'!D21&lt;5,'Tabel 4 Be'!D21&lt;0.5),"-",IFERROR('Tabel 4 Be'!D21/'Tabel 4 F'!D21*100,"-"))</f>
        <v>2.0151133501259446</v>
      </c>
      <c r="E21" s="62">
        <f>IF(OR('Tabel 4 F'!E21&lt;5,'Tabel 4 Be'!E21&lt;0.5),"-",IFERROR('Tabel 4 Be'!E21/'Tabel 4 F'!E21*100,"-"))</f>
        <v>2.4596464258262873</v>
      </c>
      <c r="F21" s="62">
        <f>IF(OR('Tabel 4 F'!F21&lt;5,'Tabel 4 Be'!F21&lt;0.5),"-",IFERROR('Tabel 4 Be'!F21/'Tabel 4 F'!F21*100,"-"))</f>
        <v>4.4487427466150873</v>
      </c>
      <c r="G21" s="63"/>
      <c r="H21" s="62">
        <f>IF(OR('Tabel 4 F'!H21&lt;5,'Tabel 4 Be'!H21&lt;0.5),"-",IFERROR('Tabel 4 Be'!H21/'Tabel 4 F'!H21*100,"-"))</f>
        <v>4.7655649500384323</v>
      </c>
    </row>
    <row r="22" spans="1:8" ht="15.75" customHeight="1" x14ac:dyDescent="0.2">
      <c r="A22" s="52" t="s">
        <v>36</v>
      </c>
      <c r="B22" s="63">
        <f>IF(OR('Tabel 4 F'!B22&lt;5,'Tabel 4 Be'!B22&lt;0.5),"-",IFERROR('Tabel 4 Be'!B22/'Tabel 4 F'!B22*100,"-"))</f>
        <v>11.111111111111111</v>
      </c>
      <c r="C22" s="63">
        <f>IF(OR('Tabel 4 F'!C22&lt;5,'Tabel 4 Be'!C22&lt;0.5),"-",IFERROR('Tabel 4 Be'!C22/'Tabel 4 F'!C22*100,"-"))</f>
        <v>7.9365079365079358</v>
      </c>
      <c r="D22" s="63" t="str">
        <f>IF(OR('Tabel 4 F'!D22&lt;5,'Tabel 4 Be'!D22&lt;0.5),"-",IFERROR('Tabel 4 Be'!D22/'Tabel 4 F'!D22*100,"-"))</f>
        <v>-</v>
      </c>
      <c r="E22" s="63">
        <f>IF(OR('Tabel 4 F'!E22&lt;5,'Tabel 4 Be'!E22&lt;0.5),"-",IFERROR('Tabel 4 Be'!E22/'Tabel 4 F'!E22*100,"-"))</f>
        <v>2.3076923076923079</v>
      </c>
      <c r="F22" s="63">
        <f>IF(OR('Tabel 4 F'!F22&lt;5,'Tabel 4 Be'!F22&lt;0.5),"-",IFERROR('Tabel 4 Be'!F22/'Tabel 4 F'!F22*100,"-"))</f>
        <v>7.4074074074074066</v>
      </c>
      <c r="G22" s="63"/>
      <c r="H22" s="63">
        <f>IF(OR('Tabel 4 F'!H22&lt;5,'Tabel 4 Be'!H22&lt;0.5),"-",IFERROR('Tabel 4 Be'!H22/'Tabel 4 F'!H22*100,"-"))</f>
        <v>4.2735042735042734</v>
      </c>
    </row>
    <row r="23" spans="1:8" ht="15.75" customHeight="1" x14ac:dyDescent="0.2">
      <c r="A23" s="50" t="s">
        <v>37</v>
      </c>
      <c r="B23" s="62">
        <f>IF(OR('Tabel 4 F'!B23&lt;5,'Tabel 4 Be'!B23&lt;0.5),"-",IFERROR('Tabel 4 Be'!B23/'Tabel 4 F'!B23*100,"-"))</f>
        <v>20.792079207920793</v>
      </c>
      <c r="C23" s="62">
        <f>IF(OR('Tabel 4 F'!C23&lt;5,'Tabel 4 Be'!C23&lt;0.5),"-",IFERROR('Tabel 4 Be'!C23/'Tabel 4 F'!C23*100,"-"))</f>
        <v>8.6294416243654819</v>
      </c>
      <c r="D23" s="62">
        <f>IF(OR('Tabel 4 F'!D23&lt;5,'Tabel 4 Be'!D23&lt;0.5),"-",IFERROR('Tabel 4 Be'!D23/'Tabel 4 F'!D23*100,"-"))</f>
        <v>2.0618556701030926</v>
      </c>
      <c r="E23" s="62">
        <f>IF(OR('Tabel 4 F'!E23&lt;5,'Tabel 4 Be'!E23&lt;0.5),"-",IFERROR('Tabel 4 Be'!E23/'Tabel 4 F'!E23*100,"-"))</f>
        <v>8.3333333333333321</v>
      </c>
      <c r="F23" s="62" t="str">
        <f>IF(OR('Tabel 4 F'!F23&lt;5,'Tabel 4 Be'!F23&lt;0.5),"-",IFERROR('Tabel 4 Be'!F23/'Tabel 4 F'!F23*100,"-"))</f>
        <v>-</v>
      </c>
      <c r="G23" s="63"/>
      <c r="H23" s="62">
        <f>IF(OR('Tabel 4 F'!H23&lt;5,'Tabel 4 Be'!H23&lt;0.5),"-",IFERROR('Tabel 4 Be'!H23/'Tabel 4 F'!H23*100,"-"))</f>
        <v>10</v>
      </c>
    </row>
    <row r="24" spans="1:8" ht="15.75" customHeight="1" x14ac:dyDescent="0.2">
      <c r="A24" s="52" t="s">
        <v>38</v>
      </c>
      <c r="B24" s="63">
        <f>IF(OR('Tabel 4 F'!B24&lt;5,'Tabel 4 Be'!B24&lt;0.5),"-",IFERROR('Tabel 4 Be'!B24/'Tabel 4 F'!B24*100,"-"))</f>
        <v>13.84083044982699</v>
      </c>
      <c r="C24" s="63">
        <f>IF(OR('Tabel 4 F'!C24&lt;5,'Tabel 4 Be'!C24&lt;0.5),"-",IFERROR('Tabel 4 Be'!C24/'Tabel 4 F'!C24*100,"-"))</f>
        <v>4.1825095057034218</v>
      </c>
      <c r="D24" s="63">
        <f>IF(OR('Tabel 4 F'!D24&lt;5,'Tabel 4 Be'!D24&lt;0.5),"-",IFERROR('Tabel 4 Be'!D24/'Tabel 4 F'!D24*100,"-"))</f>
        <v>1.7241379310344827</v>
      </c>
      <c r="E24" s="63">
        <f>IF(OR('Tabel 4 F'!E24&lt;5,'Tabel 4 Be'!E24&lt;0.5),"-",IFERROR('Tabel 4 Be'!E24/'Tabel 4 F'!E24*100,"-"))</f>
        <v>1.4893617021276597</v>
      </c>
      <c r="F24" s="63">
        <f>IF(OR('Tabel 4 F'!F24&lt;5,'Tabel 4 Be'!F24&lt;0.5),"-",IFERROR('Tabel 4 Be'!F24/'Tabel 4 F'!F24*100,"-"))</f>
        <v>2.7027027027027026</v>
      </c>
      <c r="G24" s="63"/>
      <c r="H24" s="63">
        <f>IF(OR('Tabel 4 F'!H24&lt;5,'Tabel 4 Be'!H24&lt;0.5),"-",IFERROR('Tabel 4 Be'!H24/'Tabel 4 F'!H24*100,"-"))</f>
        <v>4.0702656383890323</v>
      </c>
    </row>
    <row r="25" spans="1:8" ht="15.75" customHeight="1" x14ac:dyDescent="0.2">
      <c r="A25" s="50" t="s">
        <v>39</v>
      </c>
      <c r="B25" s="62">
        <f>IF(OR('Tabel 4 F'!B25&lt;5,'Tabel 4 Be'!B25&lt;0.5),"-",IFERROR('Tabel 4 Be'!B25/'Tabel 4 F'!B25*100,"-"))</f>
        <v>15.806805708013172</v>
      </c>
      <c r="C25" s="62">
        <f>IF(OR('Tabel 4 F'!C25&lt;5,'Tabel 4 Be'!C25&lt;0.5),"-",IFERROR('Tabel 4 Be'!C25/'Tabel 4 F'!C25*100,"-"))</f>
        <v>3.3067274800456099</v>
      </c>
      <c r="D25" s="62">
        <f>IF(OR('Tabel 4 F'!D25&lt;5,'Tabel 4 Be'!D25&lt;0.5),"-",IFERROR('Tabel 4 Be'!D25/'Tabel 4 F'!D25*100,"-"))</f>
        <v>1.1428571428571428</v>
      </c>
      <c r="E25" s="62">
        <f>IF(OR('Tabel 4 F'!E25&lt;5,'Tabel 4 Be'!E25&lt;0.5),"-",IFERROR('Tabel 4 Be'!E25/'Tabel 4 F'!E25*100,"-"))</f>
        <v>2.1881838074398248</v>
      </c>
      <c r="F25" s="62">
        <f>IF(OR('Tabel 4 F'!F25&lt;5,'Tabel 4 Be'!F25&lt;0.5),"-",IFERROR('Tabel 4 Be'!F25/'Tabel 4 F'!F25*100,"-"))</f>
        <v>2.464788732394366</v>
      </c>
      <c r="G25" s="63"/>
      <c r="H25" s="62">
        <f>IF(OR('Tabel 4 F'!H25&lt;5,'Tabel 4 Be'!H25&lt;0.5),"-",IFERROR('Tabel 4 Be'!H25/'Tabel 4 F'!H25*100,"-"))</f>
        <v>4.6551396541896262</v>
      </c>
    </row>
    <row r="26" spans="1:8" ht="15.75" customHeight="1" x14ac:dyDescent="0.2">
      <c r="A26" s="52" t="s">
        <v>40</v>
      </c>
      <c r="B26" s="63">
        <f>IF(OR('Tabel 4 F'!B26&lt;5,'Tabel 4 Be'!B26&lt;0.5),"-",IFERROR('Tabel 4 Be'!B26/'Tabel 4 F'!B26*100,"-"))</f>
        <v>15.215355805243448</v>
      </c>
      <c r="C26" s="63">
        <f>IF(OR('Tabel 4 F'!C26&lt;5,'Tabel 4 Be'!C26&lt;0.5),"-",IFERROR('Tabel 4 Be'!C26/'Tabel 4 F'!C26*100,"-"))</f>
        <v>1.7543859649122806</v>
      </c>
      <c r="D26" s="63">
        <f>IF(OR('Tabel 4 F'!D26&lt;5,'Tabel 4 Be'!D26&lt;0.5),"-",IFERROR('Tabel 4 Be'!D26/'Tabel 4 F'!D26*100,"-"))</f>
        <v>0.57684384013184997</v>
      </c>
      <c r="E26" s="63">
        <f>IF(OR('Tabel 4 F'!E26&lt;5,'Tabel 4 Be'!E26&lt;0.5),"-",IFERROR('Tabel 4 Be'!E26/'Tabel 4 F'!E26*100,"-"))</f>
        <v>0.43156596794081376</v>
      </c>
      <c r="F26" s="63">
        <f>IF(OR('Tabel 4 F'!F26&lt;5,'Tabel 4 Be'!F26&lt;0.5),"-",IFERROR('Tabel 4 Be'!F26/'Tabel 4 F'!F26*100,"-"))</f>
        <v>0.37037037037037041</v>
      </c>
      <c r="G26" s="63"/>
      <c r="H26" s="63">
        <f>IF(OR('Tabel 4 F'!H26&lt;5,'Tabel 4 Be'!H26&lt;0.5),"-",IFERROR('Tabel 4 Be'!H26/'Tabel 4 F'!H26*100,"-"))</f>
        <v>3.6935470048847376</v>
      </c>
    </row>
    <row r="27" spans="1:8" ht="15.75" customHeight="1" x14ac:dyDescent="0.2">
      <c r="A27" s="50" t="s">
        <v>41</v>
      </c>
      <c r="B27" s="62">
        <f>IF(OR('Tabel 4 F'!B27&lt;5,'Tabel 4 Be'!B27&lt;0.5),"-",IFERROR('Tabel 4 Be'!B27/'Tabel 4 F'!B27*100,"-"))</f>
        <v>2.43161094224924</v>
      </c>
      <c r="C27" s="62">
        <f>IF(OR('Tabel 4 F'!C27&lt;5,'Tabel 4 Be'!C27&lt;0.5),"-",IFERROR('Tabel 4 Be'!C27/'Tabel 4 F'!C27*100,"-"))</f>
        <v>1.2345679012345678</v>
      </c>
      <c r="D27" s="62">
        <f>IF(OR('Tabel 4 F'!D27&lt;5,'Tabel 4 Be'!D27&lt;0.5),"-",IFERROR('Tabel 4 Be'!D27/'Tabel 4 F'!D27*100,"-"))</f>
        <v>0.45454545454545453</v>
      </c>
      <c r="E27" s="62">
        <f>IF(OR('Tabel 4 F'!E27&lt;5,'Tabel 4 Be'!E27&lt;0.5),"-",IFERROR('Tabel 4 Be'!E27/'Tabel 4 F'!E27*100,"-"))</f>
        <v>0.52493438320209973</v>
      </c>
      <c r="F27" s="62">
        <f>IF(OR('Tabel 4 F'!F27&lt;5,'Tabel 4 Be'!F27&lt;0.5),"-",IFERROR('Tabel 4 Be'!F27/'Tabel 4 F'!F27*100,"-"))</f>
        <v>2.6737967914438503</v>
      </c>
      <c r="G27" s="63"/>
      <c r="H27" s="62">
        <f>IF(OR('Tabel 4 F'!H27&lt;5,'Tabel 4 Be'!H27&lt;0.5),"-",IFERROR('Tabel 4 Be'!H27/'Tabel 4 F'!H27*100,"-"))</f>
        <v>1.2594458438287155</v>
      </c>
    </row>
    <row r="28" spans="1:8" ht="15.75" customHeight="1" x14ac:dyDescent="0.2">
      <c r="A28" s="52" t="s">
        <v>42</v>
      </c>
      <c r="B28" s="63">
        <f>IF(OR('Tabel 4 F'!B28&lt;5,'Tabel 4 Be'!B28&lt;0.5),"-",IFERROR('Tabel 4 Be'!B28/'Tabel 4 F'!B28*100,"-"))</f>
        <v>26.879271070615037</v>
      </c>
      <c r="C28" s="63">
        <f>IF(OR('Tabel 4 F'!C28&lt;5,'Tabel 4 Be'!C28&lt;0.5),"-",IFERROR('Tabel 4 Be'!C28/'Tabel 4 F'!C28*100,"-"))</f>
        <v>6.4551422319474829</v>
      </c>
      <c r="D28" s="63">
        <f>IF(OR('Tabel 4 F'!D28&lt;5,'Tabel 4 Be'!D28&lt;0.5),"-",IFERROR('Tabel 4 Be'!D28/'Tabel 4 F'!D28*100,"-"))</f>
        <v>4.3044619422572179</v>
      </c>
      <c r="E28" s="63">
        <f>IF(OR('Tabel 4 F'!E28&lt;5,'Tabel 4 Be'!E28&lt;0.5),"-",IFERROR('Tabel 4 Be'!E28/'Tabel 4 F'!E28*100,"-"))</f>
        <v>4.5751633986928102</v>
      </c>
      <c r="F28" s="63">
        <f>IF(OR('Tabel 4 F'!F28&lt;5,'Tabel 4 Be'!F28&lt;0.5),"-",IFERROR('Tabel 4 Be'!F28/'Tabel 4 F'!F28*100,"-"))</f>
        <v>6.4</v>
      </c>
      <c r="G28" s="63"/>
      <c r="H28" s="63">
        <f>IF(OR('Tabel 4 F'!H28&lt;5,'Tabel 4 Be'!H28&lt;0.5),"-",IFERROR('Tabel 4 Be'!H28/'Tabel 4 F'!H28*100,"-"))</f>
        <v>6.8759342301943196</v>
      </c>
    </row>
    <row r="29" spans="1:8" ht="15.75" customHeight="1" x14ac:dyDescent="0.2">
      <c r="A29" s="50" t="s">
        <v>43</v>
      </c>
      <c r="B29" s="62">
        <f>IF(OR('Tabel 4 F'!B29&lt;5,'Tabel 4 Be'!B29&lt;0.5),"-",IFERROR('Tabel 4 Be'!B29/'Tabel 4 F'!B29*100,"-"))</f>
        <v>1.7543859649122806</v>
      </c>
      <c r="C29" s="62">
        <f>IF(OR('Tabel 4 F'!C29&lt;5,'Tabel 4 Be'!C29&lt;0.5),"-",IFERROR('Tabel 4 Be'!C29/'Tabel 4 F'!C29*100,"-"))</f>
        <v>2.4509803921568629</v>
      </c>
      <c r="D29" s="62">
        <f>IF(OR('Tabel 4 F'!D29&lt;5,'Tabel 4 Be'!D29&lt;0.5),"-",IFERROR('Tabel 4 Be'!D29/'Tabel 4 F'!D29*100,"-"))</f>
        <v>0.39215686274509803</v>
      </c>
      <c r="E29" s="62">
        <f>IF(OR('Tabel 4 F'!E29&lt;5,'Tabel 4 Be'!E29&lt;0.5),"-",IFERROR('Tabel 4 Be'!E29/'Tabel 4 F'!E29*100,"-"))</f>
        <v>0.44247787610619471</v>
      </c>
      <c r="F29" s="62">
        <f>IF(OR('Tabel 4 F'!F29&lt;5,'Tabel 4 Be'!F29&lt;0.5),"-",IFERROR('Tabel 4 Be'!F29/'Tabel 4 F'!F29*100,"-"))</f>
        <v>2.8571428571428572</v>
      </c>
      <c r="G29" s="63"/>
      <c r="H29" s="62">
        <f>IF(OR('Tabel 4 F'!H29&lt;5,'Tabel 4 Be'!H29&lt;0.5),"-",IFERROR('Tabel 4 Be'!H29/'Tabel 4 F'!H29*100,"-"))</f>
        <v>1.2987012987012987</v>
      </c>
    </row>
    <row r="30" spans="1:8" ht="15.75" customHeight="1" x14ac:dyDescent="0.2">
      <c r="A30" s="52" t="s">
        <v>44</v>
      </c>
      <c r="B30" s="63">
        <f>IF(OR('Tabel 4 F'!B30&lt;5,'Tabel 4 Be'!B30&lt;0.5),"-",IFERROR('Tabel 4 Be'!B30/'Tabel 4 F'!B30*100,"-"))</f>
        <v>21</v>
      </c>
      <c r="C30" s="63">
        <f>IF(OR('Tabel 4 F'!C30&lt;5,'Tabel 4 Be'!C30&lt;0.5),"-",IFERROR('Tabel 4 Be'!C30/'Tabel 4 F'!C30*100,"-"))</f>
        <v>6.2841530054644812</v>
      </c>
      <c r="D30" s="63">
        <f>IF(OR('Tabel 4 F'!D30&lt;5,'Tabel 4 Be'!D30&lt;0.5),"-",IFERROR('Tabel 4 Be'!D30/'Tabel 4 F'!D30*100,"-"))</f>
        <v>2.6132404181184667</v>
      </c>
      <c r="E30" s="63">
        <f>IF(OR('Tabel 4 F'!E30&lt;5,'Tabel 4 Be'!E30&lt;0.5),"-",IFERROR('Tabel 4 Be'!E30/'Tabel 4 F'!E30*100,"-"))</f>
        <v>4.2269187986651833</v>
      </c>
      <c r="F30" s="63">
        <f>IF(OR('Tabel 4 F'!F30&lt;5,'Tabel 4 Be'!F30&lt;0.5),"-",IFERROR('Tabel 4 Be'!F30/'Tabel 4 F'!F30*100,"-"))</f>
        <v>2.4469820554649266</v>
      </c>
      <c r="G30" s="63"/>
      <c r="H30" s="63">
        <f>IF(OR('Tabel 4 F'!H30&lt;5,'Tabel 4 Be'!H30&lt;0.5),"-",IFERROR('Tabel 4 Be'!H30/'Tabel 4 F'!H30*100,"-"))</f>
        <v>4.2955326460481098</v>
      </c>
    </row>
    <row r="31" spans="1:8" ht="15.75" customHeight="1" x14ac:dyDescent="0.2">
      <c r="A31" s="50" t="s">
        <v>45</v>
      </c>
      <c r="B31" s="62">
        <f>IF(OR('Tabel 4 F'!B31&lt;5,'Tabel 4 Be'!B31&lt;0.5),"-",IFERROR('Tabel 4 Be'!B31/'Tabel 4 F'!B31*100,"-"))</f>
        <v>27.27272727272727</v>
      </c>
      <c r="C31" s="62">
        <f>IF(OR('Tabel 4 F'!C31&lt;5,'Tabel 4 Be'!C31&lt;0.5),"-",IFERROR('Tabel 4 Be'!C31/'Tabel 4 F'!C31*100,"-"))</f>
        <v>7.1999999999999993</v>
      </c>
      <c r="D31" s="62">
        <f>IF(OR('Tabel 4 F'!D31&lt;5,'Tabel 4 Be'!D31&lt;0.5),"-",IFERROR('Tabel 4 Be'!D31/'Tabel 4 F'!D31*100,"-"))</f>
        <v>0.50505050505050508</v>
      </c>
      <c r="E31" s="62">
        <f>IF(OR('Tabel 4 F'!E31&lt;5,'Tabel 4 Be'!E31&lt;0.5),"-",IFERROR('Tabel 4 Be'!E31/'Tabel 4 F'!E31*100,"-"))</f>
        <v>1.3227513227513228</v>
      </c>
      <c r="F31" s="62">
        <f>IF(OR('Tabel 4 F'!F31&lt;5,'Tabel 4 Be'!F31&lt;0.5),"-",IFERROR('Tabel 4 Be'!F31/'Tabel 4 F'!F31*100,"-"))</f>
        <v>1.7543859649122806</v>
      </c>
      <c r="G31" s="63"/>
      <c r="H31" s="62">
        <f>IF(OR('Tabel 4 F'!H31&lt;5,'Tabel 4 Be'!H31&lt;0.5),"-",IFERROR('Tabel 4 Be'!H31/'Tabel 4 F'!H31*100,"-"))</f>
        <v>2.6288117770767614</v>
      </c>
    </row>
    <row r="32" spans="1:8" ht="15.75" customHeight="1" x14ac:dyDescent="0.2">
      <c r="A32" s="52" t="s">
        <v>46</v>
      </c>
      <c r="B32" s="63">
        <f>IF(OR('Tabel 4 F'!B32&lt;5,'Tabel 4 Be'!B32&lt;0.5),"-",IFERROR('Tabel 4 Be'!B32/'Tabel 4 F'!B32*100,"-"))</f>
        <v>22.5</v>
      </c>
      <c r="C32" s="63">
        <f>IF(OR('Tabel 4 F'!C32&lt;5,'Tabel 4 Be'!C32&lt;0.5),"-",IFERROR('Tabel 4 Be'!C32/'Tabel 4 F'!C32*100,"-"))</f>
        <v>8.0536912751677843</v>
      </c>
      <c r="D32" s="63">
        <f>IF(OR('Tabel 4 F'!D32&lt;5,'Tabel 4 Be'!D32&lt;0.5),"-",IFERROR('Tabel 4 Be'!D32/'Tabel 4 F'!D32*100,"-"))</f>
        <v>2.112676056338028</v>
      </c>
      <c r="E32" s="63">
        <f>IF(OR('Tabel 4 F'!E32&lt;5,'Tabel 4 Be'!E32&lt;0.5),"-",IFERROR('Tabel 4 Be'!E32/'Tabel 4 F'!E32*100,"-"))</f>
        <v>2.8006589785831961</v>
      </c>
      <c r="F32" s="63">
        <f>IF(OR('Tabel 4 F'!F32&lt;5,'Tabel 4 Be'!F32&lt;0.5),"-",IFERROR('Tabel 4 Be'!F32/'Tabel 4 F'!F32*100,"-"))</f>
        <v>2.666666666666667</v>
      </c>
      <c r="G32" s="63"/>
      <c r="H32" s="63">
        <f>IF(OR('Tabel 4 F'!H32&lt;5,'Tabel 4 Be'!H32&lt;0.5),"-",IFERROR('Tabel 4 Be'!H32/'Tabel 4 F'!H32*100,"-"))</f>
        <v>3.9125431530494823</v>
      </c>
    </row>
    <row r="33" spans="1:19" ht="15.75" customHeight="1" x14ac:dyDescent="0.2">
      <c r="A33" s="50" t="s">
        <v>47</v>
      </c>
      <c r="B33" s="62">
        <f>IF(OR('Tabel 4 F'!B33&lt;5,'Tabel 4 Be'!B33&lt;0.5),"-",IFERROR('Tabel 4 Be'!B33/'Tabel 4 F'!B33*100,"-"))</f>
        <v>17.551020408163264</v>
      </c>
      <c r="C33" s="62">
        <f>IF(OR('Tabel 4 F'!C33&lt;5,'Tabel 4 Be'!C33&lt;0.5),"-",IFERROR('Tabel 4 Be'!C33/'Tabel 4 F'!C33*100,"-"))</f>
        <v>5.6274030059419786</v>
      </c>
      <c r="D33" s="62">
        <f>IF(OR('Tabel 4 F'!D33&lt;5,'Tabel 4 Be'!D33&lt;0.5),"-",IFERROR('Tabel 4 Be'!D33/'Tabel 4 F'!D33*100,"-"))</f>
        <v>2.5138260432378079</v>
      </c>
      <c r="E33" s="62">
        <f>IF(OR('Tabel 4 F'!E33&lt;5,'Tabel 4 Be'!E33&lt;0.5),"-",IFERROR('Tabel 4 Be'!E33/'Tabel 4 F'!E33*100,"-"))</f>
        <v>1.0036496350364963</v>
      </c>
      <c r="F33" s="62">
        <f>IF(OR('Tabel 4 F'!F33&lt;5,'Tabel 4 Be'!F33&lt;0.5),"-",IFERROR('Tabel 4 Be'!F33/'Tabel 4 F'!F33*100,"-"))</f>
        <v>3.2128514056224895</v>
      </c>
      <c r="G33" s="63"/>
      <c r="H33" s="62">
        <f>IF(OR('Tabel 4 F'!H33&lt;5,'Tabel 4 Be'!H33&lt;0.5),"-",IFERROR('Tabel 4 Be'!H33/'Tabel 4 F'!H33*100,"-"))</f>
        <v>6.267374273439474</v>
      </c>
    </row>
    <row r="34" spans="1:19" ht="15.75" customHeight="1" x14ac:dyDescent="0.2">
      <c r="A34" s="52" t="s">
        <v>48</v>
      </c>
      <c r="B34" s="63">
        <f>IF(OR('Tabel 4 F'!B34&lt;5,'Tabel 4 Be'!B34&lt;0.5),"-",IFERROR('Tabel 4 Be'!B34/'Tabel 4 F'!B34*100,"-"))</f>
        <v>4.1958041958041958</v>
      </c>
      <c r="C34" s="63">
        <f>IF(OR('Tabel 4 F'!C34&lt;5,'Tabel 4 Be'!C34&lt;0.5),"-",IFERROR('Tabel 4 Be'!C34/'Tabel 4 F'!C34*100,"-"))</f>
        <v>1.7348203221809171</v>
      </c>
      <c r="D34" s="63">
        <f>IF(OR('Tabel 4 F'!D34&lt;5,'Tabel 4 Be'!D34&lt;0.5),"-",IFERROR('Tabel 4 Be'!D34/'Tabel 4 F'!D34*100,"-"))</f>
        <v>1.3271073973949374</v>
      </c>
      <c r="E34" s="63">
        <f>IF(OR('Tabel 4 F'!E34&lt;5,'Tabel 4 Be'!E34&lt;0.5),"-",IFERROR('Tabel 4 Be'!E34/'Tabel 4 F'!E34*100,"-"))</f>
        <v>1.415929203539823</v>
      </c>
      <c r="F34" s="63">
        <f>IF(OR('Tabel 4 F'!F34&lt;5,'Tabel 4 Be'!F34&lt;0.5),"-",IFERROR('Tabel 4 Be'!F34/'Tabel 4 F'!F34*100,"-"))</f>
        <v>2.7308192457737324</v>
      </c>
      <c r="G34" s="63"/>
      <c r="H34" s="63">
        <f>IF(OR('Tabel 4 F'!H34&lt;5,'Tabel 4 Be'!H34&lt;0.5),"-",IFERROR('Tabel 4 Be'!H34/'Tabel 4 F'!H34*100,"-"))</f>
        <v>2.0562343975824464</v>
      </c>
    </row>
    <row r="35" spans="1:19" ht="15.75" customHeight="1" x14ac:dyDescent="0.2">
      <c r="A35" s="50" t="s">
        <v>49</v>
      </c>
      <c r="B35" s="62">
        <f>IF(OR('Tabel 4 F'!B35&lt;5,'Tabel 4 Be'!B35&lt;0.5),"-",IFERROR('Tabel 4 Be'!B35/'Tabel 4 F'!B35*100,"-"))</f>
        <v>5.6760204081632653</v>
      </c>
      <c r="C35" s="62">
        <f>IF(OR('Tabel 4 F'!C35&lt;5,'Tabel 4 Be'!C35&lt;0.5),"-",IFERROR('Tabel 4 Be'!C35/'Tabel 4 F'!C35*100,"-"))</f>
        <v>1.8035303146584807</v>
      </c>
      <c r="D35" s="62">
        <f>IF(OR('Tabel 4 F'!D35&lt;5,'Tabel 4 Be'!D35&lt;0.5),"-",IFERROR('Tabel 4 Be'!D35/'Tabel 4 F'!D35*100,"-"))</f>
        <v>0.92281879194630878</v>
      </c>
      <c r="E35" s="62">
        <f>IF(OR('Tabel 4 F'!E35&lt;5,'Tabel 4 Be'!E35&lt;0.5),"-",IFERROR('Tabel 4 Be'!E35/'Tabel 4 F'!E35*100,"-"))</f>
        <v>1.9333011116481391</v>
      </c>
      <c r="F35" s="62">
        <f>IF(OR('Tabel 4 F'!F35&lt;5,'Tabel 4 Be'!F35&lt;0.5),"-",IFERROR('Tabel 4 Be'!F35/'Tabel 4 F'!F35*100,"-"))</f>
        <v>4.2222222222222223</v>
      </c>
      <c r="G35" s="63"/>
      <c r="H35" s="62">
        <f>IF(OR('Tabel 4 F'!H35&lt;5,'Tabel 4 Be'!H35&lt;0.5),"-",IFERROR('Tabel 4 Be'!H35/'Tabel 4 F'!H35*100,"-"))</f>
        <v>2.3906577062906247</v>
      </c>
    </row>
    <row r="36" spans="1:19" ht="15.75" customHeight="1" x14ac:dyDescent="0.2">
      <c r="A36" s="52" t="s">
        <v>50</v>
      </c>
      <c r="B36" s="63">
        <f>IF(OR('Tabel 4 F'!B36&lt;5,'Tabel 4 Be'!B36&lt;0.5),"-",IFERROR('Tabel 4 Be'!B36/'Tabel 4 F'!B36*100,"-"))</f>
        <v>17.806197737333989</v>
      </c>
      <c r="C36" s="63">
        <f>IF(OR('Tabel 4 F'!C36&lt;5,'Tabel 4 Be'!C36&lt;0.5),"-",IFERROR('Tabel 4 Be'!C36/'Tabel 4 F'!C36*100,"-"))</f>
        <v>5.8228083209509656</v>
      </c>
      <c r="D36" s="63">
        <f>IF(OR('Tabel 4 F'!D36&lt;5,'Tabel 4 Be'!D36&lt;0.5),"-",IFERROR('Tabel 4 Be'!D36/'Tabel 4 F'!D36*100,"-"))</f>
        <v>3.0696902654867255</v>
      </c>
      <c r="E36" s="63">
        <f>IF(OR('Tabel 4 F'!E36&lt;5,'Tabel 4 Be'!E36&lt;0.5),"-",IFERROR('Tabel 4 Be'!E36/'Tabel 4 F'!E36*100,"-"))</f>
        <v>3.2249018508132359</v>
      </c>
      <c r="F36" s="63">
        <f>IF(OR('Tabel 4 F'!F36&lt;5,'Tabel 4 Be'!F36&lt;0.5),"-",IFERROR('Tabel 4 Be'!F36/'Tabel 4 F'!F36*100,"-"))</f>
        <v>4.6235138705416112</v>
      </c>
      <c r="G36" s="63"/>
      <c r="H36" s="63">
        <f>IF(OR('Tabel 4 F'!H36&lt;5,'Tabel 4 Be'!H36&lt;0.5),"-",IFERROR('Tabel 4 Be'!H36/'Tabel 4 F'!H36*100,"-"))</f>
        <v>6.5292356663761417</v>
      </c>
    </row>
    <row r="37" spans="1:19" ht="15.75" customHeight="1" x14ac:dyDescent="0.2">
      <c r="A37" s="50" t="s">
        <v>51</v>
      </c>
      <c r="B37" s="62">
        <f>IF(OR('Tabel 4 F'!B37&lt;5,'Tabel 4 Be'!B37&lt;0.5),"-",IFERROR('Tabel 4 Be'!B37/'Tabel 4 F'!B37*100,"-"))</f>
        <v>9.6348096348096348</v>
      </c>
      <c r="C37" s="62">
        <f>IF(OR('Tabel 4 F'!C37&lt;5,'Tabel 4 Be'!C37&lt;0.5),"-",IFERROR('Tabel 4 Be'!C37/'Tabel 4 F'!C37*100,"-"))</f>
        <v>3.6527340604640948</v>
      </c>
      <c r="D37" s="62">
        <f>IF(OR('Tabel 4 F'!D37&lt;5,'Tabel 4 Be'!D37&lt;0.5),"-",IFERROR('Tabel 4 Be'!D37/'Tabel 4 F'!D37*100,"-"))</f>
        <v>2.5791911856767249</v>
      </c>
      <c r="E37" s="62">
        <f>IF(OR('Tabel 4 F'!E37&lt;5,'Tabel 4 Be'!E37&lt;0.5),"-",IFERROR('Tabel 4 Be'!E37/'Tabel 4 F'!E37*100,"-"))</f>
        <v>3.6392095480336528</v>
      </c>
      <c r="F37" s="62">
        <f>IF(OR('Tabel 4 F'!F37&lt;5,'Tabel 4 Be'!F37&lt;0.5),"-",IFERROR('Tabel 4 Be'!F37/'Tabel 4 F'!F37*100,"-"))</f>
        <v>5.343511450381679</v>
      </c>
      <c r="G37" s="63"/>
      <c r="H37" s="62">
        <f>IF(OR('Tabel 4 F'!H37&lt;5,'Tabel 4 Be'!H37&lt;0.5),"-",IFERROR('Tabel 4 Be'!H37/'Tabel 4 F'!H37*100,"-"))</f>
        <v>4.7529599271402549</v>
      </c>
    </row>
    <row r="38" spans="1:19" ht="15.75" customHeight="1" x14ac:dyDescent="0.2">
      <c r="A38" s="52" t="s">
        <v>52</v>
      </c>
      <c r="B38" s="63">
        <f>IF(OR('Tabel 4 F'!B38&lt;5,'Tabel 4 Be'!B38&lt;0.5),"-",IFERROR('Tabel 4 Be'!B38/'Tabel 4 F'!B38*100,"-"))</f>
        <v>17.894736842105264</v>
      </c>
      <c r="C38" s="63">
        <f>IF(OR('Tabel 4 F'!C38&lt;5,'Tabel 4 Be'!C38&lt;0.5),"-",IFERROR('Tabel 4 Be'!C38/'Tabel 4 F'!C38*100,"-"))</f>
        <v>5.9108527131782944</v>
      </c>
      <c r="D38" s="63">
        <f>IF(OR('Tabel 4 F'!D38&lt;5,'Tabel 4 Be'!D38&lt;0.5),"-",IFERROR('Tabel 4 Be'!D38/'Tabel 4 F'!D38*100,"-"))</f>
        <v>2.2012578616352201</v>
      </c>
      <c r="E38" s="63">
        <f>IF(OR('Tabel 4 F'!E38&lt;5,'Tabel 4 Be'!E38&lt;0.5),"-",IFERROR('Tabel 4 Be'!E38/'Tabel 4 F'!E38*100,"-"))</f>
        <v>3.9151712887438821</v>
      </c>
      <c r="F38" s="63">
        <f>IF(OR('Tabel 4 F'!F38&lt;5,'Tabel 4 Be'!F38&lt;0.5),"-",IFERROR('Tabel 4 Be'!F38/'Tabel 4 F'!F38*100,"-"))</f>
        <v>6.8235294117647065</v>
      </c>
      <c r="G38" s="63"/>
      <c r="H38" s="63">
        <f>IF(OR('Tabel 4 F'!H38&lt;5,'Tabel 4 Be'!H38&lt;0.5),"-",IFERROR('Tabel 4 Be'!H38/'Tabel 4 F'!H38*100,"-"))</f>
        <v>6.9025928521373512</v>
      </c>
    </row>
    <row r="39" spans="1:19" ht="15.75" customHeight="1" x14ac:dyDescent="0.2">
      <c r="A39" s="50" t="s">
        <v>53</v>
      </c>
      <c r="B39" s="62">
        <f>IF(OR('Tabel 4 F'!B39&lt;5,'Tabel 4 Be'!B39&lt;0.5),"-",IFERROR('Tabel 4 Be'!B39/'Tabel 4 F'!B39*100,"-"))</f>
        <v>20.582329317269078</v>
      </c>
      <c r="C39" s="62">
        <f>IF(OR('Tabel 4 F'!C39&lt;5,'Tabel 4 Be'!C39&lt;0.5),"-",IFERROR('Tabel 4 Be'!C39/'Tabel 4 F'!C39*100,"-"))</f>
        <v>8.0786026200873362</v>
      </c>
      <c r="D39" s="62">
        <f>IF(OR('Tabel 4 F'!D39&lt;5,'Tabel 4 Be'!D39&lt;0.5),"-",IFERROR('Tabel 4 Be'!D39/'Tabel 4 F'!D39*100,"-"))</f>
        <v>1.4659685863874345</v>
      </c>
      <c r="E39" s="62">
        <f>IF(OR('Tabel 4 F'!E39&lt;5,'Tabel 4 Be'!E39&lt;0.5),"-",IFERROR('Tabel 4 Be'!E39/'Tabel 4 F'!E39*100,"-"))</f>
        <v>2.5995575221238938</v>
      </c>
      <c r="F39" s="62">
        <f>IF(OR('Tabel 4 F'!F39&lt;5,'Tabel 4 Be'!F39&lt;0.5),"-",IFERROR('Tabel 4 Be'!F39/'Tabel 4 F'!F39*100,"-"))</f>
        <v>5.6856187290969897</v>
      </c>
      <c r="G39" s="63"/>
      <c r="H39" s="62">
        <f>IF(OR('Tabel 4 F'!H39&lt;5,'Tabel 4 Be'!H39&lt;0.5),"-",IFERROR('Tabel 4 Be'!H39/'Tabel 4 F'!H39*100,"-"))</f>
        <v>7.0927365825905557</v>
      </c>
    </row>
    <row r="40" spans="1:19" ht="15.75" customHeight="1" x14ac:dyDescent="0.2">
      <c r="A40" s="52" t="s">
        <v>54</v>
      </c>
      <c r="B40" s="63">
        <f>IF(OR('Tabel 4 F'!B40&lt;5,'Tabel 4 Be'!B40&lt;0.5),"-",IFERROR('Tabel 4 Be'!B40/'Tabel 4 F'!B40*100,"-"))</f>
        <v>19.269406392694062</v>
      </c>
      <c r="C40" s="63">
        <f>IF(OR('Tabel 4 F'!C40&lt;5,'Tabel 4 Be'!C40&lt;0.5),"-",IFERROR('Tabel 4 Be'!C40/'Tabel 4 F'!C40*100,"-"))</f>
        <v>7.9702444208289052</v>
      </c>
      <c r="D40" s="63">
        <f>IF(OR('Tabel 4 F'!D40&lt;5,'Tabel 4 Be'!D40&lt;0.5),"-",IFERROR('Tabel 4 Be'!D40/'Tabel 4 F'!D40*100,"-"))</f>
        <v>4.028776978417266</v>
      </c>
      <c r="E40" s="63">
        <f>IF(OR('Tabel 4 F'!E40&lt;5,'Tabel 4 Be'!E40&lt;0.5),"-",IFERROR('Tabel 4 Be'!E40/'Tabel 4 F'!E40*100,"-"))</f>
        <v>4.4699140401146131</v>
      </c>
      <c r="F40" s="63">
        <f>IF(OR('Tabel 4 F'!F40&lt;5,'Tabel 4 Be'!F40&lt;0.5),"-",IFERROR('Tabel 4 Be'!F40/'Tabel 4 F'!F40*100,"-"))</f>
        <v>7.0336391437308867</v>
      </c>
      <c r="G40" s="63"/>
      <c r="H40" s="63">
        <f>IF(OR('Tabel 4 F'!H40&lt;5,'Tabel 4 Be'!H40&lt;0.5),"-",IFERROR('Tabel 4 Be'!H40/'Tabel 4 F'!H40*100,"-"))</f>
        <v>7.6263235491221018</v>
      </c>
    </row>
    <row r="41" spans="1:19" ht="15.75" customHeight="1" x14ac:dyDescent="0.2">
      <c r="A41" s="50" t="s">
        <v>55</v>
      </c>
      <c r="B41" s="62">
        <f>IF(OR('Tabel 4 F'!B41&lt;5,'Tabel 4 Be'!B41&lt;0.5),"-",IFERROR('Tabel 4 Be'!B41/'Tabel 4 F'!B41*100,"-"))</f>
        <v>16.230366492146597</v>
      </c>
      <c r="C41" s="62">
        <f>IF(OR('Tabel 4 F'!C41&lt;5,'Tabel 4 Be'!C41&lt;0.5),"-",IFERROR('Tabel 4 Be'!C41/'Tabel 4 F'!C41*100,"-"))</f>
        <v>6.2586926286509037</v>
      </c>
      <c r="D41" s="62">
        <f>IF(OR('Tabel 4 F'!D41&lt;5,'Tabel 4 Be'!D41&lt;0.5),"-",IFERROR('Tabel 4 Be'!D41/'Tabel 4 F'!D41*100,"-"))</f>
        <v>3.0425963488843815</v>
      </c>
      <c r="E41" s="62">
        <f>IF(OR('Tabel 4 F'!E41&lt;5,'Tabel 4 Be'!E41&lt;0.5),"-",IFERROR('Tabel 4 Be'!E41/'Tabel 4 F'!E41*100,"-"))</f>
        <v>9.433962264150944</v>
      </c>
      <c r="F41" s="62">
        <f>IF(OR('Tabel 4 F'!F41&lt;5,'Tabel 4 Be'!F41&lt;0.5),"-",IFERROR('Tabel 4 Be'!F41/'Tabel 4 F'!F41*100,"-"))</f>
        <v>27.27272727272727</v>
      </c>
      <c r="G41" s="63"/>
      <c r="H41" s="62">
        <f>IF(OR('Tabel 4 F'!H41&lt;5,'Tabel 4 Be'!H41&lt;0.5),"-",IFERROR('Tabel 4 Be'!H41/'Tabel 4 F'!H41*100,"-"))</f>
        <v>8.2614616432137993</v>
      </c>
    </row>
    <row r="42" spans="1:19" ht="15.75" customHeight="1" x14ac:dyDescent="0.2">
      <c r="A42" s="52" t="s">
        <v>56</v>
      </c>
      <c r="B42" s="63">
        <f>IF(OR('Tabel 4 F'!B42&lt;5,'Tabel 4 Be'!B42&lt;0.5),"-",IFERROR('Tabel 4 Be'!B42/'Tabel 4 F'!B42*100,"-"))</f>
        <v>20.155038759689923</v>
      </c>
      <c r="C42" s="63">
        <f>IF(OR('Tabel 4 F'!C42&lt;5,'Tabel 4 Be'!C42&lt;0.5),"-",IFERROR('Tabel 4 Be'!C42/'Tabel 4 F'!C42*100,"-"))</f>
        <v>5.4945054945054945</v>
      </c>
      <c r="D42" s="63">
        <f>IF(OR('Tabel 4 F'!D42&lt;5,'Tabel 4 Be'!D42&lt;0.5),"-",IFERROR('Tabel 4 Be'!D42/'Tabel 4 F'!D42*100,"-"))</f>
        <v>4.6035805626598467</v>
      </c>
      <c r="E42" s="63">
        <f>IF(OR('Tabel 4 F'!E42&lt;5,'Tabel 4 Be'!E42&lt;0.5),"-",IFERROR('Tabel 4 Be'!E42/'Tabel 4 F'!E42*100,"-"))</f>
        <v>4.329004329004329</v>
      </c>
      <c r="F42" s="63">
        <f>IF(OR('Tabel 4 F'!F42&lt;5,'Tabel 4 Be'!F42&lt;0.5),"-",IFERROR('Tabel 4 Be'!F42/'Tabel 4 F'!F42*100,"-"))</f>
        <v>10.810810810810811</v>
      </c>
      <c r="G42" s="63"/>
      <c r="H42" s="63">
        <f>IF(OR('Tabel 4 F'!H42&lt;5,'Tabel 4 Be'!H42&lt;0.5),"-",IFERROR('Tabel 4 Be'!H42/'Tabel 4 F'!H42*100,"-"))</f>
        <v>8.118657298985168</v>
      </c>
    </row>
    <row r="43" spans="1:19" ht="15.75" customHeight="1" x14ac:dyDescent="0.2">
      <c r="A43" s="50" t="s">
        <v>57</v>
      </c>
      <c r="B43" s="62">
        <f>IF(OR('Tabel 4 F'!B43&lt;5,'Tabel 4 Be'!B43&lt;0.5),"-",IFERROR('Tabel 4 Be'!B43/'Tabel 4 F'!B43*100,"-"))</f>
        <v>21.428571428571427</v>
      </c>
      <c r="C43" s="62">
        <f>IF(OR('Tabel 4 F'!C43&lt;5,'Tabel 4 Be'!C43&lt;0.5),"-",IFERROR('Tabel 4 Be'!C43/'Tabel 4 F'!C43*100,"-"))</f>
        <v>13.274336283185843</v>
      </c>
      <c r="D43" s="62">
        <f>IF(OR('Tabel 4 F'!D43&lt;5,'Tabel 4 Be'!D43&lt;0.5),"-",IFERROR('Tabel 4 Be'!D43/'Tabel 4 F'!D43*100,"-"))</f>
        <v>6.7129629629629637</v>
      </c>
      <c r="E43" s="62">
        <f>IF(OR('Tabel 4 F'!E43&lt;5,'Tabel 4 Be'!E43&lt;0.5),"-",IFERROR('Tabel 4 Be'!E43/'Tabel 4 F'!E43*100,"-"))</f>
        <v>5.2307692307692308</v>
      </c>
      <c r="F43" s="62">
        <f>IF(OR('Tabel 4 F'!F43&lt;5,'Tabel 4 Be'!F43&lt;0.5),"-",IFERROR('Tabel 4 Be'!F43/'Tabel 4 F'!F43*100,"-"))</f>
        <v>10.493827160493826</v>
      </c>
      <c r="G43" s="63"/>
      <c r="H43" s="62">
        <f>IF(OR('Tabel 4 F'!H43&lt;5,'Tabel 4 Be'!H43&lt;0.5),"-",IFERROR('Tabel 4 Be'!H43/'Tabel 4 F'!H43*100,"-"))</f>
        <v>12.791655229206697</v>
      </c>
    </row>
    <row r="44" spans="1:19" ht="15.75" customHeight="1" x14ac:dyDescent="0.2">
      <c r="A44" s="52" t="s">
        <v>58</v>
      </c>
      <c r="B44" s="63">
        <f>IF(OR('Tabel 4 F'!B44&lt;5,'Tabel 4 Be'!B44&lt;0.5),"-",IFERROR('Tabel 4 Be'!B44/'Tabel 4 F'!B44*100,"-"))</f>
        <v>15.682062298603652</v>
      </c>
      <c r="C44" s="63">
        <f>IF(OR('Tabel 4 F'!C44&lt;5,'Tabel 4 Be'!C44&lt;0.5),"-",IFERROR('Tabel 4 Be'!C44/'Tabel 4 F'!C44*100,"-"))</f>
        <v>5.8763931104356635</v>
      </c>
      <c r="D44" s="63">
        <f>IF(OR('Tabel 4 F'!D44&lt;5,'Tabel 4 Be'!D44&lt;0.5),"-",IFERROR('Tabel 4 Be'!D44/'Tabel 4 F'!D44*100,"-"))</f>
        <v>2.8235294117647061</v>
      </c>
      <c r="E44" s="63">
        <f>IF(OR('Tabel 4 F'!E44&lt;5,'Tabel 4 Be'!E44&lt;0.5),"-",IFERROR('Tabel 4 Be'!E44/'Tabel 4 F'!E44*100,"-"))</f>
        <v>4.3269230769230766</v>
      </c>
      <c r="F44" s="63">
        <f>IF(OR('Tabel 4 F'!F44&lt;5,'Tabel 4 Be'!F44&lt;0.5),"-",IFERROR('Tabel 4 Be'!F44/'Tabel 4 F'!F44*100,"-"))</f>
        <v>5.4054054054054053</v>
      </c>
      <c r="G44" s="63"/>
      <c r="H44" s="63">
        <f>IF(OR('Tabel 4 F'!H44&lt;5,'Tabel 4 Be'!H44&lt;0.5),"-",IFERROR('Tabel 4 Be'!H44/'Tabel 4 F'!H44*100,"-"))</f>
        <v>8.7712519319938167</v>
      </c>
    </row>
    <row r="45" spans="1:19" ht="15.75" customHeight="1" x14ac:dyDescent="0.2">
      <c r="A45" s="50" t="s">
        <v>59</v>
      </c>
      <c r="B45" s="62">
        <f>IF(OR('Tabel 4 F'!B45&lt;5,'Tabel 4 Be'!B45&lt;0.5),"-",IFERROR('Tabel 4 Be'!B45/'Tabel 4 F'!B45*100,"-"))</f>
        <v>15.390173410404625</v>
      </c>
      <c r="C45" s="62">
        <f>IF(OR('Tabel 4 F'!C45&lt;5,'Tabel 4 Be'!C45&lt;0.5),"-",IFERROR('Tabel 4 Be'!C45/'Tabel 4 F'!C45*100,"-"))</f>
        <v>6.5581977471839803</v>
      </c>
      <c r="D45" s="62">
        <f>IF(OR('Tabel 4 F'!D45&lt;5,'Tabel 4 Be'!D45&lt;0.5),"-",IFERROR('Tabel 4 Be'!D45/'Tabel 4 F'!D45*100,"-"))</f>
        <v>4.9457177322074788</v>
      </c>
      <c r="E45" s="62">
        <f>IF(OR('Tabel 4 F'!E45&lt;5,'Tabel 4 Be'!E45&lt;0.5),"-",IFERROR('Tabel 4 Be'!E45/'Tabel 4 F'!E45*100,"-"))</f>
        <v>6.709844559585493</v>
      </c>
      <c r="F45" s="62">
        <f>IF(OR('Tabel 4 F'!F45&lt;5,'Tabel 4 Be'!F45&lt;0.5),"-",IFERROR('Tabel 4 Be'!F45/'Tabel 4 F'!F45*100,"-"))</f>
        <v>7.1167883211678831</v>
      </c>
      <c r="G45" s="63"/>
      <c r="H45" s="62">
        <f>IF(OR('Tabel 4 F'!H45&lt;5,'Tabel 4 Be'!H45&lt;0.5),"-",IFERROR('Tabel 4 Be'!H45/'Tabel 4 F'!H45*100,"-"))</f>
        <v>7.3102198051212337</v>
      </c>
    </row>
    <row r="46" spans="1:19" ht="15.75" customHeight="1" x14ac:dyDescent="0.2">
      <c r="A46" s="59"/>
      <c r="B46" s="69"/>
      <c r="C46" s="69"/>
      <c r="D46" s="69"/>
      <c r="E46" s="69"/>
      <c r="F46" s="69"/>
      <c r="G46" s="69"/>
      <c r="H46" s="69"/>
    </row>
    <row r="47" spans="1:19" ht="15.75" customHeight="1" x14ac:dyDescent="0.2">
      <c r="A47" s="53" t="s">
        <v>20</v>
      </c>
      <c r="B47" s="114">
        <f>IF(OR('Tabel 4 F'!B47&lt;5,'Tabel 4 Be'!B47&lt;0.5),"-",IFERROR('Tabel 4 Be'!B47/'Tabel 4 F'!B47*100,"-"))</f>
        <v>15.945850587732819</v>
      </c>
      <c r="C47" s="114">
        <f>IF(OR('Tabel 4 F'!C47&lt;5,'Tabel 4 Be'!C47&lt;0.5),"-",IFERROR('Tabel 4 Be'!C47/'Tabel 4 F'!C47*100,"-"))</f>
        <v>5.5592939116006823</v>
      </c>
      <c r="D47" s="114">
        <f>IF(OR('Tabel 4 F'!D47&lt;5,'Tabel 4 Be'!D47&lt;0.5),"-",IFERROR('Tabel 4 Be'!D47/'Tabel 4 F'!D47*100,"-"))</f>
        <v>2.8523834516121669</v>
      </c>
      <c r="E47" s="114">
        <f>IF(OR('Tabel 4 F'!E47&lt;5,'Tabel 4 Be'!E47&lt;0.5),"-",IFERROR('Tabel 4 Be'!E47/'Tabel 4 F'!E47*100,"-"))</f>
        <v>3.0135610246107487</v>
      </c>
      <c r="F47" s="114">
        <f>IF(OR('Tabel 4 F'!F47&lt;5,'Tabel 4 Be'!F47&lt;0.5),"-",IFERROR('Tabel 4 Be'!F47/'Tabel 4 F'!F47*100,"-"))</f>
        <v>4.4324217005013153</v>
      </c>
      <c r="G47" s="115"/>
      <c r="H47" s="114">
        <f>IF(OR('Tabel 4 F'!H47&lt;5,'Tabel 4 Be'!H47&lt;0.5),"-",IFERROR('Tabel 4 Be'!H47/'Tabel 4 F'!H47*100,"-"))</f>
        <v>5.9702073741691404</v>
      </c>
      <c r="I47" s="109"/>
      <c r="J47" s="109">
        <v>7.4339568099999997</v>
      </c>
      <c r="K47" s="109">
        <v>7.4889526399999999</v>
      </c>
      <c r="L47" s="55"/>
      <c r="M47" s="55"/>
      <c r="N47" s="55"/>
      <c r="O47" s="55"/>
      <c r="P47" s="55"/>
      <c r="Q47" s="55"/>
      <c r="R47" s="55"/>
      <c r="S47" s="55"/>
    </row>
    <row r="48" spans="1:19" ht="15.75" customHeight="1" x14ac:dyDescent="0.2">
      <c r="B48" s="64"/>
      <c r="C48" s="64"/>
      <c r="D48" s="64"/>
      <c r="E48" s="64"/>
      <c r="F48" s="64"/>
      <c r="G48" s="109"/>
      <c r="H48" s="64"/>
      <c r="I48" s="64"/>
    </row>
    <row r="49" spans="1:21" ht="15.75" customHeight="1" x14ac:dyDescent="0.2">
      <c r="A49" s="35" t="s">
        <v>60</v>
      </c>
      <c r="B49" s="62">
        <f>IF(OR('Tabel 4 F'!B49&lt;5,'Tabel 4 Be'!B49&lt;0.5),"-",IFERROR('Tabel 4 Be'!B49/'Tabel 4 F'!B49*100,"-"))</f>
        <v>10.821365583270346</v>
      </c>
      <c r="C49" s="62">
        <f>IF(OR('Tabel 4 F'!C49&lt;5,'Tabel 4 Be'!C49&lt;0.5),"-",IFERROR('Tabel 4 Be'!C49/'Tabel 4 F'!C49*100,"-"))</f>
        <v>2.4977320834593288</v>
      </c>
      <c r="D49" s="62">
        <f>IF(OR('Tabel 4 F'!D49&lt;5,'Tabel 4 Be'!D49&lt;0.5),"-",IFERROR('Tabel 4 Be'!D49/'Tabel 4 F'!D49*100,"-"))</f>
        <v>1.3469003646629809</v>
      </c>
      <c r="E49" s="62">
        <f>IF(OR('Tabel 4 F'!E49&lt;5,'Tabel 4 Be'!E49&lt;0.5),"-",IFERROR('Tabel 4 Be'!E49/'Tabel 4 F'!E49*100,"-"))</f>
        <v>1.8905526230744369</v>
      </c>
      <c r="F49" s="62">
        <f>IF(OR('Tabel 4 F'!F49&lt;5,'Tabel 4 Be'!F49&lt;0.5),"-",IFERROR('Tabel 4 Be'!F49/'Tabel 4 F'!F49*100,"-"))</f>
        <v>3.2369942196531789</v>
      </c>
      <c r="G49" s="63"/>
      <c r="H49" s="62">
        <f>IF(OR('Tabel 4 F'!H49&lt;5,'Tabel 4 Be'!H49&lt;0.5),"-",IFERROR('Tabel 4 Be'!H49/'Tabel 4 F'!H49*100,"-"))</f>
        <v>3.0966871579463753</v>
      </c>
      <c r="I49" s="63"/>
      <c r="J49" s="55"/>
      <c r="K49" s="55"/>
      <c r="L49" s="55"/>
      <c r="M49" s="55"/>
      <c r="N49" s="55"/>
      <c r="O49" s="55"/>
      <c r="P49" s="55"/>
      <c r="Q49" s="55"/>
      <c r="R49" s="55"/>
    </row>
    <row r="50" spans="1:21" s="55" customFormat="1" ht="15.75" customHeight="1" x14ac:dyDescent="0.2">
      <c r="A50" s="38" t="s">
        <v>61</v>
      </c>
      <c r="B50" s="63">
        <f>IF(OR('Tabel 4 F'!B50&lt;5,'Tabel 4 Be'!B50&lt;0.5),"-",IFERROR('Tabel 4 Be'!B50/'Tabel 4 F'!B50*100,"-"))</f>
        <v>26.088998473640952</v>
      </c>
      <c r="C50" s="63">
        <f>IF(OR('Tabel 4 F'!C50&lt;5,'Tabel 4 Be'!C50&lt;0.5),"-",IFERROR('Tabel 4 Be'!C50/'Tabel 4 F'!C50*100,"-"))</f>
        <v>9.8741898589401451</v>
      </c>
      <c r="D50" s="63">
        <f>IF(OR('Tabel 4 F'!D50&lt;5,'Tabel 4 Be'!D50&lt;0.5),"-",IFERROR('Tabel 4 Be'!D50/'Tabel 4 F'!D50*100,"-"))</f>
        <v>4.2865890998162888</v>
      </c>
      <c r="E50" s="63">
        <f>IF(OR('Tabel 4 F'!E50&lt;5,'Tabel 4 Be'!E50&lt;0.5),"-",IFERROR('Tabel 4 Be'!E50/'Tabel 4 F'!E50*100,"-"))</f>
        <v>3.9633867276887869</v>
      </c>
      <c r="F50" s="63">
        <f>IF(OR('Tabel 4 F'!F50&lt;5,'Tabel 4 Be'!F50&lt;0.5),"-",IFERROR('Tabel 4 Be'!F50/'Tabel 4 F'!F50*100,"-"))</f>
        <v>5.192982456140351</v>
      </c>
      <c r="G50" s="63"/>
      <c r="H50" s="63">
        <f>IF(OR('Tabel 4 F'!H50&lt;5,'Tabel 4 Be'!H50&lt;0.5),"-",IFERROR('Tabel 4 Be'!H50/'Tabel 4 F'!H50*100,"-"))</f>
        <v>8.8866980130441373</v>
      </c>
      <c r="I50" s="63"/>
      <c r="S50" s="41"/>
      <c r="T50" s="41"/>
      <c r="U50" s="41"/>
    </row>
    <row r="51" spans="1:21" ht="15" x14ac:dyDescent="0.2">
      <c r="A51" s="35" t="s">
        <v>62</v>
      </c>
      <c r="B51" s="62">
        <f>IF(OR('Tabel 4 F'!B51&lt;5,'Tabel 4 Be'!B51&lt;0.5),"-",IFERROR('Tabel 4 Be'!B51/'Tabel 4 F'!B51*100,"-"))</f>
        <v>10.892929762388892</v>
      </c>
      <c r="C51" s="62">
        <f>IF(OR('Tabel 4 F'!C51&lt;5,'Tabel 4 Be'!C51&lt;0.5),"-",IFERROR('Tabel 4 Be'!C51/'Tabel 4 F'!C51*100,"-"))</f>
        <v>4.004983439180771</v>
      </c>
      <c r="D51" s="62">
        <f>IF(OR('Tabel 4 F'!D51&lt;5,'Tabel 4 Be'!D51&lt;0.5),"-",IFERROR('Tabel 4 Be'!D51/'Tabel 4 F'!D51*100,"-"))</f>
        <v>2.3186889818688985</v>
      </c>
      <c r="E51" s="62">
        <f>IF(OR('Tabel 4 F'!E51&lt;5,'Tabel 4 Be'!E51&lt;0.5),"-",IFERROR('Tabel 4 Be'!E51/'Tabel 4 F'!E51*100,"-"))</f>
        <v>2.9396495781959766</v>
      </c>
      <c r="F51" s="62">
        <f>IF(OR('Tabel 4 F'!F51&lt;5,'Tabel 4 Be'!F51&lt;0.5),"-",IFERROR('Tabel 4 Be'!F51/'Tabel 4 F'!F51*100,"-"))</f>
        <v>4.5484293193717278</v>
      </c>
      <c r="G51" s="99"/>
      <c r="H51" s="62">
        <f>IF(OR('Tabel 4 F'!H51&lt;5,'Tabel 4 Be'!H51&lt;0.5),"-",IFERROR('Tabel 4 Be'!H51/'Tabel 4 F'!H51*100,"-"))</f>
        <v>4.7163833413451028</v>
      </c>
      <c r="I51" s="63"/>
      <c r="J51" s="41"/>
      <c r="K51" s="41"/>
      <c r="L51" s="41"/>
      <c r="M51" s="41"/>
    </row>
    <row r="52" spans="1:21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U53"/>
  <sheetViews>
    <sheetView showGridLines="0" zoomScaleNormal="100" zoomScaleSheetLayoutView="50" workbookViewId="0">
      <selection activeCell="A28" sqref="A28"/>
    </sheetView>
  </sheetViews>
  <sheetFormatPr defaultRowHeight="12.75" x14ac:dyDescent="0.2"/>
  <cols>
    <col min="1" max="1" width="17.140625" style="44" customWidth="1"/>
    <col min="2" max="6" width="9.7109375" customWidth="1"/>
    <col min="7" max="7" width="1.140625" customWidth="1"/>
    <col min="8" max="8" width="9.7109375" customWidth="1"/>
    <col min="10" max="13" width="1" customWidth="1"/>
  </cols>
  <sheetData>
    <row r="1" spans="1:8" s="41" customFormat="1" ht="15.75" customHeight="1" x14ac:dyDescent="0.25">
      <c r="A1" s="33" t="s">
        <v>21</v>
      </c>
    </row>
    <row r="2" spans="1:8" ht="15.75" customHeight="1" x14ac:dyDescent="0.2"/>
    <row r="3" spans="1:8" ht="15.75" customHeight="1" x14ac:dyDescent="0.25">
      <c r="A3" s="33" t="s">
        <v>200</v>
      </c>
    </row>
    <row r="4" spans="1:8" ht="15.75" customHeight="1" x14ac:dyDescent="0.25">
      <c r="A4" s="33"/>
    </row>
    <row r="5" spans="1:8" ht="15.75" customHeight="1" x14ac:dyDescent="0.2"/>
    <row r="6" spans="1:8" s="44" customFormat="1" ht="15.75" customHeight="1" x14ac:dyDescent="0.2">
      <c r="B6" s="66"/>
      <c r="C6" s="66"/>
      <c r="D6" s="66"/>
      <c r="E6" s="66"/>
      <c r="F6" s="66"/>
      <c r="G6" s="66"/>
      <c r="H6" s="67"/>
    </row>
    <row r="7" spans="1:8" s="44" customFormat="1" ht="15.75" customHeight="1" x14ac:dyDescent="0.2">
      <c r="B7" s="67" t="s">
        <v>64</v>
      </c>
      <c r="C7" s="67" t="s">
        <v>65</v>
      </c>
      <c r="D7" s="67" t="s">
        <v>66</v>
      </c>
      <c r="E7" s="67" t="s">
        <v>67</v>
      </c>
      <c r="F7" s="67" t="s">
        <v>68</v>
      </c>
      <c r="G7" s="67"/>
      <c r="H7" s="67" t="s">
        <v>13</v>
      </c>
    </row>
    <row r="8" spans="1:8" s="44" customFormat="1" ht="15.75" customHeight="1" x14ac:dyDescent="0.2">
      <c r="B8" s="67"/>
      <c r="C8" s="67"/>
      <c r="D8" s="67"/>
      <c r="E8" s="67"/>
      <c r="F8" s="67"/>
      <c r="G8" s="67"/>
      <c r="H8" s="67"/>
    </row>
    <row r="9" spans="1:8" ht="15.75" customHeight="1" x14ac:dyDescent="0.2">
      <c r="A9" s="50" t="s">
        <v>225</v>
      </c>
      <c r="B9" s="62">
        <f>IF(OR('Tabel 4 F'!B9&lt;5,'Tabel 4 Br'!B9&lt;0.5),"-",IFERROR('Tabel 4 Br'!B9/'Tabel 4 F'!B9*100,"-"))</f>
        <v>8.9324339971258464</v>
      </c>
      <c r="C9" s="62">
        <f>IF(OR('Tabel 4 F'!C9&lt;5,'Tabel 4 Br'!C9&lt;0.5),"-",IFERROR('Tabel 4 Br'!C9/'Tabel 4 F'!C9*100,"-"))</f>
        <v>1.9918296006861718</v>
      </c>
      <c r="D9" s="62">
        <f>IF(OR('Tabel 4 F'!D9&lt;5,'Tabel 4 Br'!D9&lt;0.5),"-",IFERROR('Tabel 4 Br'!D9/'Tabel 4 F'!D9*100,"-"))</f>
        <v>1.091470777135517</v>
      </c>
      <c r="E9" s="62">
        <f>IF(OR('Tabel 4 F'!E9&lt;5,'Tabel 4 Br'!E9&lt;0.5),"-",IFERROR('Tabel 4 Br'!E9/'Tabel 4 F'!E9*100,"-"))</f>
        <v>1.423035153212008</v>
      </c>
      <c r="F9" s="62">
        <f>IF(OR('Tabel 4 F'!F9&lt;5,'Tabel 4 Br'!F9&lt;0.5),"-",IFERROR('Tabel 4 Br'!F9/'Tabel 4 F'!F9*100,"-"))</f>
        <v>2.6095860277136262</v>
      </c>
      <c r="G9" s="63"/>
      <c r="H9" s="62">
        <f>IF(OR('Tabel 4 F'!H9&lt;5,'Tabel 4 Br'!H9&lt;0.5),"-",IFERROR('Tabel 4 Br'!H9/'Tabel 4 F'!H9*100,"-"))</f>
        <v>2.7651149792398599</v>
      </c>
    </row>
    <row r="10" spans="1:8" ht="15.75" customHeight="1" x14ac:dyDescent="0.2">
      <c r="A10" s="52" t="s">
        <v>226</v>
      </c>
      <c r="B10" s="63">
        <f>IF(OR('Tabel 4 F'!B10&lt;5,'Tabel 4 Br'!B10&lt;0.5),"-",IFERROR('Tabel 4 Br'!B10/'Tabel 4 F'!B10*100,"-"))</f>
        <v>6.8652217150309749</v>
      </c>
      <c r="C10" s="63">
        <f>IF(OR('Tabel 4 F'!C10&lt;5,'Tabel 4 Br'!C10&lt;0.5),"-",IFERROR('Tabel 4 Br'!C10/'Tabel 4 F'!C10*100,"-"))</f>
        <v>2.2566828864614368</v>
      </c>
      <c r="D10" s="63">
        <f>IF(OR('Tabel 4 F'!D10&lt;5,'Tabel 4 Br'!D10&lt;0.5),"-",IFERROR('Tabel 4 Br'!D10/'Tabel 4 F'!D10*100,"-"))</f>
        <v>1.2472241510252793</v>
      </c>
      <c r="E10" s="63">
        <f>IF(OR('Tabel 4 F'!E10&lt;5,'Tabel 4 Br'!E10&lt;0.5),"-",IFERROR('Tabel 4 Br'!E10/'Tabel 4 F'!E10*100,"-"))</f>
        <v>1.76119304605751</v>
      </c>
      <c r="F10" s="63">
        <f>IF(OR('Tabel 4 F'!F10&lt;5,'Tabel 4 Br'!F10&lt;0.5),"-",IFERROR('Tabel 4 Br'!F10/'Tabel 4 F'!F10*100,"-"))</f>
        <v>2.9896408328513595</v>
      </c>
      <c r="G10" s="63"/>
      <c r="H10" s="63">
        <f>IF(OR('Tabel 4 F'!H10&lt;5,'Tabel 4 Br'!H10&lt;0.5),"-",IFERROR('Tabel 4 Br'!H10/'Tabel 4 F'!H10*100,"-"))</f>
        <v>2.296511187759795</v>
      </c>
    </row>
    <row r="11" spans="1:8" ht="15.75" customHeight="1" x14ac:dyDescent="0.2">
      <c r="A11" s="50" t="s">
        <v>227</v>
      </c>
      <c r="B11" s="62">
        <f>IF(OR('Tabel 4 F'!B11&lt;5,'Tabel 4 Br'!B11&lt;0.5),"-",IFERROR('Tabel 4 Br'!B11/'Tabel 4 F'!B11*100,"-"))</f>
        <v>16.969376591230553</v>
      </c>
      <c r="C11" s="62">
        <f>IF(OR('Tabel 4 F'!C11&lt;5,'Tabel 4 Br'!C11&lt;0.5),"-",IFERROR('Tabel 4 Br'!C11/'Tabel 4 F'!C11*100,"-"))</f>
        <v>5.6958561248310602</v>
      </c>
      <c r="D11" s="62">
        <f>IF(OR('Tabel 4 F'!D11&lt;5,'Tabel 4 Br'!D11&lt;0.5),"-",IFERROR('Tabel 4 Br'!D11/'Tabel 4 F'!D11*100,"-"))</f>
        <v>2.7530939520730313</v>
      </c>
      <c r="E11" s="62">
        <f>IF(OR('Tabel 4 F'!E11&lt;5,'Tabel 4 Br'!E11&lt;0.5),"-",IFERROR('Tabel 4 Br'!E11/'Tabel 4 F'!E11*100,"-"))</f>
        <v>3.460651113467657</v>
      </c>
      <c r="F11" s="62">
        <f>IF(OR('Tabel 4 F'!F11&lt;5,'Tabel 4 Br'!F11&lt;0.5),"-",IFERROR('Tabel 4 Br'!F11/'Tabel 4 F'!F11*100,"-"))</f>
        <v>5.06783870967742</v>
      </c>
      <c r="G11" s="63"/>
      <c r="H11" s="62">
        <f>IF(OR('Tabel 4 F'!H11&lt;5,'Tabel 4 Br'!H11&lt;0.5),"-",IFERROR('Tabel 4 Br'!H11/'Tabel 4 F'!H11*100,"-"))</f>
        <v>8.7609675269184759</v>
      </c>
    </row>
    <row r="12" spans="1:8" ht="15.75" customHeight="1" x14ac:dyDescent="0.2">
      <c r="A12" s="52" t="s">
        <v>26</v>
      </c>
      <c r="B12" s="63">
        <f>IF(OR('Tabel 4 F'!B12&lt;5,'Tabel 4 Br'!B12&lt;0.5),"-",IFERROR('Tabel 4 Br'!B12/'Tabel 4 F'!B12*100,"-"))</f>
        <v>23.752478422355853</v>
      </c>
      <c r="C12" s="63">
        <f>IF(OR('Tabel 4 F'!C12&lt;5,'Tabel 4 Br'!C12&lt;0.5),"-",IFERROR('Tabel 4 Br'!C12/'Tabel 4 F'!C12*100,"-"))</f>
        <v>8.815641298905657</v>
      </c>
      <c r="D12" s="63">
        <f>IF(OR('Tabel 4 F'!D12&lt;5,'Tabel 4 Br'!D12&lt;0.5),"-",IFERROR('Tabel 4 Br'!D12/'Tabel 4 F'!D12*100,"-"))</f>
        <v>4.1348836947550085</v>
      </c>
      <c r="E12" s="63">
        <f>IF(OR('Tabel 4 F'!E12&lt;5,'Tabel 4 Br'!E12&lt;0.5),"-",IFERROR('Tabel 4 Br'!E12/'Tabel 4 F'!E12*100,"-"))</f>
        <v>4.2988358487050498</v>
      </c>
      <c r="F12" s="63">
        <f>IF(OR('Tabel 4 F'!F12&lt;5,'Tabel 4 Br'!F12&lt;0.5),"-",IFERROR('Tabel 4 Br'!F12/'Tabel 4 F'!F12*100,"-"))</f>
        <v>5.6743463222416812</v>
      </c>
      <c r="G12" s="63"/>
      <c r="H12" s="63">
        <f>IF(OR('Tabel 4 F'!H12&lt;5,'Tabel 4 Br'!H12&lt;0.5),"-",IFERROR('Tabel 4 Br'!H12/'Tabel 4 F'!H12*100,"-"))</f>
        <v>8.5855673799029866</v>
      </c>
    </row>
    <row r="13" spans="1:8" ht="15.75" customHeight="1" x14ac:dyDescent="0.2">
      <c r="A13" s="50" t="s">
        <v>27</v>
      </c>
      <c r="B13" s="62">
        <f>IF(OR('Tabel 4 F'!B13&lt;5,'Tabel 4 Br'!B13&lt;0.5),"-",IFERROR('Tabel 4 Br'!B13/'Tabel 4 F'!B13*100,"-"))</f>
        <v>15.870052073288331</v>
      </c>
      <c r="C13" s="62">
        <f>IF(OR('Tabel 4 F'!C13&lt;5,'Tabel 4 Br'!C13&lt;0.5),"-",IFERROR('Tabel 4 Br'!C13/'Tabel 4 F'!C13*100,"-"))</f>
        <v>5.5927901309777646</v>
      </c>
      <c r="D13" s="62">
        <f>IF(OR('Tabel 4 F'!D13&lt;5,'Tabel 4 Br'!D13&lt;0.5),"-",IFERROR('Tabel 4 Br'!D13/'Tabel 4 F'!D13*100,"-"))</f>
        <v>1.7174835185894979</v>
      </c>
      <c r="E13" s="62">
        <f>IF(OR('Tabel 4 F'!E13&lt;5,'Tabel 4 Br'!E13&lt;0.5),"-",IFERROR('Tabel 4 Br'!E13/'Tabel 4 F'!E13*100,"-"))</f>
        <v>1.831882212811011</v>
      </c>
      <c r="F13" s="62">
        <f>IF(OR('Tabel 4 F'!F13&lt;5,'Tabel 4 Br'!F13&lt;0.5),"-",IFERROR('Tabel 4 Br'!F13/'Tabel 4 F'!F13*100,"-"))</f>
        <v>2.1902469050894084</v>
      </c>
      <c r="G13" s="63"/>
      <c r="H13" s="62">
        <f>IF(OR('Tabel 4 F'!H13&lt;5,'Tabel 4 Br'!H13&lt;0.5),"-",IFERROR('Tabel 4 Br'!H13/'Tabel 4 F'!H13*100,"-"))</f>
        <v>3.6483190927555857</v>
      </c>
    </row>
    <row r="14" spans="1:8" ht="15.75" customHeight="1" x14ac:dyDescent="0.2">
      <c r="A14" s="52" t="s">
        <v>28</v>
      </c>
      <c r="B14" s="63">
        <f>IF(OR('Tabel 4 F'!B14&lt;5,'Tabel 4 Br'!B14&lt;0.5),"-",IFERROR('Tabel 4 Br'!B14/'Tabel 4 F'!B14*100,"-"))</f>
        <v>4.5091590909090904</v>
      </c>
      <c r="C14" s="63">
        <f>IF(OR('Tabel 4 F'!C14&lt;5,'Tabel 4 Br'!C14&lt;0.5),"-",IFERROR('Tabel 4 Br'!C14/'Tabel 4 F'!C14*100,"-"))</f>
        <v>4.0327992073976224</v>
      </c>
      <c r="D14" s="63">
        <f>IF(OR('Tabel 4 F'!D14&lt;5,'Tabel 4 Br'!D14&lt;0.5),"-",IFERROR('Tabel 4 Br'!D14/'Tabel 4 F'!D14*100,"-"))</f>
        <v>4.3691342281879191</v>
      </c>
      <c r="E14" s="63">
        <f>IF(OR('Tabel 4 F'!E14&lt;5,'Tabel 4 Br'!E14&lt;0.5),"-",IFERROR('Tabel 4 Br'!E14/'Tabel 4 F'!E14*100,"-"))</f>
        <v>3.8809437819420785</v>
      </c>
      <c r="F14" s="63">
        <f>IF(OR('Tabel 4 F'!F14&lt;5,'Tabel 4 Br'!F14&lt;0.5),"-",IFERROR('Tabel 4 Br'!F14/'Tabel 4 F'!F14*100,"-"))</f>
        <v>6.4976808510638309</v>
      </c>
      <c r="G14" s="63"/>
      <c r="H14" s="63">
        <f>IF(OR('Tabel 4 F'!H14&lt;5,'Tabel 4 Br'!H14&lt;0.5),"-",IFERROR('Tabel 4 Br'!H14/'Tabel 4 F'!H14*100,"-"))</f>
        <v>4.2721935617003721</v>
      </c>
    </row>
    <row r="15" spans="1:8" ht="15.75" customHeight="1" x14ac:dyDescent="0.2">
      <c r="A15" s="50" t="s">
        <v>29</v>
      </c>
      <c r="B15" s="62">
        <f>IF(OR('Tabel 4 F'!B15&lt;5,'Tabel 4 Br'!B15&lt;0.5),"-",IFERROR('Tabel 4 Br'!B15/'Tabel 4 F'!B15*100,"-"))</f>
        <v>20.51786547700755</v>
      </c>
      <c r="C15" s="62">
        <f>IF(OR('Tabel 4 F'!C15&lt;5,'Tabel 4 Br'!C15&lt;0.5),"-",IFERROR('Tabel 4 Br'!C15/'Tabel 4 F'!C15*100,"-"))</f>
        <v>10.245010118785745</v>
      </c>
      <c r="D15" s="62">
        <f>IF(OR('Tabel 4 F'!D15&lt;5,'Tabel 4 Br'!D15&lt;0.5),"-",IFERROR('Tabel 4 Br'!D15/'Tabel 4 F'!D15*100,"-"))</f>
        <v>5.0932121982210932</v>
      </c>
      <c r="E15" s="62">
        <f>IF(OR('Tabel 4 F'!E15&lt;5,'Tabel 4 Br'!E15&lt;0.5),"-",IFERROR('Tabel 4 Br'!E15/'Tabel 4 F'!E15*100,"-"))</f>
        <v>6.2223322784810122</v>
      </c>
      <c r="F15" s="62">
        <f>IF(OR('Tabel 4 F'!F15&lt;5,'Tabel 4 Br'!F15&lt;0.5),"-",IFERROR('Tabel 4 Br'!F15/'Tabel 4 F'!F15*100,"-"))</f>
        <v>3.8789863013698627</v>
      </c>
      <c r="G15" s="63"/>
      <c r="H15" s="62">
        <f>IF(OR('Tabel 4 F'!H15&lt;5,'Tabel 4 Br'!H15&lt;0.5),"-",IFERROR('Tabel 4 Br'!H15/'Tabel 4 F'!H15*100,"-"))</f>
        <v>12.115617407256421</v>
      </c>
    </row>
    <row r="16" spans="1:8" ht="15.75" customHeight="1" x14ac:dyDescent="0.2">
      <c r="A16" s="52" t="s">
        <v>30</v>
      </c>
      <c r="B16" s="63">
        <f>IF(OR('Tabel 4 F'!B16&lt;5,'Tabel 4 Br'!B16&lt;0.5),"-",IFERROR('Tabel 4 Br'!B16/'Tabel 4 F'!B16*100,"-"))</f>
        <v>23.19830769230769</v>
      </c>
      <c r="C16" s="63">
        <f>IF(OR('Tabel 4 F'!C16&lt;5,'Tabel 4 Br'!C16&lt;0.5),"-",IFERROR('Tabel 4 Br'!C16/'Tabel 4 F'!C16*100,"-"))</f>
        <v>8.6659130434782607</v>
      </c>
      <c r="D16" s="63">
        <f>IF(OR('Tabel 4 F'!D16&lt;5,'Tabel 4 Br'!D16&lt;0.5),"-",IFERROR('Tabel 4 Br'!D16/'Tabel 4 F'!D16*100,"-"))</f>
        <v>4.3173668993020931</v>
      </c>
      <c r="E16" s="63">
        <f>IF(OR('Tabel 4 F'!E16&lt;5,'Tabel 4 Br'!E16&lt;0.5),"-",IFERROR('Tabel 4 Br'!E16/'Tabel 4 F'!E16*100,"-"))</f>
        <v>2.3364720638540479</v>
      </c>
      <c r="F16" s="63">
        <f>IF(OR('Tabel 4 F'!F16&lt;5,'Tabel 4 Br'!F16&lt;0.5),"-",IFERROR('Tabel 4 Br'!F16/'Tabel 4 F'!F16*100,"-"))</f>
        <v>4.6013839009287922</v>
      </c>
      <c r="G16" s="63"/>
      <c r="H16" s="63">
        <f>IF(OR('Tabel 4 F'!H16&lt;5,'Tabel 4 Br'!H16&lt;0.5),"-",IFERROR('Tabel 4 Br'!H16/'Tabel 4 F'!H16*100,"-"))</f>
        <v>6.6453020509633305</v>
      </c>
    </row>
    <row r="17" spans="1:8" ht="15.75" hidden="1" customHeight="1" x14ac:dyDescent="0.2">
      <c r="A17" s="50" t="s">
        <v>31</v>
      </c>
      <c r="B17" s="62">
        <f>IF(OR('Tabel 4 F'!B17&lt;5,'Tabel 4 Br'!B17&lt;0.5),"-",IFERROR('Tabel 4 Br'!B17/'Tabel 4 F'!B17*100,"-"))</f>
        <v>19.421406015037594</v>
      </c>
      <c r="C17" s="62">
        <f>IF(OR('Tabel 4 F'!C17&lt;5,'Tabel 4 Br'!C17&lt;0.5),"-",IFERROR('Tabel 4 Br'!C17/'Tabel 4 F'!C17*100,"-"))</f>
        <v>5.8824000000000005</v>
      </c>
      <c r="D17" s="62">
        <f>IF(OR('Tabel 4 F'!D17&lt;5,'Tabel 4 Br'!D17&lt;0.5),"-",IFERROR('Tabel 4 Br'!D17/'Tabel 4 F'!D17*100,"-"))</f>
        <v>1.2923383233532935</v>
      </c>
      <c r="E17" s="62">
        <f>IF(OR('Tabel 4 F'!E17&lt;5,'Tabel 4 Br'!E17&lt;0.5),"-",IFERROR('Tabel 4 Br'!E17/'Tabel 4 F'!E17*100,"-"))</f>
        <v>1.6437139689578713</v>
      </c>
      <c r="F17" s="62">
        <f>IF(OR('Tabel 4 F'!F17&lt;5,'Tabel 4 Br'!F17&lt;0.5),"-",IFERROR('Tabel 4 Br'!F17/'Tabel 4 F'!F17*100,"-"))</f>
        <v>4.5136246498599437</v>
      </c>
      <c r="G17" s="63"/>
      <c r="H17" s="62">
        <f>IF(OR('Tabel 4 F'!H17&lt;5,'Tabel 4 Br'!H17&lt;0.5),"-",IFERROR('Tabel 4 Br'!H17/'Tabel 4 F'!H17*100,"-"))</f>
        <v>3.5389457983193275</v>
      </c>
    </row>
    <row r="18" spans="1:8" ht="15.75" hidden="1" customHeight="1" x14ac:dyDescent="0.2">
      <c r="A18" s="52" t="s">
        <v>32</v>
      </c>
      <c r="B18" s="63">
        <f>IF(OR('Tabel 4 F'!B18&lt;5,'Tabel 4 Br'!B18&lt;0.5),"-",IFERROR('Tabel 4 Br'!B18/'Tabel 4 F'!B18*100,"-"))</f>
        <v>23.035819444444446</v>
      </c>
      <c r="C18" s="63">
        <f>IF(OR('Tabel 4 F'!C18&lt;5,'Tabel 4 Br'!C18&lt;0.5),"-",IFERROR('Tabel 4 Br'!C18/'Tabel 4 F'!C18*100,"-"))</f>
        <v>6.8024935622317599</v>
      </c>
      <c r="D18" s="63">
        <f>IF(OR('Tabel 4 F'!D18&lt;5,'Tabel 4 Br'!D18&lt;0.5),"-",IFERROR('Tabel 4 Br'!D18/'Tabel 4 F'!D18*100,"-"))</f>
        <v>2.5938486238532108</v>
      </c>
      <c r="E18" s="63">
        <f>IF(OR('Tabel 4 F'!E18&lt;5,'Tabel 4 Br'!E18&lt;0.5),"-",IFERROR('Tabel 4 Br'!E18/'Tabel 4 F'!E18*100,"-"))</f>
        <v>2.3846201550387596</v>
      </c>
      <c r="F18" s="63">
        <f>IF(OR('Tabel 4 F'!F18&lt;5,'Tabel 4 Br'!F18&lt;0.5),"-",IFERROR('Tabel 4 Br'!F18/'Tabel 4 F'!F18*100,"-"))</f>
        <v>2.5774594594594595</v>
      </c>
      <c r="G18" s="63"/>
      <c r="H18" s="63">
        <f>IF(OR('Tabel 4 F'!H18&lt;5,'Tabel 4 Br'!H18&lt;0.5),"-",IFERROR('Tabel 4 Br'!H18/'Tabel 4 F'!H18*100,"-"))</f>
        <v>6.1132089985486218</v>
      </c>
    </row>
    <row r="19" spans="1:8" ht="15.75" hidden="1" customHeight="1" x14ac:dyDescent="0.2">
      <c r="A19" s="50" t="s">
        <v>33</v>
      </c>
      <c r="B19" s="62" t="str">
        <f>IF(OR('Tabel 4 F'!B19&lt;5,'Tabel 4 Br'!B19&lt;0.5),"-",IFERROR('Tabel 4 Br'!B19/'Tabel 4 F'!B19*100,"-"))</f>
        <v>-</v>
      </c>
      <c r="C19" s="62" t="str">
        <f>IF(OR('Tabel 4 F'!C19&lt;5,'Tabel 4 Br'!C19&lt;0.5),"-",IFERROR('Tabel 4 Br'!C19/'Tabel 4 F'!C19*100,"-"))</f>
        <v>-</v>
      </c>
      <c r="D19" s="62">
        <f>IF(OR('Tabel 4 F'!D19&lt;5,'Tabel 4 Br'!D19&lt;0.5),"-",IFERROR('Tabel 4 Br'!D19/'Tabel 4 F'!D19*100,"-"))</f>
        <v>2.2467752808988766</v>
      </c>
      <c r="E19" s="62">
        <f>IF(OR('Tabel 4 F'!E19&lt;5,'Tabel 4 Br'!E19&lt;0.5),"-",IFERROR('Tabel 4 Br'!E19/'Tabel 4 F'!E19*100,"-"))</f>
        <v>2.328823943661972</v>
      </c>
      <c r="F19" s="62">
        <f>IF(OR('Tabel 4 F'!F19&lt;5,'Tabel 4 Br'!F19&lt;0.5),"-",IFERROR('Tabel 4 Br'!F19/'Tabel 4 F'!F19*100,"-"))</f>
        <v>4.5412222222222223</v>
      </c>
      <c r="G19" s="63"/>
      <c r="H19" s="62">
        <f>IF(OR('Tabel 4 F'!H19&lt;5,'Tabel 4 Br'!H19&lt;0.5),"-",IFERROR('Tabel 4 Br'!H19/'Tabel 4 F'!H19*100,"-"))</f>
        <v>2.5208425925925924</v>
      </c>
    </row>
    <row r="20" spans="1:8" ht="15.75" hidden="1" customHeight="1" x14ac:dyDescent="0.2">
      <c r="A20" s="52" t="s">
        <v>34</v>
      </c>
      <c r="B20" s="63">
        <f>IF(OR('Tabel 4 F'!B20&lt;5,'Tabel 4 Br'!B20&lt;0.5),"-",IFERROR('Tabel 4 Br'!B20/'Tabel 4 F'!B20*100,"-"))</f>
        <v>34.394586206896548</v>
      </c>
      <c r="C20" s="63">
        <f>IF(OR('Tabel 4 F'!C20&lt;5,'Tabel 4 Br'!C20&lt;0.5),"-",IFERROR('Tabel 4 Br'!C20/'Tabel 4 F'!C20*100,"-"))</f>
        <v>7.4311038961038953</v>
      </c>
      <c r="D20" s="63">
        <f>IF(OR('Tabel 4 F'!D20&lt;5,'Tabel 4 Br'!D20&lt;0.5),"-",IFERROR('Tabel 4 Br'!D20/'Tabel 4 F'!D20*100,"-"))</f>
        <v>1.2176851851851851</v>
      </c>
      <c r="E20" s="63">
        <f>IF(OR('Tabel 4 F'!E20&lt;5,'Tabel 4 Br'!E20&lt;0.5),"-",IFERROR('Tabel 4 Br'!E20/'Tabel 4 F'!E20*100,"-"))</f>
        <v>3.4177578124999997</v>
      </c>
      <c r="F20" s="63">
        <f>IF(OR('Tabel 4 F'!F20&lt;5,'Tabel 4 Br'!F20&lt;0.5),"-",IFERROR('Tabel 4 Br'!F20/'Tabel 4 F'!F20*100,"-"))</f>
        <v>1.6663500000000002</v>
      </c>
      <c r="G20" s="63"/>
      <c r="H20" s="63">
        <f>IF(OR('Tabel 4 F'!H20&lt;5,'Tabel 4 Br'!H20&lt;0.5),"-",IFERROR('Tabel 4 Br'!H20/'Tabel 4 F'!H20*100,"-"))</f>
        <v>4.6472784313725484</v>
      </c>
    </row>
    <row r="21" spans="1:8" ht="15.75" customHeight="1" x14ac:dyDescent="0.2">
      <c r="A21" s="50" t="s">
        <v>35</v>
      </c>
      <c r="B21" s="62">
        <f>IF(OR('Tabel 4 F'!B21&lt;5,'Tabel 4 Br'!B21&lt;0.5),"-",IFERROR('Tabel 4 Br'!B21/'Tabel 4 F'!B21*100,"-"))</f>
        <v>22.199444915254237</v>
      </c>
      <c r="C21" s="62">
        <f>IF(OR('Tabel 4 F'!C21&lt;5,'Tabel 4 Br'!C21&lt;0.5),"-",IFERROR('Tabel 4 Br'!C21/'Tabel 4 F'!C21*100,"-"))</f>
        <v>6.1391231003039515</v>
      </c>
      <c r="D21" s="62">
        <f>IF(OR('Tabel 4 F'!D21&lt;5,'Tabel 4 Br'!D21&lt;0.5),"-",IFERROR('Tabel 4 Br'!D21/'Tabel 4 F'!D21*100,"-"))</f>
        <v>1.5883484466834592</v>
      </c>
      <c r="E21" s="62">
        <f>IF(OR('Tabel 4 F'!E21&lt;5,'Tabel 4 Br'!E21&lt;0.5),"-",IFERROR('Tabel 4 Br'!E21/'Tabel 4 F'!E21*100,"-"))</f>
        <v>1.9664957724827057</v>
      </c>
      <c r="F21" s="62">
        <f>IF(OR('Tabel 4 F'!F21&lt;5,'Tabel 4 Br'!F21&lt;0.5),"-",IFERROR('Tabel 4 Br'!F21/'Tabel 4 F'!F21*100,"-"))</f>
        <v>4.047986460348163</v>
      </c>
      <c r="G21" s="63"/>
      <c r="H21" s="62">
        <f>IF(OR('Tabel 4 F'!H21&lt;5,'Tabel 4 Br'!H21&lt;0.5),"-",IFERROR('Tabel 4 Br'!H21/'Tabel 4 F'!H21*100,"-"))</f>
        <v>4.0536907507045861</v>
      </c>
    </row>
    <row r="22" spans="1:8" ht="15.75" customHeight="1" x14ac:dyDescent="0.2">
      <c r="A22" s="52" t="s">
        <v>36</v>
      </c>
      <c r="B22" s="63">
        <f>IF(OR('Tabel 4 F'!B22&lt;5,'Tabel 4 Br'!B22&lt;0.5),"-",IFERROR('Tabel 4 Br'!B22/'Tabel 4 F'!B22*100,"-"))</f>
        <v>10.083370370370371</v>
      </c>
      <c r="C22" s="63">
        <f>IF(OR('Tabel 4 F'!C22&lt;5,'Tabel 4 Br'!C22&lt;0.5),"-",IFERROR('Tabel 4 Br'!C22/'Tabel 4 F'!C22*100,"-"))</f>
        <v>6.8360952380952371</v>
      </c>
      <c r="D22" s="63" t="str">
        <f>IF(OR('Tabel 4 F'!D22&lt;5,'Tabel 4 Br'!D22&lt;0.5),"-",IFERROR('Tabel 4 Br'!D22/'Tabel 4 F'!D22*100,"-"))</f>
        <v>-</v>
      </c>
      <c r="E22" s="63">
        <f>IF(OR('Tabel 4 F'!E22&lt;5,'Tabel 4 Br'!E22&lt;0.5),"-",IFERROR('Tabel 4 Br'!E22/'Tabel 4 F'!E22*100,"-"))</f>
        <v>2.307261538461538</v>
      </c>
      <c r="F22" s="63">
        <f>IF(OR('Tabel 4 F'!F22&lt;5,'Tabel 4 Br'!F22&lt;0.5),"-",IFERROR('Tabel 4 Br'!F22/'Tabel 4 F'!F22*100,"-"))</f>
        <v>4.9989444444444446</v>
      </c>
      <c r="G22" s="63"/>
      <c r="H22" s="63">
        <f>IF(OR('Tabel 4 F'!H22&lt;5,'Tabel 4 Br'!H22&lt;0.5),"-",IFERROR('Tabel 4 Br'!H22/'Tabel 4 F'!H22*100,"-"))</f>
        <v>3.6262450142450136</v>
      </c>
    </row>
    <row r="23" spans="1:8" ht="15.75" customHeight="1" x14ac:dyDescent="0.2">
      <c r="A23" s="50" t="s">
        <v>37</v>
      </c>
      <c r="B23" s="62">
        <f>IF(OR('Tabel 4 F'!B23&lt;5,'Tabel 4 Br'!B23&lt;0.5),"-",IFERROR('Tabel 4 Br'!B23/'Tabel 4 F'!B23*100,"-"))</f>
        <v>17.522643564356439</v>
      </c>
      <c r="C23" s="62">
        <f>IF(OR('Tabel 4 F'!C23&lt;5,'Tabel 4 Br'!C23&lt;0.5),"-",IFERROR('Tabel 4 Br'!C23/'Tabel 4 F'!C23*100,"-"))</f>
        <v>7.9198984771573597</v>
      </c>
      <c r="D23" s="62">
        <f>IF(OR('Tabel 4 F'!D23&lt;5,'Tabel 4 Br'!D23&lt;0.5),"-",IFERROR('Tabel 4 Br'!D23/'Tabel 4 F'!D23*100,"-"))</f>
        <v>1.6808144329896908</v>
      </c>
      <c r="E23" s="62">
        <f>IF(OR('Tabel 4 F'!E23&lt;5,'Tabel 4 Br'!E23&lt;0.5),"-",IFERROR('Tabel 4 Br'!E23/'Tabel 4 F'!E23*100,"-"))</f>
        <v>8.3317499999999995</v>
      </c>
      <c r="F23" s="62" t="str">
        <f>IF(OR('Tabel 4 F'!F23&lt;5,'Tabel 4 Br'!F23&lt;0.5),"-",IFERROR('Tabel 4 Br'!F23/'Tabel 4 F'!F23*100,"-"))</f>
        <v>-</v>
      </c>
      <c r="G23" s="63"/>
      <c r="H23" s="62">
        <f>IF(OR('Tabel 4 F'!H23&lt;5,'Tabel 4 Br'!H23&lt;0.5),"-",IFERROR('Tabel 4 Br'!H23/'Tabel 4 F'!H23*100,"-"))</f>
        <v>8.7634804878048786</v>
      </c>
    </row>
    <row r="24" spans="1:8" ht="15.75" customHeight="1" x14ac:dyDescent="0.2">
      <c r="A24" s="52" t="s">
        <v>38</v>
      </c>
      <c r="B24" s="63">
        <f>IF(OR('Tabel 4 F'!B24&lt;5,'Tabel 4 Br'!B24&lt;0.5),"-",IFERROR('Tabel 4 Br'!B24/'Tabel 4 F'!B24*100,"-"))</f>
        <v>7.880588235294117</v>
      </c>
      <c r="C24" s="63">
        <f>IF(OR('Tabel 4 F'!C24&lt;5,'Tabel 4 Br'!C24&lt;0.5),"-",IFERROR('Tabel 4 Br'!C24/'Tabel 4 F'!C24*100,"-"))</f>
        <v>3.3589619771863122</v>
      </c>
      <c r="D24" s="63">
        <f>IF(OR('Tabel 4 F'!D24&lt;5,'Tabel 4 Br'!D24&lt;0.5),"-",IFERROR('Tabel 4 Br'!D24/'Tabel 4 F'!D24*100,"-"))</f>
        <v>1.3266128526645766</v>
      </c>
      <c r="E24" s="63">
        <f>IF(OR('Tabel 4 F'!E24&lt;5,'Tabel 4 Br'!E24&lt;0.5),"-",IFERROR('Tabel 4 Br'!E24/'Tabel 4 F'!E24*100,"-"))</f>
        <v>1.2239382978723405</v>
      </c>
      <c r="F24" s="63">
        <f>IF(OR('Tabel 4 F'!F24&lt;5,'Tabel 4 Br'!F24&lt;0.5),"-",IFERROR('Tabel 4 Br'!F24/'Tabel 4 F'!F24*100,"-"))</f>
        <v>1.7497702702702702</v>
      </c>
      <c r="G24" s="63"/>
      <c r="H24" s="63">
        <f>IF(OR('Tabel 4 F'!H24&lt;5,'Tabel 4 Br'!H24&lt;0.5),"-",IFERROR('Tabel 4 Br'!H24/'Tabel 4 F'!H24*100,"-"))</f>
        <v>2.8313226221079688</v>
      </c>
    </row>
    <row r="25" spans="1:8" ht="15.75" customHeight="1" x14ac:dyDescent="0.2">
      <c r="A25" s="50" t="s">
        <v>39</v>
      </c>
      <c r="B25" s="62">
        <f>IF(OR('Tabel 4 F'!B25&lt;5,'Tabel 4 Br'!B25&lt;0.5),"-",IFERROR('Tabel 4 Br'!B25/'Tabel 4 F'!B25*100,"-"))</f>
        <v>13.33234028540066</v>
      </c>
      <c r="C25" s="62">
        <f>IF(OR('Tabel 4 F'!C25&lt;5,'Tabel 4 Br'!C25&lt;0.5),"-",IFERROR('Tabel 4 Br'!C25/'Tabel 4 F'!C25*100,"-"))</f>
        <v>2.8142143671607753</v>
      </c>
      <c r="D25" s="62">
        <f>IF(OR('Tabel 4 F'!D25&lt;5,'Tabel 4 Br'!D25&lt;0.5),"-",IFERROR('Tabel 4 Br'!D25/'Tabel 4 F'!D25*100,"-"))</f>
        <v>0.89066285714285709</v>
      </c>
      <c r="E25" s="62">
        <f>IF(OR('Tabel 4 F'!E25&lt;5,'Tabel 4 Br'!E25&lt;0.5),"-",IFERROR('Tabel 4 Br'!E25/'Tabel 4 F'!E25*100,"-"))</f>
        <v>2.0766794310722103</v>
      </c>
      <c r="F25" s="62">
        <f>IF(OR('Tabel 4 F'!F25&lt;5,'Tabel 4 Br'!F25&lt;0.5),"-",IFERROR('Tabel 4 Br'!F25/'Tabel 4 F'!F25*100,"-"))</f>
        <v>1.9021056338028171</v>
      </c>
      <c r="G25" s="63"/>
      <c r="H25" s="62">
        <f>IF(OR('Tabel 4 F'!H25&lt;5,'Tabel 4 Br'!H25&lt;0.5),"-",IFERROR('Tabel 4 Br'!H25/'Tabel 4 F'!H25*100,"-"))</f>
        <v>3.9458683260497818</v>
      </c>
    </row>
    <row r="26" spans="1:8" ht="15.75" customHeight="1" x14ac:dyDescent="0.2">
      <c r="A26" s="52" t="s">
        <v>40</v>
      </c>
      <c r="B26" s="63">
        <f>IF(OR('Tabel 4 F'!B26&lt;5,'Tabel 4 Br'!B26&lt;0.5),"-",IFERROR('Tabel 4 Br'!B26/'Tabel 4 F'!B26*100,"-"))</f>
        <v>7.5128871722846435</v>
      </c>
      <c r="C26" s="63">
        <f>IF(OR('Tabel 4 F'!C26&lt;5,'Tabel 4 Br'!C26&lt;0.5),"-",IFERROR('Tabel 4 Br'!C26/'Tabel 4 F'!C26*100,"-"))</f>
        <v>1.1771292255027812</v>
      </c>
      <c r="D26" s="63">
        <f>IF(OR('Tabel 4 F'!D26&lt;5,'Tabel 4 Br'!D26&lt;0.5),"-",IFERROR('Tabel 4 Br'!D26/'Tabel 4 F'!D26*100,"-"))</f>
        <v>0.49321425628347748</v>
      </c>
      <c r="E26" s="63">
        <f>IF(OR('Tabel 4 F'!E26&lt;5,'Tabel 4 Br'!E26&lt;0.5),"-",IFERROR('Tabel 4 Br'!E26/'Tabel 4 F'!E26*100,"-"))</f>
        <v>0.39733847102342784</v>
      </c>
      <c r="F26" s="63">
        <f>IF(OR('Tabel 4 F'!F26&lt;5,'Tabel 4 Br'!F26&lt;0.5),"-",IFERROR('Tabel 4 Br'!F26/'Tabel 4 F'!F26*100,"-"))</f>
        <v>0.21198518518518519</v>
      </c>
      <c r="G26" s="63"/>
      <c r="H26" s="63">
        <f>IF(OR('Tabel 4 F'!H26&lt;5,'Tabel 4 Br'!H26&lt;0.5),"-",IFERROR('Tabel 4 Br'!H26/'Tabel 4 F'!H26*100,"-"))</f>
        <v>2.0192519496100783</v>
      </c>
    </row>
    <row r="27" spans="1:8" ht="15.75" customHeight="1" x14ac:dyDescent="0.2">
      <c r="A27" s="50" t="s">
        <v>41</v>
      </c>
      <c r="B27" s="62">
        <f>IF(OR('Tabel 4 F'!B27&lt;5,'Tabel 4 Br'!B27&lt;0.5),"-",IFERROR('Tabel 4 Br'!B27/'Tabel 4 F'!B27*100,"-"))</f>
        <v>1.6504711246200607</v>
      </c>
      <c r="C27" s="62">
        <f>IF(OR('Tabel 4 F'!C27&lt;5,'Tabel 4 Br'!C27&lt;0.5),"-",IFERROR('Tabel 4 Br'!C27/'Tabel 4 F'!C27*100,"-"))</f>
        <v>0.95838271604938274</v>
      </c>
      <c r="D27" s="62">
        <f>IF(OR('Tabel 4 F'!D27&lt;5,'Tabel 4 Br'!D27&lt;0.5),"-",IFERROR('Tabel 4 Br'!D27/'Tabel 4 F'!D27*100,"-"))</f>
        <v>0.42469318181818183</v>
      </c>
      <c r="E27" s="62">
        <f>IF(OR('Tabel 4 F'!E27&lt;5,'Tabel 4 Br'!E27&lt;0.5),"-",IFERROR('Tabel 4 Br'!E27/'Tabel 4 F'!E27*100,"-"))</f>
        <v>0.50060892388451439</v>
      </c>
      <c r="F27" s="62">
        <f>IF(OR('Tabel 4 F'!F27&lt;5,'Tabel 4 Br'!F27&lt;0.5),"-",IFERROR('Tabel 4 Br'!F27/'Tabel 4 F'!F27*100,"-"))</f>
        <v>1.4011871657754011</v>
      </c>
      <c r="G27" s="63"/>
      <c r="H27" s="62">
        <f>IF(OR('Tabel 4 F'!H27&lt;5,'Tabel 4 Br'!H27&lt;0.5),"-",IFERROR('Tabel 4 Br'!H27/'Tabel 4 F'!H27*100,"-"))</f>
        <v>0.90864282115869033</v>
      </c>
    </row>
    <row r="28" spans="1:8" ht="15.75" customHeight="1" x14ac:dyDescent="0.2">
      <c r="A28" s="52" t="s">
        <v>42</v>
      </c>
      <c r="B28" s="63">
        <f>IF(OR('Tabel 4 F'!B28&lt;5,'Tabel 4 Br'!B28&lt;0.5),"-",IFERROR('Tabel 4 Br'!B28/'Tabel 4 F'!B28*100,"-"))</f>
        <v>21.279148063781321</v>
      </c>
      <c r="C28" s="63">
        <f>IF(OR('Tabel 4 F'!C28&lt;5,'Tabel 4 Br'!C28&lt;0.5),"-",IFERROR('Tabel 4 Br'!C28/'Tabel 4 F'!C28*100,"-"))</f>
        <v>5.2793533916849018</v>
      </c>
      <c r="D28" s="63">
        <f>IF(OR('Tabel 4 F'!D28&lt;5,'Tabel 4 Br'!D28&lt;0.5),"-",IFERROR('Tabel 4 Br'!D28/'Tabel 4 F'!D28*100,"-"))</f>
        <v>3.7221784776902882</v>
      </c>
      <c r="E28" s="63">
        <f>IF(OR('Tabel 4 F'!E28&lt;5,'Tabel 4 Br'!E28&lt;0.5),"-",IFERROR('Tabel 4 Br'!E28/'Tabel 4 F'!E28*100,"-"))</f>
        <v>4.0290678104575166</v>
      </c>
      <c r="F28" s="63">
        <f>IF(OR('Tabel 4 F'!F28&lt;5,'Tabel 4 Br'!F28&lt;0.5),"-",IFERROR('Tabel 4 Br'!F28/'Tabel 4 F'!F28*100,"-"))</f>
        <v>5.9312671999999997</v>
      </c>
      <c r="G28" s="63"/>
      <c r="H28" s="63">
        <f>IF(OR('Tabel 4 F'!H28&lt;5,'Tabel 4 Br'!H28&lt;0.5),"-",IFERROR('Tabel 4 Br'!H28/'Tabel 4 F'!H28*100,"-"))</f>
        <v>5.7667455572164084</v>
      </c>
    </row>
    <row r="29" spans="1:8" ht="15.75" customHeight="1" x14ac:dyDescent="0.2">
      <c r="A29" s="50" t="s">
        <v>43</v>
      </c>
      <c r="B29" s="62" t="str">
        <f>IF(OR('Tabel 4 F'!B29&lt;5,'Tabel 4 Br'!B29&lt;0.5),"-",IFERROR('Tabel 4 Br'!B29/'Tabel 4 F'!B29*100,"-"))</f>
        <v>-</v>
      </c>
      <c r="C29" s="62">
        <f>IF(OR('Tabel 4 F'!C29&lt;5,'Tabel 4 Br'!C29&lt;0.5),"-",IFERROR('Tabel 4 Br'!C29/'Tabel 4 F'!C29*100,"-"))</f>
        <v>2.3600245098039214</v>
      </c>
      <c r="D29" s="62">
        <f>IF(OR('Tabel 4 F'!D29&lt;5,'Tabel 4 Br'!D29&lt;0.5),"-",IFERROR('Tabel 4 Br'!D29/'Tabel 4 F'!D29*100,"-"))</f>
        <v>0.39208235294117649</v>
      </c>
      <c r="E29" s="62">
        <f>IF(OR('Tabel 4 F'!E29&lt;5,'Tabel 4 Br'!E29&lt;0.5),"-",IFERROR('Tabel 4 Br'!E29/'Tabel 4 F'!E29*100,"-"))</f>
        <v>0.38112831858407076</v>
      </c>
      <c r="F29" s="62">
        <f>IF(OR('Tabel 4 F'!F29&lt;5,'Tabel 4 Br'!F29&lt;0.5),"-",IFERROR('Tabel 4 Br'!F29/'Tabel 4 F'!F29*100,"-"))</f>
        <v>2.6807809523809527</v>
      </c>
      <c r="G29" s="63"/>
      <c r="H29" s="62">
        <f>IF(OR('Tabel 4 F'!H29&lt;5,'Tabel 4 Br'!H29&lt;0.5),"-",IFERROR('Tabel 4 Br'!H29/'Tabel 4 F'!H29*100,"-"))</f>
        <v>1.1458807556080284</v>
      </c>
    </row>
    <row r="30" spans="1:8" ht="15.75" customHeight="1" x14ac:dyDescent="0.2">
      <c r="A30" s="52" t="s">
        <v>44</v>
      </c>
      <c r="B30" s="63">
        <f>IF(OR('Tabel 4 F'!B30&lt;5,'Tabel 4 Br'!B30&lt;0.5),"-",IFERROR('Tabel 4 Br'!B30/'Tabel 4 F'!B30*100,"-"))</f>
        <v>17.975429999999999</v>
      </c>
      <c r="C30" s="63">
        <f>IF(OR('Tabel 4 F'!C30&lt;5,'Tabel 4 Br'!C30&lt;0.5),"-",IFERROR('Tabel 4 Br'!C30/'Tabel 4 F'!C30*100,"-"))</f>
        <v>5.4092663934426231</v>
      </c>
      <c r="D30" s="63">
        <f>IF(OR('Tabel 4 F'!D30&lt;5,'Tabel 4 Br'!D30&lt;0.5),"-",IFERROR('Tabel 4 Br'!D30/'Tabel 4 F'!D30*100,"-"))</f>
        <v>2.3136080139372823</v>
      </c>
      <c r="E30" s="63">
        <f>IF(OR('Tabel 4 F'!E30&lt;5,'Tabel 4 Br'!E30&lt;0.5),"-",IFERROR('Tabel 4 Br'!E30/'Tabel 4 F'!E30*100,"-"))</f>
        <v>3.5438587319243604</v>
      </c>
      <c r="F30" s="63">
        <f>IF(OR('Tabel 4 F'!F30&lt;5,'Tabel 4 Br'!F30&lt;0.5),"-",IFERROR('Tabel 4 Br'!F30/'Tabel 4 F'!F30*100,"-"))</f>
        <v>1.6538075040783036</v>
      </c>
      <c r="G30" s="63"/>
      <c r="H30" s="63">
        <f>IF(OR('Tabel 4 F'!H30&lt;5,'Tabel 4 Br'!H30&lt;0.5),"-",IFERROR('Tabel 4 Br'!H30/'Tabel 4 F'!H30*100,"-"))</f>
        <v>3.6119304123711338</v>
      </c>
    </row>
    <row r="31" spans="1:8" ht="15.75" customHeight="1" x14ac:dyDescent="0.2">
      <c r="A31" s="50" t="s">
        <v>45</v>
      </c>
      <c r="B31" s="62">
        <f>IF(OR('Tabel 4 F'!B31&lt;5,'Tabel 4 Br'!B31&lt;0.5),"-",IFERROR('Tabel 4 Br'!B31/'Tabel 4 F'!B31*100,"-"))</f>
        <v>20.922772727272729</v>
      </c>
      <c r="C31" s="62">
        <f>IF(OR('Tabel 4 F'!C31&lt;5,'Tabel 4 Br'!C31&lt;0.5),"-",IFERROR('Tabel 4 Br'!C31/'Tabel 4 F'!C31*100,"-"))</f>
        <v>5.2337040000000004</v>
      </c>
      <c r="D31" s="62">
        <f>IF(OR('Tabel 4 F'!D31&lt;5,'Tabel 4 Br'!D31&lt;0.5),"-",IFERROR('Tabel 4 Br'!D31/'Tabel 4 F'!D31*100,"-"))</f>
        <v>0.31217171717171716</v>
      </c>
      <c r="E31" s="62">
        <f>IF(OR('Tabel 4 F'!E31&lt;5,'Tabel 4 Br'!E31&lt;0.5),"-",IFERROR('Tabel 4 Br'!E31/'Tabel 4 F'!E31*100,"-"))</f>
        <v>1.2480873015873015</v>
      </c>
      <c r="F31" s="62">
        <f>IF(OR('Tabel 4 F'!F31&lt;5,'Tabel 4 Br'!F31&lt;0.5),"-",IFERROR('Tabel 4 Br'!F31/'Tabel 4 F'!F31*100,"-"))</f>
        <v>1.2586447368421052</v>
      </c>
      <c r="G31" s="63"/>
      <c r="H31" s="62">
        <f>IF(OR('Tabel 4 F'!H31&lt;5,'Tabel 4 Br'!H31&lt;0.5),"-",IFERROR('Tabel 4 Br'!H31/'Tabel 4 F'!H31*100,"-"))</f>
        <v>2.0347760252365932</v>
      </c>
    </row>
    <row r="32" spans="1:8" ht="15.75" customHeight="1" x14ac:dyDescent="0.2">
      <c r="A32" s="52" t="s">
        <v>46</v>
      </c>
      <c r="B32" s="63">
        <f>IF(OR('Tabel 4 F'!B32&lt;5,'Tabel 4 Br'!B32&lt;0.5),"-",IFERROR('Tabel 4 Br'!B32/'Tabel 4 F'!B32*100,"-"))</f>
        <v>19.661000000000001</v>
      </c>
      <c r="C32" s="63">
        <f>IF(OR('Tabel 4 F'!C32&lt;5,'Tabel 4 Br'!C32&lt;0.5),"-",IFERROR('Tabel 4 Br'!C32/'Tabel 4 F'!C32*100,"-"))</f>
        <v>7.1226845637583898</v>
      </c>
      <c r="D32" s="63">
        <f>IF(OR('Tabel 4 F'!D32&lt;5,'Tabel 4 Br'!D32&lt;0.5),"-",IFERROR('Tabel 4 Br'!D32/'Tabel 4 F'!D32*100,"-"))</f>
        <v>1.6194595070422535</v>
      </c>
      <c r="E32" s="63">
        <f>IF(OR('Tabel 4 F'!E32&lt;5,'Tabel 4 Br'!E32&lt;0.5),"-",IFERROR('Tabel 4 Br'!E32/'Tabel 4 F'!E32*100,"-"))</f>
        <v>2.1019258649093904</v>
      </c>
      <c r="F32" s="63">
        <f>IF(OR('Tabel 4 F'!F32&lt;5,'Tabel 4 Br'!F32&lt;0.5),"-",IFERROR('Tabel 4 Br'!F32/'Tabel 4 F'!F32*100,"-"))</f>
        <v>2.2148755555555555</v>
      </c>
      <c r="G32" s="63"/>
      <c r="H32" s="63">
        <f>IF(OR('Tabel 4 F'!H32&lt;5,'Tabel 4 Br'!H32&lt;0.5),"-",IFERROR('Tabel 4 Br'!H32/'Tabel 4 F'!H32*100,"-"))</f>
        <v>3.2238601841196779</v>
      </c>
    </row>
    <row r="33" spans="1:15" ht="15.75" customHeight="1" x14ac:dyDescent="0.2">
      <c r="A33" s="50" t="s">
        <v>47</v>
      </c>
      <c r="B33" s="62">
        <f>IF(OR('Tabel 4 F'!B33&lt;5,'Tabel 4 Br'!B33&lt;0.5),"-",IFERROR('Tabel 4 Br'!B33/'Tabel 4 F'!B33*100,"-"))</f>
        <v>14.25834693877551</v>
      </c>
      <c r="C33" s="62">
        <f>IF(OR('Tabel 4 F'!C33&lt;5,'Tabel 4 Br'!C33&lt;0.5),"-",IFERROR('Tabel 4 Br'!C33/'Tabel 4 F'!C33*100,"-"))</f>
        <v>4.714455085634393</v>
      </c>
      <c r="D33" s="62">
        <f>IF(OR('Tabel 4 F'!D33&lt;5,'Tabel 4 Br'!D33&lt;0.5),"-",IFERROR('Tabel 4 Br'!D33/'Tabel 4 F'!D33*100,"-"))</f>
        <v>2.0464957264957264</v>
      </c>
      <c r="E33" s="62">
        <f>IF(OR('Tabel 4 F'!E33&lt;5,'Tabel 4 Br'!E33&lt;0.5),"-",IFERROR('Tabel 4 Br'!E33/'Tabel 4 F'!E33*100,"-"))</f>
        <v>0.86864598540145987</v>
      </c>
      <c r="F33" s="62">
        <f>IF(OR('Tabel 4 F'!F33&lt;5,'Tabel 4 Br'!F33&lt;0.5),"-",IFERROR('Tabel 4 Br'!F33/'Tabel 4 F'!F33*100,"-"))</f>
        <v>2.9795481927710843</v>
      </c>
      <c r="G33" s="63"/>
      <c r="H33" s="62">
        <f>IF(OR('Tabel 4 F'!H33&lt;5,'Tabel 4 Br'!H33&lt;0.5),"-",IFERROR('Tabel 4 Br'!H33/'Tabel 4 F'!H33*100,"-"))</f>
        <v>5.1748997978266358</v>
      </c>
    </row>
    <row r="34" spans="1:15" ht="15.75" customHeight="1" x14ac:dyDescent="0.2">
      <c r="A34" s="52" t="s">
        <v>48</v>
      </c>
      <c r="B34" s="63">
        <f>IF(OR('Tabel 4 F'!B34&lt;5,'Tabel 4 Br'!B34&lt;0.5),"-",IFERROR('Tabel 4 Br'!B34/'Tabel 4 F'!B34*100,"-"))</f>
        <v>3.4952524843577479</v>
      </c>
      <c r="C34" s="63">
        <f>IF(OR('Tabel 4 F'!C34&lt;5,'Tabel 4 Br'!C34&lt;0.5),"-",IFERROR('Tabel 4 Br'!C34/'Tabel 4 F'!C34*100,"-"))</f>
        <v>1.5026964064436181</v>
      </c>
      <c r="D34" s="63">
        <f>IF(OR('Tabel 4 F'!D34&lt;5,'Tabel 4 Br'!D34&lt;0.5),"-",IFERROR('Tabel 4 Br'!D34/'Tabel 4 F'!D34*100,"-"))</f>
        <v>1.1790317031211601</v>
      </c>
      <c r="E34" s="63">
        <f>IF(OR('Tabel 4 F'!E34&lt;5,'Tabel 4 Br'!E34&lt;0.5),"-",IFERROR('Tabel 4 Br'!E34/'Tabel 4 F'!E34*100,"-"))</f>
        <v>1.2962867256637167</v>
      </c>
      <c r="F34" s="63">
        <f>IF(OR('Tabel 4 F'!F34&lt;5,'Tabel 4 Br'!F34&lt;0.5),"-",IFERROR('Tabel 4 Br'!F34/'Tabel 4 F'!F34*100,"-"))</f>
        <v>2.2364473342002604</v>
      </c>
      <c r="G34" s="63"/>
      <c r="H34" s="63">
        <f>IF(OR('Tabel 4 F'!H34&lt;5,'Tabel 4 Br'!H34&lt;0.5),"-",IFERROR('Tabel 4 Br'!H34/'Tabel 4 F'!H34*100,"-"))</f>
        <v>1.7705935488109317</v>
      </c>
    </row>
    <row r="35" spans="1:15" ht="15.75" customHeight="1" x14ac:dyDescent="0.2">
      <c r="A35" s="50" t="s">
        <v>49</v>
      </c>
      <c r="B35" s="62">
        <f>IF(OR('Tabel 4 F'!B35&lt;5,'Tabel 4 Br'!B35&lt;0.5),"-",IFERROR('Tabel 4 Br'!B35/'Tabel 4 F'!B35*100,"-"))</f>
        <v>4.3301951530612239</v>
      </c>
      <c r="C35" s="62">
        <f>IF(OR('Tabel 4 F'!C35&lt;5,'Tabel 4 Br'!C35&lt;0.5),"-",IFERROR('Tabel 4 Br'!C35/'Tabel 4 F'!C35*100,"-"))</f>
        <v>1.5415491174213354</v>
      </c>
      <c r="D35" s="62">
        <f>IF(OR('Tabel 4 F'!D35&lt;5,'Tabel 4 Br'!D35&lt;0.5),"-",IFERROR('Tabel 4 Br'!D35/'Tabel 4 F'!D35*100,"-"))</f>
        <v>0.85174580536912758</v>
      </c>
      <c r="E35" s="62">
        <f>IF(OR('Tabel 4 F'!E35&lt;5,'Tabel 4 Br'!E35&lt;0.5),"-",IFERROR('Tabel 4 Br'!E35/'Tabel 4 F'!E35*100,"-"))</f>
        <v>1.6503842435959402</v>
      </c>
      <c r="F35" s="62">
        <f>IF(OR('Tabel 4 F'!F35&lt;5,'Tabel 4 Br'!F35&lt;0.5),"-",IFERROR('Tabel 4 Br'!F35/'Tabel 4 F'!F35*100,"-"))</f>
        <v>3.733826666666666</v>
      </c>
      <c r="G35" s="63"/>
      <c r="H35" s="62">
        <f>IF(OR('Tabel 4 F'!H35&lt;5,'Tabel 4 Br'!H35&lt;0.5),"-",IFERROR('Tabel 4 Br'!H35/'Tabel 4 F'!H35*100,"-"))</f>
        <v>1.9755923763357934</v>
      </c>
    </row>
    <row r="36" spans="1:15" ht="15.75" customHeight="1" x14ac:dyDescent="0.2">
      <c r="A36" s="52" t="s">
        <v>50</v>
      </c>
      <c r="B36" s="63">
        <f>IF(OR('Tabel 4 F'!B36&lt;5,'Tabel 4 Br'!B36&lt;0.5),"-",IFERROR('Tabel 4 Br'!B36/'Tabel 4 F'!B36*100,"-"))</f>
        <v>14.918796606000983</v>
      </c>
      <c r="C36" s="63">
        <f>IF(OR('Tabel 4 F'!C36&lt;5,'Tabel 4 Br'!C36&lt;0.5),"-",IFERROR('Tabel 4 Br'!C36/'Tabel 4 F'!C36*100,"-"))</f>
        <v>4.9146348439821699</v>
      </c>
      <c r="D36" s="63">
        <f>IF(OR('Tabel 4 F'!D36&lt;5,'Tabel 4 Br'!D36&lt;0.5),"-",IFERROR('Tabel 4 Br'!D36/'Tabel 4 F'!D36*100,"-"))</f>
        <v>2.641183904867257</v>
      </c>
      <c r="E36" s="63">
        <f>IF(OR('Tabel 4 F'!E36&lt;5,'Tabel 4 Br'!E36&lt;0.5),"-",IFERROR('Tabel 4 Br'!E36/'Tabel 4 F'!E36*100,"-"))</f>
        <v>2.786247335950645</v>
      </c>
      <c r="F36" s="63">
        <f>IF(OR('Tabel 4 F'!F36&lt;5,'Tabel 4 Br'!F36&lt;0.5),"-",IFERROR('Tabel 4 Br'!F36/'Tabel 4 F'!F36*100,"-"))</f>
        <v>3.9531241743725229</v>
      </c>
      <c r="G36" s="63"/>
      <c r="H36" s="63">
        <f>IF(OR('Tabel 4 F'!H36&lt;5,'Tabel 4 Br'!H36&lt;0.5),"-",IFERROR('Tabel 4 Br'!H36/'Tabel 4 F'!H36*100,"-"))</f>
        <v>5.5178267459926484</v>
      </c>
    </row>
    <row r="37" spans="1:15" ht="15.75" customHeight="1" x14ac:dyDescent="0.2">
      <c r="A37" s="50" t="s">
        <v>51</v>
      </c>
      <c r="B37" s="62">
        <f>IF(OR('Tabel 4 F'!B37&lt;5,'Tabel 4 Br'!B37&lt;0.5),"-",IFERROR('Tabel 4 Br'!B37/'Tabel 4 F'!B37*100,"-"))</f>
        <v>8.2736714581714583</v>
      </c>
      <c r="C37" s="62">
        <f>IF(OR('Tabel 4 F'!C37&lt;5,'Tabel 4 Br'!C37&lt;0.5),"-",IFERROR('Tabel 4 Br'!C37/'Tabel 4 F'!C37*100,"-"))</f>
        <v>3.0964930092965375</v>
      </c>
      <c r="D37" s="62">
        <f>IF(OR('Tabel 4 F'!D37&lt;5,'Tabel 4 Br'!D37&lt;0.5),"-",IFERROR('Tabel 4 Br'!D37/'Tabel 4 F'!D37*100,"-"))</f>
        <v>2.2564031551270816</v>
      </c>
      <c r="E37" s="62">
        <f>IF(OR('Tabel 4 F'!E37&lt;5,'Tabel 4 Br'!E37&lt;0.5),"-",IFERROR('Tabel 4 Br'!E37/'Tabel 4 F'!E37*100,"-"))</f>
        <v>3.2576861670905886</v>
      </c>
      <c r="F37" s="62">
        <f>IF(OR('Tabel 4 F'!F37&lt;5,'Tabel 4 Br'!F37&lt;0.5),"-",IFERROR('Tabel 4 Br'!F37/'Tabel 4 F'!F37*100,"-"))</f>
        <v>4.5637740458015266</v>
      </c>
      <c r="G37" s="63"/>
      <c r="H37" s="62">
        <f>IF(OR('Tabel 4 F'!H37&lt;5,'Tabel 4 Br'!H37&lt;0.5),"-",IFERROR('Tabel 4 Br'!H37/'Tabel 4 F'!H37*100,"-"))</f>
        <v>4.0941393442622953</v>
      </c>
    </row>
    <row r="38" spans="1:15" ht="15.75" customHeight="1" x14ac:dyDescent="0.2">
      <c r="A38" s="52" t="s">
        <v>52</v>
      </c>
      <c r="B38" s="63">
        <f>IF(OR('Tabel 4 F'!B38&lt;5,'Tabel 4 Br'!B38&lt;0.5),"-",IFERROR('Tabel 4 Br'!B38/'Tabel 4 F'!B38*100,"-"))</f>
        <v>14.19763596491228</v>
      </c>
      <c r="C38" s="63">
        <f>IF(OR('Tabel 4 F'!C38&lt;5,'Tabel 4 Br'!C38&lt;0.5),"-",IFERROR('Tabel 4 Br'!C38/'Tabel 4 F'!C38*100,"-"))</f>
        <v>5.1123963178294565</v>
      </c>
      <c r="D38" s="63">
        <f>IF(OR('Tabel 4 F'!D38&lt;5,'Tabel 4 Br'!D38&lt;0.5),"-",IFERROR('Tabel 4 Br'!D38/'Tabel 4 F'!D38*100,"-"))</f>
        <v>1.9653844339622644</v>
      </c>
      <c r="E38" s="63">
        <f>IF(OR('Tabel 4 F'!E38&lt;5,'Tabel 4 Br'!E38&lt;0.5),"-",IFERROR('Tabel 4 Br'!E38/'Tabel 4 F'!E38*100,"-"))</f>
        <v>3.4102446982055468</v>
      </c>
      <c r="F38" s="63">
        <f>IF(OR('Tabel 4 F'!F38&lt;5,'Tabel 4 Br'!F38&lt;0.5),"-",IFERROR('Tabel 4 Br'!F38/'Tabel 4 F'!F38*100,"-"))</f>
        <v>6.0516352941176468</v>
      </c>
      <c r="G38" s="63"/>
      <c r="H38" s="63">
        <f>IF(OR('Tabel 4 F'!H38&lt;5,'Tabel 4 Br'!H38&lt;0.5),"-",IFERROR('Tabel 4 Br'!H38/'Tabel 4 F'!H38*100,"-"))</f>
        <v>5.7471359495444991</v>
      </c>
    </row>
    <row r="39" spans="1:15" ht="15.75" customHeight="1" x14ac:dyDescent="0.2">
      <c r="A39" s="50" t="s">
        <v>53</v>
      </c>
      <c r="B39" s="62">
        <f>IF(OR('Tabel 4 F'!B39&lt;5,'Tabel 4 Br'!B39&lt;0.5),"-",IFERROR('Tabel 4 Br'!B39/'Tabel 4 F'!B39*100,"-"))</f>
        <v>17.117994979919679</v>
      </c>
      <c r="C39" s="62">
        <f>IF(OR('Tabel 4 F'!C39&lt;5,'Tabel 4 Br'!C39&lt;0.5),"-",IFERROR('Tabel 4 Br'!C39/'Tabel 4 F'!C39*100,"-"))</f>
        <v>6.9594454148471607</v>
      </c>
      <c r="D39" s="62">
        <f>IF(OR('Tabel 4 F'!D39&lt;5,'Tabel 4 Br'!D39&lt;0.5),"-",IFERROR('Tabel 4 Br'!D39/'Tabel 4 F'!D39*100,"-"))</f>
        <v>1.2022324607329844</v>
      </c>
      <c r="E39" s="62">
        <f>IF(OR('Tabel 4 F'!E39&lt;5,'Tabel 4 Br'!E39&lt;0.5),"-",IFERROR('Tabel 4 Br'!E39/'Tabel 4 F'!E39*100,"-"))</f>
        <v>2.1612643805309735</v>
      </c>
      <c r="F39" s="62">
        <f>IF(OR('Tabel 4 F'!F39&lt;5,'Tabel 4 Br'!F39&lt;0.5),"-",IFERROR('Tabel 4 Br'!F39/'Tabel 4 F'!F39*100,"-"))</f>
        <v>4.8578729096989965</v>
      </c>
      <c r="G39" s="63"/>
      <c r="H39" s="62">
        <f>IF(OR('Tabel 4 F'!H39&lt;5,'Tabel 4 Br'!H39&lt;0.5),"-",IFERROR('Tabel 4 Br'!H39/'Tabel 4 F'!H39*100,"-"))</f>
        <v>5.9520350843921861</v>
      </c>
    </row>
    <row r="40" spans="1:15" ht="15.75" customHeight="1" x14ac:dyDescent="0.2">
      <c r="A40" s="52" t="s">
        <v>54</v>
      </c>
      <c r="B40" s="63">
        <f>IF(OR('Tabel 4 F'!B40&lt;5,'Tabel 4 Br'!B40&lt;0.5),"-",IFERROR('Tabel 4 Br'!B40/'Tabel 4 F'!B40*100,"-"))</f>
        <v>15.631060273972603</v>
      </c>
      <c r="C40" s="63">
        <f>IF(OR('Tabel 4 F'!C40&lt;5,'Tabel 4 Br'!C40&lt;0.5),"-",IFERROR('Tabel 4 Br'!C40/'Tabel 4 F'!C40*100,"-"))</f>
        <v>6.8564086078639743</v>
      </c>
      <c r="D40" s="63">
        <f>IF(OR('Tabel 4 F'!D40&lt;5,'Tabel 4 Br'!D40&lt;0.5),"-",IFERROR('Tabel 4 Br'!D40/'Tabel 4 F'!D40*100,"-"))</f>
        <v>3.5391932853717027</v>
      </c>
      <c r="E40" s="63">
        <f>IF(OR('Tabel 4 F'!E40&lt;5,'Tabel 4 Br'!E40&lt;0.5),"-",IFERROR('Tabel 4 Br'!E40/'Tabel 4 F'!E40*100,"-"))</f>
        <v>3.9317902578796562</v>
      </c>
      <c r="F40" s="63">
        <f>IF(OR('Tabel 4 F'!F40&lt;5,'Tabel 4 Br'!F40&lt;0.5),"-",IFERROR('Tabel 4 Br'!F40/'Tabel 4 F'!F40*100,"-"))</f>
        <v>6.0448715596330267</v>
      </c>
      <c r="G40" s="63"/>
      <c r="H40" s="63">
        <f>IF(OR('Tabel 4 F'!H40&lt;5,'Tabel 4 Br'!H40&lt;0.5),"-",IFERROR('Tabel 4 Br'!H40/'Tabel 4 F'!H40*100,"-"))</f>
        <v>6.4620439619353975</v>
      </c>
    </row>
    <row r="41" spans="1:15" ht="15.75" customHeight="1" x14ac:dyDescent="0.2">
      <c r="A41" s="50" t="s">
        <v>55</v>
      </c>
      <c r="B41" s="62">
        <f>IF(OR('Tabel 4 F'!B41&lt;5,'Tabel 4 Br'!B41&lt;0.5),"-",IFERROR('Tabel 4 Br'!B41/'Tabel 4 F'!B41*100,"-"))</f>
        <v>14.134024432809772</v>
      </c>
      <c r="C41" s="62">
        <f>IF(OR('Tabel 4 F'!C41&lt;5,'Tabel 4 Br'!C41&lt;0.5),"-",IFERROR('Tabel 4 Br'!C41/'Tabel 4 F'!C41*100,"-"))</f>
        <v>5.3362355122855814</v>
      </c>
      <c r="D41" s="62">
        <f>IF(OR('Tabel 4 F'!D41&lt;5,'Tabel 4 Br'!D41&lt;0.5),"-",IFERROR('Tabel 4 Br'!D41/'Tabel 4 F'!D41*100,"-"))</f>
        <v>2.7591419878296146</v>
      </c>
      <c r="E41" s="62">
        <f>IF(OR('Tabel 4 F'!E41&lt;5,'Tabel 4 Br'!E41&lt;0.5),"-",IFERROR('Tabel 4 Br'!E41/'Tabel 4 F'!E41*100,"-"))</f>
        <v>7.4563207547169803</v>
      </c>
      <c r="F41" s="62">
        <f>IF(OR('Tabel 4 F'!F41&lt;5,'Tabel 4 Br'!F41&lt;0.5),"-",IFERROR('Tabel 4 Br'!F41/'Tabel 4 F'!F41*100,"-"))</f>
        <v>19.658363636363639</v>
      </c>
      <c r="G41" s="63"/>
      <c r="H41" s="62">
        <f>IF(OR('Tabel 4 F'!H41&lt;5,'Tabel 4 Br'!H41&lt;0.5),"-",IFERROR('Tabel 4 Br'!H41/'Tabel 4 F'!H41*100,"-"))</f>
        <v>7.134584203359057</v>
      </c>
    </row>
    <row r="42" spans="1:15" ht="15.75" customHeight="1" x14ac:dyDescent="0.2">
      <c r="A42" s="52" t="s">
        <v>56</v>
      </c>
      <c r="B42" s="63">
        <f>IF(OR('Tabel 4 F'!B42&lt;5,'Tabel 4 Br'!B42&lt;0.5),"-",IFERROR('Tabel 4 Br'!B42/'Tabel 4 F'!B42*100,"-"))</f>
        <v>15.666333333333332</v>
      </c>
      <c r="C42" s="63">
        <f>IF(OR('Tabel 4 F'!C42&lt;5,'Tabel 4 Br'!C42&lt;0.5),"-",IFERROR('Tabel 4 Br'!C42/'Tabel 4 F'!C42*100,"-"))</f>
        <v>4.4095192307692308</v>
      </c>
      <c r="D42" s="63">
        <f>IF(OR('Tabel 4 F'!D42&lt;5,'Tabel 4 Br'!D42&lt;0.5),"-",IFERROR('Tabel 4 Br'!D42/'Tabel 4 F'!D42*100,"-"))</f>
        <v>3.6880460358056268</v>
      </c>
      <c r="E42" s="63">
        <f>IF(OR('Tabel 4 F'!E42&lt;5,'Tabel 4 Br'!E42&lt;0.5),"-",IFERROR('Tabel 4 Br'!E42/'Tabel 4 F'!E42*100,"-"))</f>
        <v>3.9995974025974026</v>
      </c>
      <c r="F42" s="63">
        <f>IF(OR('Tabel 4 F'!F42&lt;5,'Tabel 4 Br'!F42&lt;0.5),"-",IFERROR('Tabel 4 Br'!F42/'Tabel 4 F'!F42*100,"-"))</f>
        <v>10.18508108108108</v>
      </c>
      <c r="G42" s="63"/>
      <c r="H42" s="63">
        <f>IF(OR('Tabel 4 F'!H42&lt;5,'Tabel 4 Br'!H42&lt;0.5),"-",IFERROR('Tabel 4 Br'!H42/'Tabel 4 F'!H42*100,"-"))</f>
        <v>6.549383294301327</v>
      </c>
    </row>
    <row r="43" spans="1:15" ht="15.75" customHeight="1" x14ac:dyDescent="0.2">
      <c r="A43" s="50" t="s">
        <v>57</v>
      </c>
      <c r="B43" s="62">
        <f>IF(OR('Tabel 4 F'!B43&lt;5,'Tabel 4 Br'!B43&lt;0.5),"-",IFERROR('Tabel 4 Br'!B43/'Tabel 4 F'!B43*100,"-"))</f>
        <v>17.249287414965984</v>
      </c>
      <c r="C43" s="62">
        <f>IF(OR('Tabel 4 F'!C43&lt;5,'Tabel 4 Br'!C43&lt;0.5),"-",IFERROR('Tabel 4 Br'!C43/'Tabel 4 F'!C43*100,"-"))</f>
        <v>11.180322376738307</v>
      </c>
      <c r="D43" s="62">
        <f>IF(OR('Tabel 4 F'!D43&lt;5,'Tabel 4 Br'!D43&lt;0.5),"-",IFERROR('Tabel 4 Br'!D43/'Tabel 4 F'!D43*100,"-"))</f>
        <v>5.4826157407407408</v>
      </c>
      <c r="E43" s="62">
        <f>IF(OR('Tabel 4 F'!E43&lt;5,'Tabel 4 Br'!E43&lt;0.5),"-",IFERROR('Tabel 4 Br'!E43/'Tabel 4 F'!E43*100,"-"))</f>
        <v>4.5702846153846153</v>
      </c>
      <c r="F43" s="62">
        <f>IF(OR('Tabel 4 F'!F43&lt;5,'Tabel 4 Br'!F43&lt;0.5),"-",IFERROR('Tabel 4 Br'!F43/'Tabel 4 F'!F43*100,"-"))</f>
        <v>8.8251604938271608</v>
      </c>
      <c r="G43" s="63"/>
      <c r="H43" s="62">
        <f>IF(OR('Tabel 4 F'!H43&lt;5,'Tabel 4 Br'!H43&lt;0.5),"-",IFERROR('Tabel 4 Br'!H43/'Tabel 4 F'!H43*100,"-"))</f>
        <v>10.504018116936589</v>
      </c>
    </row>
    <row r="44" spans="1:15" ht="15.75" customHeight="1" x14ac:dyDescent="0.2">
      <c r="A44" s="52" t="s">
        <v>58</v>
      </c>
      <c r="B44" s="63">
        <f>IF(OR('Tabel 4 F'!B44&lt;5,'Tabel 4 Br'!B44&lt;0.5),"-",IFERROR('Tabel 4 Br'!B44/'Tabel 4 F'!B44*100,"-"))</f>
        <v>11.922711063372718</v>
      </c>
      <c r="C44" s="63">
        <f>IF(OR('Tabel 4 F'!C44&lt;5,'Tabel 4 Br'!C44&lt;0.5),"-",IFERROR('Tabel 4 Br'!C44/'Tabel 4 F'!C44*100,"-"))</f>
        <v>4.9995035460992909</v>
      </c>
      <c r="D44" s="63">
        <f>IF(OR('Tabel 4 F'!D44&lt;5,'Tabel 4 Br'!D44&lt;0.5),"-",IFERROR('Tabel 4 Br'!D44/'Tabel 4 F'!D44*100,"-"))</f>
        <v>2.1605435294117648</v>
      </c>
      <c r="E44" s="63">
        <f>IF(OR('Tabel 4 F'!E44&lt;5,'Tabel 4 Br'!E44&lt;0.5),"-",IFERROR('Tabel 4 Br'!E44/'Tabel 4 F'!E44*100,"-"))</f>
        <v>3.9710769230769229</v>
      </c>
      <c r="F44" s="63">
        <f>IF(OR('Tabel 4 F'!F44&lt;5,'Tabel 4 Br'!F44&lt;0.5),"-",IFERROR('Tabel 4 Br'!F44/'Tabel 4 F'!F44*100,"-"))</f>
        <v>5.0301621621621617</v>
      </c>
      <c r="G44" s="63"/>
      <c r="H44" s="63">
        <f>IF(OR('Tabel 4 F'!H44&lt;5,'Tabel 4 Br'!H44&lt;0.5),"-",IFERROR('Tabel 4 Br'!H44/'Tabel 4 F'!H44*100,"-"))</f>
        <v>6.9416093508500785</v>
      </c>
    </row>
    <row r="45" spans="1:15" ht="15.75" customHeight="1" x14ac:dyDescent="0.2">
      <c r="A45" s="50" t="s">
        <v>59</v>
      </c>
      <c r="B45" s="62">
        <f>IF(OR('Tabel 4 F'!B45&lt;5,'Tabel 4 Br'!B45&lt;0.5),"-",IFERROR('Tabel 4 Br'!B45/'Tabel 4 F'!B45*100,"-"))</f>
        <v>12.449485549132948</v>
      </c>
      <c r="C45" s="62">
        <f>IF(OR('Tabel 4 F'!C45&lt;5,'Tabel 4 Br'!C45&lt;0.5),"-",IFERROR('Tabel 4 Br'!C45/'Tabel 4 F'!C45*100,"-"))</f>
        <v>5.6524297872340421</v>
      </c>
      <c r="D45" s="62">
        <f>IF(OR('Tabel 4 F'!D45&lt;5,'Tabel 4 Br'!D45&lt;0.5),"-",IFERROR('Tabel 4 Br'!D45/'Tabel 4 F'!D45*100,"-"))</f>
        <v>3.9733555057728762</v>
      </c>
      <c r="E45" s="62">
        <f>IF(OR('Tabel 4 F'!E45&lt;5,'Tabel 4 Br'!E45&lt;0.5),"-",IFERROR('Tabel 4 Br'!E45/'Tabel 4 F'!E45*100,"-"))</f>
        <v>5.4354378238341967</v>
      </c>
      <c r="F45" s="62">
        <f>IF(OR('Tabel 4 F'!F45&lt;5,'Tabel 4 Br'!F45&lt;0.5),"-",IFERROR('Tabel 4 Br'!F45/'Tabel 4 F'!F45*100,"-"))</f>
        <v>5.4892864963503651</v>
      </c>
      <c r="G45" s="63"/>
      <c r="H45" s="62">
        <f>IF(OR('Tabel 4 F'!H45&lt;5,'Tabel 4 Br'!H45&lt;0.5),"-",IFERROR('Tabel 4 Br'!H45/'Tabel 4 F'!H45*100,"-"))</f>
        <v>6.0133990029458424</v>
      </c>
    </row>
    <row r="46" spans="1:15" ht="15.75" customHeight="1" x14ac:dyDescent="0.2">
      <c r="A46" s="59"/>
      <c r="B46" s="69"/>
      <c r="C46" s="69"/>
      <c r="D46" s="69"/>
      <c r="E46" s="69"/>
      <c r="F46" s="69"/>
      <c r="G46" s="69"/>
      <c r="H46" s="69"/>
    </row>
    <row r="47" spans="1:15" ht="15.75" customHeight="1" x14ac:dyDescent="0.2">
      <c r="A47" s="53" t="s">
        <v>20</v>
      </c>
      <c r="B47" s="114">
        <f>IF(OR('Tabel 4 F'!B47&lt;5,'Tabel 4 Br'!B47&lt;0.5),"-",IFERROR('Tabel 4 Br'!B47/'Tabel 4 F'!B47*100,"-"))</f>
        <v>12.959158715715589</v>
      </c>
      <c r="C47" s="114">
        <f>IF(OR('Tabel 4 F'!C47&lt;5,'Tabel 4 Br'!C47&lt;0.5),"-",IFERROR('Tabel 4 Br'!C47/'Tabel 4 F'!C47*100,"-"))</f>
        <v>4.6831182928515478</v>
      </c>
      <c r="D47" s="114">
        <f>IF(OR('Tabel 4 F'!D47&lt;5,'Tabel 4 Br'!D47&lt;0.5),"-",IFERROR('Tabel 4 Br'!D47/'Tabel 4 F'!D47*100,"-"))</f>
        <v>2.4168478310476234</v>
      </c>
      <c r="E47" s="114">
        <f>IF(OR('Tabel 4 F'!E47&lt;5,'Tabel 4 Br'!E47&lt;0.5),"-",IFERROR('Tabel 4 Br'!E47/'Tabel 4 F'!E47*100,"-"))</f>
        <v>2.580961545705676</v>
      </c>
      <c r="F47" s="114">
        <f>IF(OR('Tabel 4 F'!F47&lt;5,'Tabel 4 Br'!F47&lt;0.5),"-",IFERROR('Tabel 4 Br'!F47/'Tabel 4 F'!F47*100,"-"))</f>
        <v>3.7496154762495655</v>
      </c>
      <c r="G47" s="115"/>
      <c r="H47" s="114">
        <f>IF(OR('Tabel 4 F'!H47&lt;5,'Tabel 4 Br'!H47&lt;0.5),"-",IFERROR('Tabel 4 Br'!H47/'Tabel 4 F'!H47*100,"-"))</f>
        <v>4.9655989348222667</v>
      </c>
      <c r="I47" s="55"/>
      <c r="J47" s="55"/>
      <c r="K47" s="55"/>
      <c r="L47" s="55"/>
      <c r="M47" s="55"/>
      <c r="N47" s="55"/>
      <c r="O47" s="55"/>
    </row>
    <row r="48" spans="1:15" ht="15.75" customHeight="1" x14ac:dyDescent="0.2">
      <c r="B48" s="64"/>
      <c r="C48" s="64"/>
      <c r="D48" s="64"/>
      <c r="E48" s="64"/>
      <c r="F48" s="64"/>
      <c r="G48" s="109"/>
      <c r="H48" s="64"/>
    </row>
    <row r="49" spans="1:21" ht="15.75" customHeight="1" x14ac:dyDescent="0.2">
      <c r="A49" s="35" t="s">
        <v>60</v>
      </c>
      <c r="B49" s="62">
        <f>IF(OR('Tabel 4 F'!B49&lt;5,'Tabel 4 Br'!B49&lt;0.5),"-",IFERROR('Tabel 4 Br'!B49/'Tabel 4 F'!B49*100,"-"))</f>
        <v>8.1337265054169805</v>
      </c>
      <c r="C49" s="62">
        <f>IF(OR('Tabel 4 F'!C49&lt;5,'Tabel 4 Br'!C49&lt;0.5),"-",IFERROR('Tabel 4 Br'!C49/'Tabel 4 F'!C49*100,"-"))</f>
        <v>2.0886087692772906</v>
      </c>
      <c r="D49" s="62">
        <f>IF(OR('Tabel 4 F'!D49&lt;5,'Tabel 4 Br'!D49&lt;0.5),"-",IFERROR('Tabel 4 Br'!D49/'Tabel 4 F'!D49*100,"-"))</f>
        <v>1.1759066580402306</v>
      </c>
      <c r="E49" s="62">
        <f>IF(OR('Tabel 4 F'!E49&lt;5,'Tabel 4 Br'!E49&lt;0.5),"-",IFERROR('Tabel 4 Br'!E49/'Tabel 4 F'!E49*100,"-"))</f>
        <v>1.6440964127975868</v>
      </c>
      <c r="F49" s="62">
        <f>IF(OR('Tabel 4 F'!F49&lt;5,'Tabel 4 Br'!F49&lt;0.5),"-",IFERROR('Tabel 4 Br'!F49/'Tabel 4 F'!F49*100,"-"))</f>
        <v>2.8628092485549135</v>
      </c>
      <c r="G49" s="63"/>
      <c r="H49" s="62">
        <f>IF(OR('Tabel 4 F'!H49&lt;5,'Tabel 4 Br'!H49&lt;0.5),"-",IFERROR('Tabel 4 Br'!H49/'Tabel 4 F'!H49*100,"-"))</f>
        <v>2.5214346859621961</v>
      </c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21" s="55" customFormat="1" ht="15.75" customHeight="1" x14ac:dyDescent="0.2">
      <c r="A50" s="38" t="s">
        <v>61</v>
      </c>
      <c r="B50" s="63">
        <f>IF(OR('Tabel 4 F'!B50&lt;5,'Tabel 4 Br'!B50&lt;0.5),"-",IFERROR('Tabel 4 Br'!B50/'Tabel 4 F'!B50*100,"-"))</f>
        <v>22.118837736292122</v>
      </c>
      <c r="C50" s="63">
        <f>IF(OR('Tabel 4 F'!C50&lt;5,'Tabel 4 Br'!C50&lt;0.5),"-",IFERROR('Tabel 4 Br'!C50/'Tabel 4 F'!C50*100,"-"))</f>
        <v>8.2887832634388108</v>
      </c>
      <c r="D50" s="63">
        <f>IF(OR('Tabel 4 F'!D50&lt;5,'Tabel 4 Br'!D50&lt;0.5),"-",IFERROR('Tabel 4 Br'!D50/'Tabel 4 F'!D50*100,"-"))</f>
        <v>3.5947103490508265</v>
      </c>
      <c r="E50" s="63">
        <f>IF(OR('Tabel 4 F'!E50&lt;5,'Tabel 4 Br'!E50&lt;0.5),"-",IFERROR('Tabel 4 Br'!E50/'Tabel 4 F'!E50*100,"-"))</f>
        <v>3.3213876430205951</v>
      </c>
      <c r="F50" s="63">
        <f>IF(OR('Tabel 4 F'!F50&lt;5,'Tabel 4 Br'!F50&lt;0.5),"-",IFERROR('Tabel 4 Br'!F50/'Tabel 4 F'!F50*100,"-"))</f>
        <v>4.4047747368421053</v>
      </c>
      <c r="G50" s="63"/>
      <c r="H50" s="63">
        <f>IF(OR('Tabel 4 F'!H50&lt;5,'Tabel 4 Br'!H50&lt;0.5),"-",IFERROR('Tabel 4 Br'!H50/'Tabel 4 F'!H50*100,"-"))</f>
        <v>7.4889526315789476</v>
      </c>
      <c r="S50" s="41"/>
      <c r="T50" s="41"/>
      <c r="U50" s="41"/>
    </row>
    <row r="51" spans="1:21" ht="15" x14ac:dyDescent="0.2">
      <c r="A51" s="35" t="s">
        <v>62</v>
      </c>
      <c r="B51" s="62">
        <f>IF(OR('Tabel 4 F'!B51&lt;5,'Tabel 4 Br'!B51&lt;0.5),"-",IFERROR('Tabel 4 Br'!B51/'Tabel 4 F'!B51*100,"-"))</f>
        <v>9.1222198338465112</v>
      </c>
      <c r="C51" s="62">
        <f>IF(OR('Tabel 4 F'!C51&lt;5,'Tabel 4 Br'!C51&lt;0.5),"-",IFERROR('Tabel 4 Br'!C51/'Tabel 4 F'!C51*100,"-"))</f>
        <v>3.3969827402838133</v>
      </c>
      <c r="D51" s="62">
        <f>IF(OR('Tabel 4 F'!D51&lt;5,'Tabel 4 Br'!D51&lt;0.5),"-",IFERROR('Tabel 4 Br'!D51/'Tabel 4 F'!D51*100,"-"))</f>
        <v>2.0245356084379362</v>
      </c>
      <c r="E51" s="62">
        <f>IF(OR('Tabel 4 F'!E51&lt;5,'Tabel 4 Br'!E51&lt;0.5),"-",IFERROR('Tabel 4 Br'!E51/'Tabel 4 F'!E51*100,"-"))</f>
        <v>2.5914267358857885</v>
      </c>
      <c r="F51" s="62">
        <f>IF(OR('Tabel 4 F'!F51&lt;5,'Tabel 4 Br'!F51&lt;0.5),"-",IFERROR('Tabel 4 Br'!F51/'Tabel 4 F'!F51*100,"-"))</f>
        <v>3.9115782068062828</v>
      </c>
      <c r="G51" s="101"/>
      <c r="H51" s="62">
        <f>IF(OR('Tabel 4 F'!H51&lt;5,'Tabel 4 Br'!H51&lt;0.5),"-",IFERROR('Tabel 4 Br'!H51/'Tabel 4 F'!H51*100,"-"))</f>
        <v>4.011173021456977</v>
      </c>
      <c r="I51" s="41"/>
      <c r="J51" s="41"/>
      <c r="K51" s="41"/>
      <c r="L51" s="41"/>
      <c r="M51" s="41"/>
    </row>
    <row r="52" spans="1:21" x14ac:dyDescent="0.2">
      <c r="A52" s="72" t="s">
        <v>69</v>
      </c>
    </row>
    <row r="53" spans="1:21" x14ac:dyDescent="0.2">
      <c r="A53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W52"/>
  <sheetViews>
    <sheetView showGridLines="0" workbookViewId="0">
      <selection activeCell="D28" sqref="D28"/>
    </sheetView>
  </sheetViews>
  <sheetFormatPr defaultRowHeight="12.75" x14ac:dyDescent="0.2"/>
  <cols>
    <col min="1" max="1" width="17.140625" style="44" customWidth="1"/>
    <col min="2" max="2" width="9.7109375" style="44" customWidth="1"/>
    <col min="3" max="8" width="9.7109375" customWidth="1"/>
    <col min="9" max="9" width="0.85546875" customWidth="1"/>
    <col min="10" max="10" width="9.7109375" customWidth="1"/>
    <col min="11" max="13" width="1" customWidth="1"/>
  </cols>
  <sheetData>
    <row r="1" spans="1:10" s="41" customFormat="1" ht="15.75" customHeight="1" x14ac:dyDescent="0.25">
      <c r="A1" s="33" t="s">
        <v>21</v>
      </c>
      <c r="B1" s="33"/>
    </row>
    <row r="2" spans="1:10" ht="15.75" customHeight="1" x14ac:dyDescent="0.2"/>
    <row r="3" spans="1:10" ht="15.75" customHeight="1" x14ac:dyDescent="0.25">
      <c r="A3" s="33" t="s">
        <v>205</v>
      </c>
      <c r="B3" s="33"/>
    </row>
    <row r="4" spans="1:10" ht="15.75" customHeight="1" x14ac:dyDescent="0.25">
      <c r="A4" s="33"/>
      <c r="B4" s="33"/>
    </row>
    <row r="5" spans="1:10" ht="15.75" customHeight="1" x14ac:dyDescent="0.2"/>
    <row r="6" spans="1:10" s="44" customFormat="1" ht="15.75" customHeight="1" x14ac:dyDescent="0.2">
      <c r="C6" s="66"/>
      <c r="D6" s="66"/>
      <c r="E6" s="66"/>
      <c r="F6" s="66"/>
      <c r="G6" s="66"/>
      <c r="H6" s="66"/>
      <c r="I6" s="66"/>
      <c r="J6" s="67"/>
    </row>
    <row r="7" spans="1:10" s="44" customFormat="1" ht="15.75" customHeight="1" x14ac:dyDescent="0.2">
      <c r="B7" s="67" t="s">
        <v>224</v>
      </c>
      <c r="C7" s="67" t="s">
        <v>223</v>
      </c>
      <c r="D7" s="67" t="s">
        <v>72</v>
      </c>
      <c r="E7" s="67" t="s">
        <v>73</v>
      </c>
      <c r="F7" s="67" t="s">
        <v>74</v>
      </c>
      <c r="G7" s="67" t="s">
        <v>75</v>
      </c>
      <c r="H7" s="67" t="s">
        <v>76</v>
      </c>
      <c r="I7" s="67"/>
      <c r="J7" s="67" t="s">
        <v>13</v>
      </c>
    </row>
    <row r="8" spans="1:10" s="44" customFormat="1" ht="15.75" customHeight="1" x14ac:dyDescent="0.2">
      <c r="C8" s="67"/>
      <c r="D8" s="67"/>
      <c r="E8" s="67"/>
      <c r="F8" s="67"/>
      <c r="G8" s="67"/>
      <c r="H8" s="67"/>
      <c r="I8" s="67"/>
      <c r="J8" s="67"/>
    </row>
    <row r="9" spans="1:10" ht="15.75" customHeight="1" x14ac:dyDescent="0.2">
      <c r="A9" s="50" t="s">
        <v>225</v>
      </c>
      <c r="B9" s="57">
        <v>1617</v>
      </c>
      <c r="C9" s="57">
        <v>1362</v>
      </c>
      <c r="D9" s="57">
        <v>3674</v>
      </c>
      <c r="E9" s="57">
        <v>5183</v>
      </c>
      <c r="F9" s="57">
        <v>4642</v>
      </c>
      <c r="G9" s="57">
        <v>13870</v>
      </c>
      <c r="H9" s="57">
        <v>962</v>
      </c>
      <c r="I9" s="118"/>
      <c r="J9" s="57">
        <f>SUM(B9:H9)</f>
        <v>31310</v>
      </c>
    </row>
    <row r="10" spans="1:10" ht="15.75" customHeight="1" x14ac:dyDescent="0.2">
      <c r="A10" s="52" t="s">
        <v>226</v>
      </c>
      <c r="B10" s="58">
        <v>892</v>
      </c>
      <c r="C10" s="58">
        <v>916</v>
      </c>
      <c r="D10" s="58">
        <v>2124</v>
      </c>
      <c r="E10" s="58">
        <v>2671</v>
      </c>
      <c r="F10" s="58">
        <v>3379</v>
      </c>
      <c r="G10" s="58">
        <v>23148</v>
      </c>
      <c r="H10" s="58">
        <v>791</v>
      </c>
      <c r="I10" s="118"/>
      <c r="J10" s="58">
        <f t="shared" ref="J10:J45" si="0">SUM(B10:H10)</f>
        <v>33921</v>
      </c>
    </row>
    <row r="11" spans="1:10" ht="15.75" customHeight="1" x14ac:dyDescent="0.2">
      <c r="A11" s="50" t="s">
        <v>227</v>
      </c>
      <c r="B11" s="57">
        <v>2020</v>
      </c>
      <c r="C11" s="57">
        <v>1708</v>
      </c>
      <c r="D11" s="57">
        <v>4461</v>
      </c>
      <c r="E11" s="57">
        <v>3113</v>
      </c>
      <c r="F11" s="57">
        <v>1488</v>
      </c>
      <c r="G11" s="57">
        <v>1902</v>
      </c>
      <c r="H11" s="57">
        <v>2861</v>
      </c>
      <c r="I11" s="118"/>
      <c r="J11" s="57">
        <f t="shared" si="0"/>
        <v>17553</v>
      </c>
    </row>
    <row r="12" spans="1:10" ht="15.75" customHeight="1" x14ac:dyDescent="0.2">
      <c r="A12" s="52" t="s">
        <v>26</v>
      </c>
      <c r="B12" s="58">
        <v>2492</v>
      </c>
      <c r="C12" s="58">
        <v>2411</v>
      </c>
      <c r="D12" s="58">
        <v>6699</v>
      </c>
      <c r="E12" s="58">
        <v>7262</v>
      </c>
      <c r="F12" s="58">
        <v>6515</v>
      </c>
      <c r="G12" s="58">
        <v>12106</v>
      </c>
      <c r="H12" s="58">
        <v>3128</v>
      </c>
      <c r="I12" s="118"/>
      <c r="J12" s="58">
        <f t="shared" si="0"/>
        <v>40613</v>
      </c>
    </row>
    <row r="13" spans="1:10" ht="15.75" customHeight="1" x14ac:dyDescent="0.2">
      <c r="A13" s="50" t="s">
        <v>27</v>
      </c>
      <c r="B13" s="57">
        <v>396</v>
      </c>
      <c r="C13" s="57">
        <v>404</v>
      </c>
      <c r="D13" s="57">
        <v>1296</v>
      </c>
      <c r="E13" s="57">
        <v>1745</v>
      </c>
      <c r="F13" s="57">
        <v>2037</v>
      </c>
      <c r="G13" s="57">
        <v>8378</v>
      </c>
      <c r="H13" s="57">
        <v>514</v>
      </c>
      <c r="I13" s="118"/>
      <c r="J13" s="57">
        <f t="shared" si="0"/>
        <v>14770</v>
      </c>
    </row>
    <row r="14" spans="1:10" ht="15.75" customHeight="1" x14ac:dyDescent="0.2">
      <c r="A14" s="52" t="s">
        <v>28</v>
      </c>
      <c r="B14" s="58">
        <v>53</v>
      </c>
      <c r="C14" s="58">
        <v>57</v>
      </c>
      <c r="D14" s="58">
        <v>277</v>
      </c>
      <c r="E14" s="58">
        <v>601</v>
      </c>
      <c r="F14" s="58">
        <v>401</v>
      </c>
      <c r="G14" s="58">
        <v>927</v>
      </c>
      <c r="H14" s="58">
        <v>107</v>
      </c>
      <c r="I14" s="118"/>
      <c r="J14" s="58">
        <f t="shared" si="0"/>
        <v>2423</v>
      </c>
    </row>
    <row r="15" spans="1:10" ht="15.75" customHeight="1" x14ac:dyDescent="0.2">
      <c r="A15" s="50" t="s">
        <v>29</v>
      </c>
      <c r="B15" s="57">
        <v>622</v>
      </c>
      <c r="C15" s="57">
        <v>595</v>
      </c>
      <c r="D15" s="57">
        <v>1454</v>
      </c>
      <c r="E15" s="57">
        <v>878</v>
      </c>
      <c r="F15" s="57">
        <v>403</v>
      </c>
      <c r="G15" s="57">
        <v>619</v>
      </c>
      <c r="H15" s="57">
        <v>335</v>
      </c>
      <c r="I15" s="118"/>
      <c r="J15" s="57">
        <f t="shared" si="0"/>
        <v>4906</v>
      </c>
    </row>
    <row r="16" spans="1:10" ht="15.75" customHeight="1" x14ac:dyDescent="0.2">
      <c r="A16" s="52" t="s">
        <v>30</v>
      </c>
      <c r="B16" s="58">
        <v>182</v>
      </c>
      <c r="C16" s="58">
        <v>136</v>
      </c>
      <c r="D16" s="58">
        <v>368</v>
      </c>
      <c r="E16" s="58">
        <v>468</v>
      </c>
      <c r="F16" s="58">
        <v>611</v>
      </c>
      <c r="G16" s="58">
        <v>1318</v>
      </c>
      <c r="H16" s="58">
        <v>135</v>
      </c>
      <c r="I16" s="118"/>
      <c r="J16" s="58">
        <f t="shared" si="0"/>
        <v>3218</v>
      </c>
    </row>
    <row r="17" spans="1:13" ht="15.75" hidden="1" customHeight="1" x14ac:dyDescent="0.2">
      <c r="A17" s="50" t="s">
        <v>31</v>
      </c>
      <c r="B17" s="57">
        <v>51</v>
      </c>
      <c r="C17" s="57">
        <v>69</v>
      </c>
      <c r="D17" s="57">
        <v>95</v>
      </c>
      <c r="E17" s="57">
        <v>153</v>
      </c>
      <c r="F17" s="57">
        <v>191</v>
      </c>
      <c r="G17" s="57">
        <v>1540</v>
      </c>
      <c r="H17" s="57">
        <v>281</v>
      </c>
      <c r="I17" s="118"/>
      <c r="J17" s="57">
        <f t="shared" si="0"/>
        <v>2380</v>
      </c>
    </row>
    <row r="18" spans="1:13" ht="15.75" hidden="1" customHeight="1" x14ac:dyDescent="0.2">
      <c r="A18" s="52" t="s">
        <v>32</v>
      </c>
      <c r="B18" s="58">
        <v>39</v>
      </c>
      <c r="C18" s="58">
        <v>29</v>
      </c>
      <c r="D18" s="58">
        <v>105</v>
      </c>
      <c r="E18" s="58">
        <v>108</v>
      </c>
      <c r="F18" s="58">
        <v>101</v>
      </c>
      <c r="G18" s="58">
        <v>257</v>
      </c>
      <c r="H18" s="58">
        <v>50</v>
      </c>
      <c r="I18" s="118"/>
      <c r="J18" s="58">
        <f t="shared" si="0"/>
        <v>689</v>
      </c>
    </row>
    <row r="19" spans="1:13" ht="15.75" hidden="1" customHeight="1" x14ac:dyDescent="0.2">
      <c r="A19" s="50" t="s">
        <v>33</v>
      </c>
      <c r="B19" s="57">
        <v>0</v>
      </c>
      <c r="C19" s="57">
        <v>0</v>
      </c>
      <c r="D19" s="57">
        <v>6</v>
      </c>
      <c r="E19" s="57">
        <v>17</v>
      </c>
      <c r="F19" s="57">
        <v>24</v>
      </c>
      <c r="G19" s="57">
        <v>249</v>
      </c>
      <c r="H19" s="57">
        <v>28</v>
      </c>
      <c r="I19" s="118"/>
      <c r="J19" s="57">
        <f t="shared" si="0"/>
        <v>324</v>
      </c>
    </row>
    <row r="20" spans="1:13" ht="15.75" hidden="1" customHeight="1" x14ac:dyDescent="0.2">
      <c r="A20" s="52" t="s">
        <v>34</v>
      </c>
      <c r="B20" s="58">
        <v>18</v>
      </c>
      <c r="C20" s="58">
        <v>15</v>
      </c>
      <c r="D20" s="58">
        <v>28</v>
      </c>
      <c r="E20" s="58">
        <v>28</v>
      </c>
      <c r="F20" s="58">
        <v>71</v>
      </c>
      <c r="G20" s="58">
        <v>297</v>
      </c>
      <c r="H20" s="58">
        <v>53</v>
      </c>
      <c r="I20" s="118"/>
      <c r="J20" s="58">
        <f t="shared" si="0"/>
        <v>510</v>
      </c>
    </row>
    <row r="21" spans="1:13" ht="15.75" customHeight="1" x14ac:dyDescent="0.2">
      <c r="A21" s="50" t="s">
        <v>35</v>
      </c>
      <c r="B21" s="57">
        <v>108</v>
      </c>
      <c r="C21" s="57">
        <v>113</v>
      </c>
      <c r="D21" s="57">
        <v>234</v>
      </c>
      <c r="E21" s="57">
        <v>306</v>
      </c>
      <c r="F21" s="57">
        <v>387</v>
      </c>
      <c r="G21" s="57">
        <v>2343</v>
      </c>
      <c r="H21" s="57">
        <v>412</v>
      </c>
      <c r="I21" s="118"/>
      <c r="J21" s="57">
        <f t="shared" si="0"/>
        <v>3903</v>
      </c>
    </row>
    <row r="22" spans="1:13" ht="15.75" customHeight="1" x14ac:dyDescent="0.2">
      <c r="A22" s="52" t="s">
        <v>36</v>
      </c>
      <c r="B22" s="58">
        <v>14</v>
      </c>
      <c r="C22" s="58">
        <v>15</v>
      </c>
      <c r="D22" s="58">
        <v>28</v>
      </c>
      <c r="E22" s="58">
        <v>24</v>
      </c>
      <c r="F22" s="58">
        <v>19</v>
      </c>
      <c r="G22" s="58">
        <v>224</v>
      </c>
      <c r="H22" s="58">
        <v>27</v>
      </c>
      <c r="I22" s="118"/>
      <c r="J22" s="58">
        <f t="shared" si="0"/>
        <v>351</v>
      </c>
    </row>
    <row r="23" spans="1:13" ht="15.75" customHeight="1" x14ac:dyDescent="0.2">
      <c r="A23" s="50" t="s">
        <v>37</v>
      </c>
      <c r="B23" s="57">
        <v>40</v>
      </c>
      <c r="C23" s="57">
        <v>46</v>
      </c>
      <c r="D23" s="57">
        <v>115</v>
      </c>
      <c r="E23" s="57">
        <v>81</v>
      </c>
      <c r="F23" s="57">
        <v>54</v>
      </c>
      <c r="G23" s="57">
        <v>41</v>
      </c>
      <c r="H23" s="57">
        <v>33</v>
      </c>
      <c r="I23" s="118"/>
      <c r="J23" s="57">
        <f t="shared" si="0"/>
        <v>410</v>
      </c>
    </row>
    <row r="24" spans="1:13" ht="15.75" customHeight="1" x14ac:dyDescent="0.2">
      <c r="A24" s="52" t="s">
        <v>38</v>
      </c>
      <c r="B24" s="58">
        <v>133</v>
      </c>
      <c r="C24" s="58">
        <v>110</v>
      </c>
      <c r="D24" s="58">
        <v>263</v>
      </c>
      <c r="E24" s="58">
        <v>397</v>
      </c>
      <c r="F24" s="58">
        <v>304</v>
      </c>
      <c r="G24" s="58">
        <v>884</v>
      </c>
      <c r="H24" s="58">
        <v>243</v>
      </c>
      <c r="I24" s="118"/>
      <c r="J24" s="58">
        <f t="shared" si="0"/>
        <v>2334</v>
      </c>
    </row>
    <row r="25" spans="1:13" ht="15.75" customHeight="1" x14ac:dyDescent="0.2">
      <c r="A25" s="50" t="s">
        <v>39</v>
      </c>
      <c r="B25" s="57">
        <v>238</v>
      </c>
      <c r="C25" s="57">
        <v>288</v>
      </c>
      <c r="D25" s="57">
        <v>655</v>
      </c>
      <c r="E25" s="57">
        <v>935</v>
      </c>
      <c r="F25" s="57">
        <v>629</v>
      </c>
      <c r="G25" s="57">
        <v>2036</v>
      </c>
      <c r="H25" s="57">
        <v>482</v>
      </c>
      <c r="I25" s="118"/>
      <c r="J25" s="57">
        <f t="shared" si="0"/>
        <v>5263</v>
      </c>
    </row>
    <row r="26" spans="1:13" ht="15.75" customHeight="1" x14ac:dyDescent="0.2">
      <c r="A26" s="52" t="s">
        <v>40</v>
      </c>
      <c r="B26" s="58">
        <v>1040</v>
      </c>
      <c r="C26" s="58">
        <v>892</v>
      </c>
      <c r="D26" s="58">
        <v>2168</v>
      </c>
      <c r="E26" s="58">
        <v>2009</v>
      </c>
      <c r="F26" s="58">
        <v>992</v>
      </c>
      <c r="G26" s="58">
        <v>3067</v>
      </c>
      <c r="H26" s="58">
        <v>1501</v>
      </c>
      <c r="I26" s="118"/>
      <c r="J26" s="58">
        <f t="shared" si="0"/>
        <v>11669</v>
      </c>
    </row>
    <row r="27" spans="1:13" ht="15.75" customHeight="1" x14ac:dyDescent="0.2">
      <c r="A27" s="50" t="s">
        <v>41</v>
      </c>
      <c r="B27" s="57">
        <v>102</v>
      </c>
      <c r="C27" s="57">
        <v>94</v>
      </c>
      <c r="D27" s="57">
        <v>252</v>
      </c>
      <c r="E27" s="57">
        <v>359</v>
      </c>
      <c r="F27" s="57">
        <v>232</v>
      </c>
      <c r="G27" s="57">
        <v>780</v>
      </c>
      <c r="H27" s="57">
        <v>166</v>
      </c>
      <c r="I27" s="118"/>
      <c r="J27" s="57">
        <f t="shared" si="0"/>
        <v>1985</v>
      </c>
    </row>
    <row r="28" spans="1:13" ht="15.75" customHeight="1" x14ac:dyDescent="0.2">
      <c r="A28" s="52" t="s">
        <v>42</v>
      </c>
      <c r="B28" s="58">
        <v>210</v>
      </c>
      <c r="C28" s="58">
        <v>183</v>
      </c>
      <c r="D28" s="58">
        <v>515</v>
      </c>
      <c r="E28" s="58">
        <v>916</v>
      </c>
      <c r="F28" s="58">
        <v>919</v>
      </c>
      <c r="G28" s="58">
        <v>2618</v>
      </c>
      <c r="H28" s="58">
        <v>660</v>
      </c>
      <c r="I28" s="118"/>
      <c r="J28" s="58">
        <f t="shared" si="0"/>
        <v>6021</v>
      </c>
    </row>
    <row r="29" spans="1:13" ht="15.75" customHeight="1" x14ac:dyDescent="0.2">
      <c r="A29" s="50" t="s">
        <v>43</v>
      </c>
      <c r="B29" s="57">
        <v>18</v>
      </c>
      <c r="C29" s="57">
        <v>27</v>
      </c>
      <c r="D29" s="57">
        <v>44</v>
      </c>
      <c r="E29" s="57">
        <v>102</v>
      </c>
      <c r="F29" s="57">
        <v>118</v>
      </c>
      <c r="G29" s="57">
        <v>491</v>
      </c>
      <c r="H29" s="57">
        <v>47</v>
      </c>
      <c r="I29" s="118"/>
      <c r="J29" s="57">
        <f t="shared" si="0"/>
        <v>847</v>
      </c>
    </row>
    <row r="30" spans="1:13" ht="15.75" customHeight="1" x14ac:dyDescent="0.2">
      <c r="A30" s="52" t="s">
        <v>44</v>
      </c>
      <c r="B30" s="58">
        <v>43</v>
      </c>
      <c r="C30" s="58">
        <v>60</v>
      </c>
      <c r="D30" s="58">
        <v>198</v>
      </c>
      <c r="E30" s="58">
        <v>446</v>
      </c>
      <c r="F30" s="58">
        <v>362</v>
      </c>
      <c r="G30" s="58">
        <v>1235</v>
      </c>
      <c r="H30" s="58">
        <v>1148</v>
      </c>
      <c r="I30" s="118"/>
      <c r="J30" s="58">
        <f t="shared" si="0"/>
        <v>3492</v>
      </c>
    </row>
    <row r="31" spans="1:13" ht="15.75" customHeight="1" x14ac:dyDescent="0.2">
      <c r="A31" s="50" t="s">
        <v>45</v>
      </c>
      <c r="B31" s="57">
        <v>12</v>
      </c>
      <c r="C31" s="57">
        <v>7</v>
      </c>
      <c r="D31" s="57">
        <v>38</v>
      </c>
      <c r="E31" s="57">
        <v>72</v>
      </c>
      <c r="F31" s="57">
        <v>39</v>
      </c>
      <c r="G31" s="57">
        <v>523</v>
      </c>
      <c r="H31" s="57">
        <v>260</v>
      </c>
      <c r="I31" s="118"/>
      <c r="J31" s="57">
        <f t="shared" si="0"/>
        <v>951</v>
      </c>
      <c r="M31" s="73"/>
    </row>
    <row r="32" spans="1:13" ht="15.75" customHeight="1" x14ac:dyDescent="0.2">
      <c r="A32" s="52" t="s">
        <v>46</v>
      </c>
      <c r="B32" s="58">
        <v>33</v>
      </c>
      <c r="C32" s="58">
        <v>44</v>
      </c>
      <c r="D32" s="58">
        <v>101</v>
      </c>
      <c r="E32" s="58">
        <v>193</v>
      </c>
      <c r="F32" s="58">
        <v>303</v>
      </c>
      <c r="G32" s="58">
        <v>893</v>
      </c>
      <c r="H32" s="58">
        <v>171</v>
      </c>
      <c r="I32" s="118"/>
      <c r="J32" s="58">
        <f t="shared" si="0"/>
        <v>1738</v>
      </c>
    </row>
    <row r="33" spans="1:21" ht="15.75" customHeight="1" x14ac:dyDescent="0.2">
      <c r="A33" s="50" t="s">
        <v>47</v>
      </c>
      <c r="B33" s="57">
        <v>614</v>
      </c>
      <c r="C33" s="57">
        <v>608</v>
      </c>
      <c r="D33" s="57">
        <v>1510</v>
      </c>
      <c r="E33" s="57">
        <v>1528</v>
      </c>
      <c r="F33" s="57">
        <v>1105</v>
      </c>
      <c r="G33" s="57">
        <v>1858</v>
      </c>
      <c r="H33" s="57">
        <v>691</v>
      </c>
      <c r="I33" s="118"/>
      <c r="J33" s="57">
        <f t="shared" si="0"/>
        <v>7914</v>
      </c>
    </row>
    <row r="34" spans="1:21" ht="15.75" customHeight="1" x14ac:dyDescent="0.2">
      <c r="A34" s="52" t="s">
        <v>48</v>
      </c>
      <c r="B34" s="58">
        <v>755</v>
      </c>
      <c r="C34" s="58">
        <v>790</v>
      </c>
      <c r="D34" s="58">
        <v>2308</v>
      </c>
      <c r="E34" s="58">
        <v>2296</v>
      </c>
      <c r="F34" s="58">
        <v>1649</v>
      </c>
      <c r="G34" s="58">
        <v>5293</v>
      </c>
      <c r="H34" s="58">
        <v>2131</v>
      </c>
      <c r="I34" s="118"/>
      <c r="J34" s="58">
        <f t="shared" si="0"/>
        <v>15222</v>
      </c>
      <c r="L34" s="73"/>
    </row>
    <row r="35" spans="1:21" ht="15.75" customHeight="1" x14ac:dyDescent="0.2">
      <c r="A35" s="50" t="s">
        <v>49</v>
      </c>
      <c r="B35" s="57">
        <v>468</v>
      </c>
      <c r="C35" s="57">
        <v>490</v>
      </c>
      <c r="D35" s="57">
        <v>1235</v>
      </c>
      <c r="E35" s="57">
        <v>1251</v>
      </c>
      <c r="F35" s="57">
        <v>747</v>
      </c>
      <c r="G35" s="57">
        <v>3590</v>
      </c>
      <c r="H35" s="57">
        <v>1296</v>
      </c>
      <c r="I35" s="118"/>
      <c r="J35" s="57">
        <f t="shared" si="0"/>
        <v>9077</v>
      </c>
    </row>
    <row r="36" spans="1:21" ht="15.75" customHeight="1" x14ac:dyDescent="0.2">
      <c r="A36" s="52" t="s">
        <v>50</v>
      </c>
      <c r="B36" s="58">
        <v>1607</v>
      </c>
      <c r="C36" s="58">
        <v>1574</v>
      </c>
      <c r="D36" s="58">
        <v>3944</v>
      </c>
      <c r="E36" s="58">
        <v>5257</v>
      </c>
      <c r="F36" s="58">
        <v>3575</v>
      </c>
      <c r="G36" s="58">
        <v>6475</v>
      </c>
      <c r="H36" s="58">
        <v>3957</v>
      </c>
      <c r="I36" s="118"/>
      <c r="J36" s="58">
        <f t="shared" si="0"/>
        <v>26389</v>
      </c>
    </row>
    <row r="37" spans="1:21" ht="15.75" customHeight="1" x14ac:dyDescent="0.2">
      <c r="A37" s="50" t="s">
        <v>51</v>
      </c>
      <c r="B37" s="57">
        <v>2380</v>
      </c>
      <c r="C37" s="57">
        <v>2126</v>
      </c>
      <c r="D37" s="57">
        <v>6163</v>
      </c>
      <c r="E37" s="57">
        <v>6728</v>
      </c>
      <c r="F37" s="57">
        <v>3991</v>
      </c>
      <c r="G37" s="57">
        <v>10198</v>
      </c>
      <c r="H37" s="57">
        <v>3550</v>
      </c>
      <c r="I37" s="118"/>
      <c r="J37" s="57">
        <f t="shared" si="0"/>
        <v>35136</v>
      </c>
    </row>
    <row r="38" spans="1:21" ht="15.75" customHeight="1" x14ac:dyDescent="0.2">
      <c r="A38" s="52" t="s">
        <v>52</v>
      </c>
      <c r="B38" s="58">
        <v>401</v>
      </c>
      <c r="C38" s="58">
        <v>267</v>
      </c>
      <c r="D38" s="58">
        <v>507</v>
      </c>
      <c r="E38" s="58">
        <v>352</v>
      </c>
      <c r="F38" s="58">
        <v>155</v>
      </c>
      <c r="G38" s="58">
        <v>3348</v>
      </c>
      <c r="H38" s="58">
        <v>678</v>
      </c>
      <c r="I38" s="118"/>
      <c r="J38" s="58">
        <f t="shared" si="0"/>
        <v>5708</v>
      </c>
    </row>
    <row r="39" spans="1:21" ht="15.75" customHeight="1" x14ac:dyDescent="0.2">
      <c r="A39" s="50" t="s">
        <v>53</v>
      </c>
      <c r="B39" s="57">
        <v>316</v>
      </c>
      <c r="C39" s="57">
        <v>310</v>
      </c>
      <c r="D39" s="57">
        <v>640</v>
      </c>
      <c r="E39" s="57">
        <v>311</v>
      </c>
      <c r="F39" s="57">
        <v>88</v>
      </c>
      <c r="G39" s="57">
        <v>2983</v>
      </c>
      <c r="H39" s="57">
        <v>625</v>
      </c>
      <c r="I39" s="118"/>
      <c r="J39" s="57">
        <f t="shared" si="0"/>
        <v>5273</v>
      </c>
    </row>
    <row r="40" spans="1:21" ht="15.75" customHeight="1" x14ac:dyDescent="0.2">
      <c r="A40" s="52" t="s">
        <v>54</v>
      </c>
      <c r="B40" s="58">
        <v>350</v>
      </c>
      <c r="C40" s="58">
        <v>369</v>
      </c>
      <c r="D40" s="58">
        <v>866</v>
      </c>
      <c r="E40" s="58">
        <v>762</v>
      </c>
      <c r="F40" s="58">
        <v>1254</v>
      </c>
      <c r="G40" s="58">
        <v>3154</v>
      </c>
      <c r="H40" s="58">
        <v>706</v>
      </c>
      <c r="I40" s="118"/>
      <c r="J40" s="58">
        <f t="shared" si="0"/>
        <v>7461</v>
      </c>
    </row>
    <row r="41" spans="1:21" ht="15.75" customHeight="1" x14ac:dyDescent="0.2">
      <c r="A41" s="50" t="s">
        <v>55</v>
      </c>
      <c r="B41" s="57">
        <v>466</v>
      </c>
      <c r="C41" s="57">
        <v>430</v>
      </c>
      <c r="D41" s="57">
        <v>1011</v>
      </c>
      <c r="E41" s="57">
        <v>930</v>
      </c>
      <c r="F41" s="57">
        <v>583</v>
      </c>
      <c r="G41" s="57">
        <v>431</v>
      </c>
      <c r="H41" s="57">
        <v>555</v>
      </c>
      <c r="I41" s="118"/>
      <c r="J41" s="57">
        <f t="shared" si="0"/>
        <v>4406</v>
      </c>
    </row>
    <row r="42" spans="1:21" ht="15.75" customHeight="1" x14ac:dyDescent="0.2">
      <c r="A42" s="52" t="s">
        <v>56</v>
      </c>
      <c r="B42" s="58">
        <v>126</v>
      </c>
      <c r="C42" s="58">
        <v>39</v>
      </c>
      <c r="D42" s="58">
        <v>86</v>
      </c>
      <c r="E42" s="58">
        <v>95</v>
      </c>
      <c r="F42" s="58">
        <v>54</v>
      </c>
      <c r="G42" s="58">
        <v>189</v>
      </c>
      <c r="H42" s="58">
        <v>692</v>
      </c>
      <c r="I42" s="118"/>
      <c r="J42" s="58">
        <f t="shared" si="0"/>
        <v>1281</v>
      </c>
    </row>
    <row r="43" spans="1:21" ht="15.75" customHeight="1" x14ac:dyDescent="0.2">
      <c r="A43" s="50" t="s">
        <v>57</v>
      </c>
      <c r="B43" s="57">
        <v>613</v>
      </c>
      <c r="C43" s="57">
        <v>264</v>
      </c>
      <c r="D43" s="57">
        <v>539</v>
      </c>
      <c r="E43" s="57">
        <v>378</v>
      </c>
      <c r="F43" s="57">
        <v>353</v>
      </c>
      <c r="G43" s="57">
        <v>1143</v>
      </c>
      <c r="H43" s="57">
        <v>353</v>
      </c>
      <c r="I43" s="118"/>
      <c r="J43" s="57">
        <f t="shared" si="0"/>
        <v>3643</v>
      </c>
    </row>
    <row r="44" spans="1:21" ht="15.75" customHeight="1" x14ac:dyDescent="0.2">
      <c r="A44" s="52" t="s">
        <v>58</v>
      </c>
      <c r="B44" s="58">
        <v>466</v>
      </c>
      <c r="C44" s="58">
        <v>219</v>
      </c>
      <c r="D44" s="58">
        <v>441</v>
      </c>
      <c r="E44" s="58">
        <v>277</v>
      </c>
      <c r="F44" s="58">
        <v>151</v>
      </c>
      <c r="G44" s="58">
        <v>340</v>
      </c>
      <c r="H44" s="58">
        <v>694</v>
      </c>
      <c r="I44" s="118"/>
      <c r="J44" s="58">
        <f t="shared" si="0"/>
        <v>2588</v>
      </c>
    </row>
    <row r="45" spans="1:21" ht="15.75" customHeight="1" x14ac:dyDescent="0.2">
      <c r="A45" s="50" t="s">
        <v>59</v>
      </c>
      <c r="B45" s="57">
        <v>1293</v>
      </c>
      <c r="C45" s="57">
        <v>1018</v>
      </c>
      <c r="D45" s="57">
        <v>2888</v>
      </c>
      <c r="E45" s="57">
        <v>3757</v>
      </c>
      <c r="F45" s="57">
        <v>2947</v>
      </c>
      <c r="G45" s="57">
        <v>6579</v>
      </c>
      <c r="H45" s="57">
        <v>3583</v>
      </c>
      <c r="I45" s="118"/>
      <c r="J45" s="57">
        <f t="shared" si="0"/>
        <v>22065</v>
      </c>
    </row>
    <row r="46" spans="1:21" ht="15.75" customHeight="1" x14ac:dyDescent="0.2">
      <c r="A46" s="59"/>
      <c r="B46" s="98"/>
      <c r="C46" s="98"/>
      <c r="D46" s="98"/>
      <c r="E46" s="98"/>
      <c r="F46" s="98"/>
      <c r="G46" s="98"/>
      <c r="H46" s="98"/>
      <c r="I46" s="98"/>
      <c r="J46" s="98"/>
    </row>
    <row r="47" spans="1:21" ht="15.75" customHeight="1" x14ac:dyDescent="0.2">
      <c r="A47" s="53" t="s">
        <v>20</v>
      </c>
      <c r="B47" s="117">
        <f>SUM(B9:B45)-SUM(B17:B20)</f>
        <v>20120</v>
      </c>
      <c r="C47" s="117">
        <f>SUM(C9:C45)-SUM(C17:C20)</f>
        <v>17972</v>
      </c>
      <c r="D47" s="117">
        <f>SUM(D9:D45)-SUM(D17:D20)</f>
        <v>47102</v>
      </c>
      <c r="E47" s="117">
        <f t="shared" ref="E47:J47" si="1">SUM(E9:E45)-SUM(E17:E20)</f>
        <v>51683</v>
      </c>
      <c r="F47" s="117">
        <f t="shared" si="1"/>
        <v>40486</v>
      </c>
      <c r="G47" s="117">
        <f t="shared" si="1"/>
        <v>122984</v>
      </c>
      <c r="H47" s="117">
        <f t="shared" si="1"/>
        <v>33494</v>
      </c>
      <c r="I47" s="59">
        <f t="shared" si="1"/>
        <v>0</v>
      </c>
      <c r="J47" s="117">
        <f t="shared" si="1"/>
        <v>333841</v>
      </c>
      <c r="K47" s="109">
        <v>7.4889526399999999</v>
      </c>
      <c r="L47" s="55"/>
      <c r="M47" s="55"/>
      <c r="N47" s="55"/>
      <c r="O47" s="55"/>
      <c r="P47" s="55"/>
      <c r="Q47" s="55"/>
      <c r="R47" s="55"/>
      <c r="S47" s="55"/>
      <c r="T47" s="55"/>
      <c r="U47" s="55"/>
    </row>
    <row r="48" spans="1:21" ht="15.75" customHeight="1" x14ac:dyDescent="0.2">
      <c r="B48"/>
    </row>
    <row r="49" spans="1:23" ht="15.75" customHeight="1" x14ac:dyDescent="0.2">
      <c r="A49" s="35" t="s">
        <v>60</v>
      </c>
      <c r="B49" s="57">
        <v>2509</v>
      </c>
      <c r="C49" s="57">
        <v>2278</v>
      </c>
      <c r="D49" s="57">
        <v>5798</v>
      </c>
      <c r="E49" s="57">
        <v>7854</v>
      </c>
      <c r="F49" s="57">
        <v>8021</v>
      </c>
      <c r="G49" s="57">
        <v>37018</v>
      </c>
      <c r="H49" s="57">
        <v>1753</v>
      </c>
      <c r="I49" s="58"/>
      <c r="J49" s="57">
        <f>SUM(B49:H49)</f>
        <v>65231</v>
      </c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3" s="55" customFormat="1" ht="15.75" customHeight="1" x14ac:dyDescent="0.2">
      <c r="A50" s="38" t="s">
        <v>61</v>
      </c>
      <c r="B50" s="58">
        <v>3745</v>
      </c>
      <c r="C50" s="58">
        <v>3603</v>
      </c>
      <c r="D50" s="58">
        <v>10094</v>
      </c>
      <c r="E50" s="58">
        <v>10954</v>
      </c>
      <c r="F50" s="58">
        <v>9967</v>
      </c>
      <c r="G50" s="58">
        <v>23348</v>
      </c>
      <c r="H50" s="58">
        <v>4219</v>
      </c>
      <c r="I50" s="58"/>
      <c r="J50" s="58">
        <f t="shared" ref="J50:J51" si="2">SUM(B50:H50)</f>
        <v>65930</v>
      </c>
      <c r="U50" s="41"/>
      <c r="V50" s="41"/>
      <c r="W50" s="41"/>
    </row>
    <row r="51" spans="1:23" ht="15" x14ac:dyDescent="0.2">
      <c r="A51" s="35" t="s">
        <v>62</v>
      </c>
      <c r="B51" s="57">
        <v>5611</v>
      </c>
      <c r="C51" s="57">
        <v>5247</v>
      </c>
      <c r="D51" s="57">
        <v>14157</v>
      </c>
      <c r="E51" s="57">
        <v>15884</v>
      </c>
      <c r="F51" s="57">
        <v>10117</v>
      </c>
      <c r="G51" s="57">
        <v>28904</v>
      </c>
      <c r="H51" s="57">
        <v>11612</v>
      </c>
      <c r="I51" s="58"/>
      <c r="J51" s="57">
        <f t="shared" si="2"/>
        <v>91532</v>
      </c>
      <c r="K51" s="41"/>
      <c r="L51" s="41"/>
      <c r="M51" s="41"/>
      <c r="N51" s="41"/>
      <c r="O51" s="41"/>
    </row>
    <row r="52" spans="1:23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W52"/>
  <sheetViews>
    <sheetView showGridLines="0" workbookViewId="0">
      <selection activeCell="A28" sqref="A28"/>
    </sheetView>
  </sheetViews>
  <sheetFormatPr defaultRowHeight="12.75" x14ac:dyDescent="0.2"/>
  <cols>
    <col min="1" max="1" width="17.140625" style="44" customWidth="1"/>
    <col min="2" max="8" width="9.7109375" customWidth="1"/>
    <col min="9" max="9" width="1.140625" customWidth="1"/>
    <col min="10" max="10" width="9.7109375" customWidth="1"/>
    <col min="11" max="13" width="1" customWidth="1"/>
  </cols>
  <sheetData>
    <row r="1" spans="1:10" s="41" customFormat="1" ht="15.75" customHeight="1" x14ac:dyDescent="0.25">
      <c r="A1" s="33" t="s">
        <v>21</v>
      </c>
    </row>
    <row r="2" spans="1:10" ht="15.75" customHeight="1" x14ac:dyDescent="0.2"/>
    <row r="3" spans="1:10" ht="15.75" customHeight="1" x14ac:dyDescent="0.25">
      <c r="A3" s="33" t="s">
        <v>199</v>
      </c>
    </row>
    <row r="4" spans="1:10" ht="15.75" customHeight="1" x14ac:dyDescent="0.2"/>
    <row r="5" spans="1:10" ht="15.75" customHeight="1" x14ac:dyDescent="0.2"/>
    <row r="6" spans="1:10" s="44" customFormat="1" ht="15.75" customHeight="1" x14ac:dyDescent="0.2">
      <c r="B6" s="66"/>
      <c r="C6" s="66"/>
      <c r="D6" s="66"/>
      <c r="E6" s="66"/>
      <c r="F6" s="66"/>
      <c r="G6" s="66"/>
      <c r="H6" s="66"/>
      <c r="I6" s="66"/>
      <c r="J6" s="67"/>
    </row>
    <row r="7" spans="1:10" s="44" customFormat="1" ht="15.75" customHeight="1" x14ac:dyDescent="0.2">
      <c r="B7" s="67" t="s">
        <v>224</v>
      </c>
      <c r="C7" s="67" t="s">
        <v>223</v>
      </c>
      <c r="D7" s="67" t="s">
        <v>72</v>
      </c>
      <c r="E7" s="67" t="s">
        <v>73</v>
      </c>
      <c r="F7" s="67" t="s">
        <v>74</v>
      </c>
      <c r="G7" s="67" t="s">
        <v>75</v>
      </c>
      <c r="H7" s="67" t="s">
        <v>76</v>
      </c>
      <c r="I7" s="67"/>
      <c r="J7" s="67" t="s">
        <v>13</v>
      </c>
    </row>
    <row r="8" spans="1:10" s="44" customFormat="1" ht="15.75" customHeight="1" x14ac:dyDescent="0.2">
      <c r="B8" s="67"/>
      <c r="C8" s="67"/>
      <c r="D8" s="67"/>
      <c r="E8" s="67"/>
      <c r="F8" s="67"/>
      <c r="G8" s="67"/>
      <c r="H8" s="67"/>
      <c r="I8" s="67"/>
      <c r="J8" s="67"/>
    </row>
    <row r="9" spans="1:10" ht="15.75" customHeight="1" x14ac:dyDescent="0.2">
      <c r="A9" s="50" t="s">
        <v>225</v>
      </c>
      <c r="B9" s="57">
        <v>460</v>
      </c>
      <c r="C9" s="57">
        <v>116</v>
      </c>
      <c r="D9" s="57">
        <v>113</v>
      </c>
      <c r="E9" s="57">
        <v>84</v>
      </c>
      <c r="F9" s="57">
        <v>57</v>
      </c>
      <c r="G9" s="57">
        <v>195</v>
      </c>
      <c r="H9" s="57">
        <v>33</v>
      </c>
      <c r="I9" s="118"/>
      <c r="J9" s="57">
        <f>SUM(B9:H9)</f>
        <v>1058</v>
      </c>
    </row>
    <row r="10" spans="1:10" ht="15.75" customHeight="1" x14ac:dyDescent="0.2">
      <c r="A10" s="52" t="s">
        <v>226</v>
      </c>
      <c r="B10" s="58">
        <v>242</v>
      </c>
      <c r="C10" s="58">
        <v>81</v>
      </c>
      <c r="D10" s="58">
        <v>72</v>
      </c>
      <c r="E10" s="58">
        <v>56</v>
      </c>
      <c r="F10" s="58">
        <v>47</v>
      </c>
      <c r="G10" s="58">
        <v>438</v>
      </c>
      <c r="H10" s="58">
        <v>26</v>
      </c>
      <c r="I10" s="118"/>
      <c r="J10" s="58">
        <f t="shared" ref="J10:J45" si="0">SUM(B10:H10)</f>
        <v>962</v>
      </c>
    </row>
    <row r="11" spans="1:10" ht="15.75" customHeight="1" x14ac:dyDescent="0.2">
      <c r="A11" s="50" t="s">
        <v>227</v>
      </c>
      <c r="B11" s="57">
        <v>866</v>
      </c>
      <c r="C11" s="57">
        <v>308</v>
      </c>
      <c r="D11" s="57">
        <v>303</v>
      </c>
      <c r="E11" s="57">
        <v>120</v>
      </c>
      <c r="F11" s="57">
        <v>21</v>
      </c>
      <c r="G11" s="57">
        <v>35</v>
      </c>
      <c r="H11" s="57">
        <v>163</v>
      </c>
      <c r="I11" s="118"/>
      <c r="J11" s="57">
        <f t="shared" si="0"/>
        <v>1816</v>
      </c>
    </row>
    <row r="12" spans="1:10" ht="15.75" customHeight="1" x14ac:dyDescent="0.2">
      <c r="A12" s="52" t="s">
        <v>26</v>
      </c>
      <c r="B12" s="58">
        <v>1217</v>
      </c>
      <c r="C12" s="58">
        <v>687</v>
      </c>
      <c r="D12" s="58">
        <v>775</v>
      </c>
      <c r="E12" s="58">
        <v>504</v>
      </c>
      <c r="F12" s="58">
        <v>278</v>
      </c>
      <c r="G12" s="58">
        <v>484</v>
      </c>
      <c r="H12" s="58">
        <v>190</v>
      </c>
      <c r="I12" s="118"/>
      <c r="J12" s="58">
        <f t="shared" si="0"/>
        <v>4135</v>
      </c>
    </row>
    <row r="13" spans="1:10" ht="15.75" customHeight="1" x14ac:dyDescent="0.2">
      <c r="A13" s="50" t="s">
        <v>27</v>
      </c>
      <c r="B13" s="57">
        <v>164</v>
      </c>
      <c r="C13" s="57">
        <v>81</v>
      </c>
      <c r="D13" s="57">
        <v>101</v>
      </c>
      <c r="E13" s="57">
        <v>82</v>
      </c>
      <c r="F13" s="57">
        <v>54</v>
      </c>
      <c r="G13" s="57">
        <v>148</v>
      </c>
      <c r="H13" s="57">
        <v>16</v>
      </c>
      <c r="I13" s="118"/>
      <c r="J13" s="57">
        <f t="shared" si="0"/>
        <v>646</v>
      </c>
    </row>
    <row r="14" spans="1:10" ht="15.75" customHeight="1" x14ac:dyDescent="0.2">
      <c r="A14" s="52" t="s">
        <v>28</v>
      </c>
      <c r="B14" s="58">
        <v>15</v>
      </c>
      <c r="C14" s="58">
        <v>8</v>
      </c>
      <c r="D14" s="58">
        <v>11</v>
      </c>
      <c r="E14" s="58">
        <v>30</v>
      </c>
      <c r="F14" s="58">
        <v>15</v>
      </c>
      <c r="G14" s="58">
        <v>38</v>
      </c>
      <c r="H14" s="58">
        <v>4</v>
      </c>
      <c r="I14" s="118"/>
      <c r="J14" s="58">
        <f t="shared" si="0"/>
        <v>121</v>
      </c>
    </row>
    <row r="15" spans="1:10" ht="15.75" customHeight="1" x14ac:dyDescent="0.2">
      <c r="A15" s="50" t="s">
        <v>29</v>
      </c>
      <c r="B15" s="57">
        <v>283</v>
      </c>
      <c r="C15" s="57">
        <v>134</v>
      </c>
      <c r="D15" s="57">
        <v>150</v>
      </c>
      <c r="E15" s="57">
        <v>63</v>
      </c>
      <c r="F15" s="57">
        <v>18</v>
      </c>
      <c r="G15" s="57">
        <v>28</v>
      </c>
      <c r="H15" s="57">
        <v>25</v>
      </c>
      <c r="I15" s="118"/>
      <c r="J15" s="57">
        <f t="shared" si="0"/>
        <v>701</v>
      </c>
    </row>
    <row r="16" spans="1:10" ht="15.75" customHeight="1" x14ac:dyDescent="0.2">
      <c r="A16" s="52" t="s">
        <v>30</v>
      </c>
      <c r="B16" s="58">
        <v>82</v>
      </c>
      <c r="C16" s="58">
        <v>31</v>
      </c>
      <c r="D16" s="58">
        <v>44</v>
      </c>
      <c r="E16" s="58">
        <v>29</v>
      </c>
      <c r="F16" s="58">
        <v>20</v>
      </c>
      <c r="G16" s="58">
        <v>41</v>
      </c>
      <c r="H16" s="58">
        <v>9</v>
      </c>
      <c r="I16" s="118"/>
      <c r="J16" s="58">
        <f t="shared" si="0"/>
        <v>256</v>
      </c>
    </row>
    <row r="17" spans="1:13" ht="15.75" hidden="1" customHeight="1" x14ac:dyDescent="0.2">
      <c r="A17" s="50" t="s">
        <v>31</v>
      </c>
      <c r="B17" s="57">
        <v>24</v>
      </c>
      <c r="C17" s="57">
        <v>9</v>
      </c>
      <c r="D17" s="57">
        <v>8</v>
      </c>
      <c r="E17" s="57">
        <v>7</v>
      </c>
      <c r="F17" s="57">
        <v>3</v>
      </c>
      <c r="G17" s="57">
        <v>34</v>
      </c>
      <c r="H17" s="57">
        <v>16</v>
      </c>
      <c r="I17" s="118"/>
      <c r="J17" s="57">
        <f t="shared" si="0"/>
        <v>101</v>
      </c>
    </row>
    <row r="18" spans="1:13" ht="15.75" hidden="1" customHeight="1" x14ac:dyDescent="0.2">
      <c r="A18" s="52" t="s">
        <v>32</v>
      </c>
      <c r="B18" s="58">
        <v>18</v>
      </c>
      <c r="C18" s="58">
        <v>8</v>
      </c>
      <c r="D18" s="58">
        <v>10</v>
      </c>
      <c r="E18" s="58">
        <v>4</v>
      </c>
      <c r="F18" s="58">
        <v>2</v>
      </c>
      <c r="G18" s="58">
        <v>7</v>
      </c>
      <c r="H18" s="58">
        <v>1</v>
      </c>
      <c r="I18" s="118"/>
      <c r="J18" s="58">
        <f t="shared" si="0"/>
        <v>50</v>
      </c>
    </row>
    <row r="19" spans="1:13" ht="15.75" hidden="1" customHeight="1" x14ac:dyDescent="0.2">
      <c r="A19" s="50" t="s">
        <v>33</v>
      </c>
      <c r="B19" s="57">
        <v>0</v>
      </c>
      <c r="C19" s="57">
        <v>0</v>
      </c>
      <c r="D19" s="57">
        <v>0</v>
      </c>
      <c r="E19" s="57">
        <v>1</v>
      </c>
      <c r="F19" s="57">
        <v>0</v>
      </c>
      <c r="G19" s="57">
        <v>7</v>
      </c>
      <c r="H19" s="57">
        <v>1</v>
      </c>
      <c r="I19" s="118"/>
      <c r="J19" s="57">
        <f t="shared" si="0"/>
        <v>9</v>
      </c>
    </row>
    <row r="20" spans="1:13" ht="15.75" hidden="1" customHeight="1" x14ac:dyDescent="0.2">
      <c r="A20" s="52" t="s">
        <v>34</v>
      </c>
      <c r="B20" s="58">
        <v>11</v>
      </c>
      <c r="C20" s="58">
        <v>4</v>
      </c>
      <c r="D20" s="58">
        <v>2</v>
      </c>
      <c r="E20" s="58">
        <v>1</v>
      </c>
      <c r="F20" s="58">
        <v>2</v>
      </c>
      <c r="G20" s="58">
        <v>4</v>
      </c>
      <c r="H20" s="58">
        <v>2</v>
      </c>
      <c r="I20" s="118"/>
      <c r="J20" s="58">
        <f t="shared" si="0"/>
        <v>26</v>
      </c>
    </row>
    <row r="21" spans="1:13" ht="15.75" customHeight="1" x14ac:dyDescent="0.2">
      <c r="A21" s="50" t="s">
        <v>35</v>
      </c>
      <c r="B21" s="57">
        <v>53</v>
      </c>
      <c r="C21" s="57">
        <v>21</v>
      </c>
      <c r="D21" s="57">
        <v>20</v>
      </c>
      <c r="E21" s="57">
        <v>13</v>
      </c>
      <c r="F21" s="57">
        <v>7</v>
      </c>
      <c r="G21" s="57">
        <v>52</v>
      </c>
      <c r="H21" s="57">
        <v>20</v>
      </c>
      <c r="I21" s="118"/>
      <c r="J21" s="57">
        <f t="shared" si="0"/>
        <v>186</v>
      </c>
    </row>
    <row r="22" spans="1:13" ht="15.75" customHeight="1" x14ac:dyDescent="0.2">
      <c r="A22" s="52" t="s">
        <v>36</v>
      </c>
      <c r="B22" s="58">
        <v>4</v>
      </c>
      <c r="C22" s="58">
        <v>1</v>
      </c>
      <c r="D22" s="58">
        <v>1</v>
      </c>
      <c r="E22" s="58">
        <v>2</v>
      </c>
      <c r="F22" s="58">
        <v>0</v>
      </c>
      <c r="G22" s="58">
        <v>7</v>
      </c>
      <c r="H22" s="58">
        <v>0</v>
      </c>
      <c r="I22" s="118"/>
      <c r="J22" s="58">
        <f t="shared" si="0"/>
        <v>15</v>
      </c>
    </row>
    <row r="23" spans="1:13" ht="15.75" customHeight="1" x14ac:dyDescent="0.2">
      <c r="A23" s="50" t="s">
        <v>37</v>
      </c>
      <c r="B23" s="57">
        <v>17</v>
      </c>
      <c r="C23" s="57">
        <v>7</v>
      </c>
      <c r="D23" s="57">
        <v>9</v>
      </c>
      <c r="E23" s="57">
        <v>4</v>
      </c>
      <c r="F23" s="57">
        <v>1</v>
      </c>
      <c r="G23" s="57">
        <v>2</v>
      </c>
      <c r="H23" s="57">
        <v>1</v>
      </c>
      <c r="I23" s="118"/>
      <c r="J23" s="57">
        <f t="shared" si="0"/>
        <v>41</v>
      </c>
    </row>
    <row r="24" spans="1:13" ht="15.75" customHeight="1" x14ac:dyDescent="0.2">
      <c r="A24" s="52" t="s">
        <v>38</v>
      </c>
      <c r="B24" s="58">
        <v>36</v>
      </c>
      <c r="C24" s="58">
        <v>11</v>
      </c>
      <c r="D24" s="58">
        <v>12</v>
      </c>
      <c r="E24" s="58">
        <v>13</v>
      </c>
      <c r="F24" s="58">
        <v>9</v>
      </c>
      <c r="G24" s="58">
        <v>10</v>
      </c>
      <c r="H24" s="58">
        <v>4</v>
      </c>
      <c r="I24" s="118"/>
      <c r="J24" s="58">
        <f t="shared" si="0"/>
        <v>95</v>
      </c>
    </row>
    <row r="25" spans="1:13" ht="15.75" customHeight="1" x14ac:dyDescent="0.2">
      <c r="A25" s="50" t="s">
        <v>39</v>
      </c>
      <c r="B25" s="57">
        <v>106</v>
      </c>
      <c r="C25" s="57">
        <v>35</v>
      </c>
      <c r="D25" s="57">
        <v>32</v>
      </c>
      <c r="E25" s="57">
        <v>20</v>
      </c>
      <c r="F25" s="57">
        <v>9</v>
      </c>
      <c r="G25" s="57">
        <v>29</v>
      </c>
      <c r="H25" s="57">
        <v>14</v>
      </c>
      <c r="I25" s="118"/>
      <c r="J25" s="57">
        <f t="shared" si="0"/>
        <v>245</v>
      </c>
    </row>
    <row r="26" spans="1:13" ht="15.75" customHeight="1" x14ac:dyDescent="0.2">
      <c r="A26" s="52" t="s">
        <v>40</v>
      </c>
      <c r="B26" s="58">
        <v>319</v>
      </c>
      <c r="C26" s="58">
        <v>14</v>
      </c>
      <c r="D26" s="58">
        <v>54</v>
      </c>
      <c r="E26" s="58">
        <v>20</v>
      </c>
      <c r="F26" s="58">
        <v>5</v>
      </c>
      <c r="G26" s="58">
        <v>8</v>
      </c>
      <c r="H26" s="58">
        <v>11</v>
      </c>
      <c r="I26" s="118"/>
      <c r="J26" s="58">
        <f t="shared" si="0"/>
        <v>431</v>
      </c>
    </row>
    <row r="27" spans="1:13" ht="15.75" customHeight="1" x14ac:dyDescent="0.2">
      <c r="A27" s="50" t="s">
        <v>41</v>
      </c>
      <c r="B27" s="57">
        <v>5</v>
      </c>
      <c r="C27" s="57">
        <v>0</v>
      </c>
      <c r="D27" s="57">
        <v>4</v>
      </c>
      <c r="E27" s="57">
        <v>7</v>
      </c>
      <c r="F27" s="57">
        <v>0</v>
      </c>
      <c r="G27" s="57">
        <v>9</v>
      </c>
      <c r="H27" s="57">
        <v>0</v>
      </c>
      <c r="I27" s="118"/>
      <c r="J27" s="57">
        <f t="shared" si="0"/>
        <v>25</v>
      </c>
    </row>
    <row r="28" spans="1:13" ht="15.75" customHeight="1" x14ac:dyDescent="0.2">
      <c r="A28" s="52" t="s">
        <v>42</v>
      </c>
      <c r="B28" s="58">
        <v>92</v>
      </c>
      <c r="C28" s="58">
        <v>43</v>
      </c>
      <c r="D28" s="58">
        <v>41</v>
      </c>
      <c r="E28" s="58">
        <v>43</v>
      </c>
      <c r="F28" s="58">
        <v>48</v>
      </c>
      <c r="G28" s="58">
        <v>111</v>
      </c>
      <c r="H28" s="58">
        <v>36</v>
      </c>
      <c r="I28" s="118"/>
      <c r="J28" s="58">
        <f t="shared" si="0"/>
        <v>414</v>
      </c>
    </row>
    <row r="29" spans="1:13" ht="15.75" customHeight="1" x14ac:dyDescent="0.2">
      <c r="A29" s="50" t="s">
        <v>43</v>
      </c>
      <c r="B29" s="57">
        <v>1</v>
      </c>
      <c r="C29" s="57">
        <v>1</v>
      </c>
      <c r="D29" s="57">
        <v>1</v>
      </c>
      <c r="E29" s="57">
        <v>3</v>
      </c>
      <c r="F29" s="57">
        <v>0</v>
      </c>
      <c r="G29" s="57">
        <v>4</v>
      </c>
      <c r="H29" s="57">
        <v>1</v>
      </c>
      <c r="I29" s="118"/>
      <c r="J29" s="57">
        <f t="shared" si="0"/>
        <v>11</v>
      </c>
    </row>
    <row r="30" spans="1:13" ht="15.75" customHeight="1" x14ac:dyDescent="0.2">
      <c r="A30" s="52" t="s">
        <v>44</v>
      </c>
      <c r="B30" s="58">
        <v>17</v>
      </c>
      <c r="C30" s="58">
        <v>17</v>
      </c>
      <c r="D30" s="58">
        <v>18</v>
      </c>
      <c r="E30" s="58">
        <v>27</v>
      </c>
      <c r="F30" s="58">
        <v>7</v>
      </c>
      <c r="G30" s="58">
        <v>40</v>
      </c>
      <c r="H30" s="58">
        <v>24</v>
      </c>
      <c r="I30" s="118"/>
      <c r="J30" s="58">
        <f t="shared" si="0"/>
        <v>150</v>
      </c>
    </row>
    <row r="31" spans="1:13" ht="15.75" customHeight="1" x14ac:dyDescent="0.2">
      <c r="A31" s="50" t="s">
        <v>45</v>
      </c>
      <c r="B31" s="57">
        <v>2</v>
      </c>
      <c r="C31" s="57">
        <v>3</v>
      </c>
      <c r="D31" s="57">
        <v>4</v>
      </c>
      <c r="E31" s="57">
        <v>4</v>
      </c>
      <c r="F31" s="57">
        <v>0</v>
      </c>
      <c r="G31" s="57">
        <v>6</v>
      </c>
      <c r="H31" s="57">
        <v>6</v>
      </c>
      <c r="I31" s="118"/>
      <c r="J31" s="57">
        <f t="shared" si="0"/>
        <v>25</v>
      </c>
      <c r="M31" s="73"/>
    </row>
    <row r="32" spans="1:13" ht="15.75" customHeight="1" x14ac:dyDescent="0.2">
      <c r="A32" s="52" t="s">
        <v>46</v>
      </c>
      <c r="B32" s="58">
        <v>16</v>
      </c>
      <c r="C32" s="58">
        <v>9</v>
      </c>
      <c r="D32" s="58">
        <v>13</v>
      </c>
      <c r="E32" s="58">
        <v>7</v>
      </c>
      <c r="F32" s="58">
        <v>10</v>
      </c>
      <c r="G32" s="58">
        <v>9</v>
      </c>
      <c r="H32" s="58">
        <v>4</v>
      </c>
      <c r="I32" s="118"/>
      <c r="J32" s="58">
        <f t="shared" si="0"/>
        <v>68</v>
      </c>
    </row>
    <row r="33" spans="1:21" ht="15.75" customHeight="1" x14ac:dyDescent="0.2">
      <c r="A33" s="50" t="s">
        <v>47</v>
      </c>
      <c r="B33" s="57">
        <v>244</v>
      </c>
      <c r="C33" s="57">
        <v>71</v>
      </c>
      <c r="D33" s="57">
        <v>81</v>
      </c>
      <c r="E33" s="57">
        <v>39</v>
      </c>
      <c r="F33" s="57">
        <v>15</v>
      </c>
      <c r="G33" s="57">
        <v>24</v>
      </c>
      <c r="H33" s="57">
        <v>22</v>
      </c>
      <c r="I33" s="118"/>
      <c r="J33" s="57">
        <f t="shared" si="0"/>
        <v>496</v>
      </c>
    </row>
    <row r="34" spans="1:21" ht="15.75" customHeight="1" x14ac:dyDescent="0.2">
      <c r="A34" s="52" t="s">
        <v>48</v>
      </c>
      <c r="B34" s="58">
        <v>101</v>
      </c>
      <c r="C34" s="58">
        <v>35</v>
      </c>
      <c r="D34" s="58">
        <v>38</v>
      </c>
      <c r="E34" s="58">
        <v>32</v>
      </c>
      <c r="F34" s="58">
        <v>14</v>
      </c>
      <c r="G34" s="58">
        <v>62</v>
      </c>
      <c r="H34" s="58">
        <v>31</v>
      </c>
      <c r="I34" s="118"/>
      <c r="J34" s="58">
        <f t="shared" si="0"/>
        <v>313</v>
      </c>
      <c r="L34" s="73"/>
    </row>
    <row r="35" spans="1:21" ht="15.75" customHeight="1" x14ac:dyDescent="0.2">
      <c r="A35" s="50" t="s">
        <v>49</v>
      </c>
      <c r="B35" s="57">
        <v>79</v>
      </c>
      <c r="C35" s="57">
        <v>18</v>
      </c>
      <c r="D35" s="57">
        <v>20</v>
      </c>
      <c r="E35" s="57">
        <v>13</v>
      </c>
      <c r="F35" s="57">
        <v>14</v>
      </c>
      <c r="G35" s="57">
        <v>52</v>
      </c>
      <c r="H35" s="57">
        <v>21</v>
      </c>
      <c r="I35" s="118"/>
      <c r="J35" s="57">
        <f t="shared" si="0"/>
        <v>217</v>
      </c>
    </row>
    <row r="36" spans="1:21" ht="15.75" customHeight="1" x14ac:dyDescent="0.2">
      <c r="A36" s="52" t="s">
        <v>50</v>
      </c>
      <c r="B36" s="58">
        <v>598</v>
      </c>
      <c r="C36" s="58">
        <v>253</v>
      </c>
      <c r="D36" s="58">
        <v>250</v>
      </c>
      <c r="E36" s="58">
        <v>243</v>
      </c>
      <c r="F36" s="58">
        <v>81</v>
      </c>
      <c r="G36" s="58">
        <v>154</v>
      </c>
      <c r="H36" s="58">
        <v>144</v>
      </c>
      <c r="I36" s="118"/>
      <c r="J36" s="58">
        <f t="shared" si="0"/>
        <v>1723</v>
      </c>
    </row>
    <row r="37" spans="1:21" ht="15.75" customHeight="1" x14ac:dyDescent="0.2">
      <c r="A37" s="50" t="s">
        <v>51</v>
      </c>
      <c r="B37" s="57">
        <v>551</v>
      </c>
      <c r="C37" s="57">
        <v>213</v>
      </c>
      <c r="D37" s="57">
        <v>246</v>
      </c>
      <c r="E37" s="57">
        <v>198</v>
      </c>
      <c r="F37" s="57">
        <v>82</v>
      </c>
      <c r="G37" s="57">
        <v>282</v>
      </c>
      <c r="H37" s="57">
        <v>98</v>
      </c>
      <c r="I37" s="118"/>
      <c r="J37" s="57">
        <f t="shared" si="0"/>
        <v>1670</v>
      </c>
    </row>
    <row r="38" spans="1:21" ht="15.75" customHeight="1" x14ac:dyDescent="0.2">
      <c r="A38" s="52" t="s">
        <v>52</v>
      </c>
      <c r="B38" s="58">
        <v>126</v>
      </c>
      <c r="C38" s="58">
        <v>65</v>
      </c>
      <c r="D38" s="58">
        <v>44</v>
      </c>
      <c r="E38" s="58">
        <v>14</v>
      </c>
      <c r="F38" s="58">
        <v>2</v>
      </c>
      <c r="G38" s="58">
        <v>119</v>
      </c>
      <c r="H38" s="58">
        <v>24</v>
      </c>
      <c r="I38" s="118"/>
      <c r="J38" s="58">
        <f t="shared" si="0"/>
        <v>394</v>
      </c>
    </row>
    <row r="39" spans="1:21" ht="15.75" customHeight="1" x14ac:dyDescent="0.2">
      <c r="A39" s="50" t="s">
        <v>53</v>
      </c>
      <c r="B39" s="57">
        <v>146</v>
      </c>
      <c r="C39" s="57">
        <v>71</v>
      </c>
      <c r="D39" s="57">
        <v>48</v>
      </c>
      <c r="E39" s="57">
        <v>10</v>
      </c>
      <c r="F39" s="57">
        <v>3</v>
      </c>
      <c r="G39" s="57">
        <v>79</v>
      </c>
      <c r="H39" s="57">
        <v>17</v>
      </c>
      <c r="I39" s="118"/>
      <c r="J39" s="57">
        <f t="shared" si="0"/>
        <v>374</v>
      </c>
    </row>
    <row r="40" spans="1:21" ht="15.75" customHeight="1" x14ac:dyDescent="0.2">
      <c r="A40" s="52" t="s">
        <v>54</v>
      </c>
      <c r="B40" s="58">
        <v>139</v>
      </c>
      <c r="C40" s="58">
        <v>72</v>
      </c>
      <c r="D40" s="58">
        <v>74</v>
      </c>
      <c r="E40" s="58">
        <v>56</v>
      </c>
      <c r="F40" s="58">
        <v>62</v>
      </c>
      <c r="G40" s="58">
        <v>126</v>
      </c>
      <c r="H40" s="58">
        <v>40</v>
      </c>
      <c r="I40" s="118"/>
      <c r="J40" s="58">
        <f t="shared" si="0"/>
        <v>569</v>
      </c>
    </row>
    <row r="41" spans="1:21" ht="15.75" customHeight="1" x14ac:dyDescent="0.2">
      <c r="A41" s="50" t="s">
        <v>55</v>
      </c>
      <c r="B41" s="57">
        <v>154</v>
      </c>
      <c r="C41" s="57">
        <v>62</v>
      </c>
      <c r="D41" s="57">
        <v>52</v>
      </c>
      <c r="E41" s="57">
        <v>42</v>
      </c>
      <c r="F41" s="57">
        <v>14</v>
      </c>
      <c r="G41" s="57">
        <v>14</v>
      </c>
      <c r="H41" s="57">
        <v>26</v>
      </c>
      <c r="I41" s="118"/>
      <c r="J41" s="57">
        <f t="shared" si="0"/>
        <v>364</v>
      </c>
    </row>
    <row r="42" spans="1:21" ht="15.75" customHeight="1" x14ac:dyDescent="0.2">
      <c r="A42" s="52" t="s">
        <v>56</v>
      </c>
      <c r="B42" s="58">
        <v>41</v>
      </c>
      <c r="C42" s="58">
        <v>10</v>
      </c>
      <c r="D42" s="58">
        <v>7</v>
      </c>
      <c r="E42" s="58">
        <v>4</v>
      </c>
      <c r="F42" s="58">
        <v>8</v>
      </c>
      <c r="G42" s="58">
        <v>5</v>
      </c>
      <c r="H42" s="58">
        <v>29</v>
      </c>
      <c r="I42" s="118"/>
      <c r="J42" s="58">
        <f t="shared" si="0"/>
        <v>104</v>
      </c>
    </row>
    <row r="43" spans="1:21" ht="15.75" customHeight="1" x14ac:dyDescent="0.2">
      <c r="A43" s="50" t="s">
        <v>57</v>
      </c>
      <c r="B43" s="57">
        <v>189</v>
      </c>
      <c r="C43" s="57">
        <v>68</v>
      </c>
      <c r="D43" s="57">
        <v>71</v>
      </c>
      <c r="E43" s="57">
        <v>28</v>
      </c>
      <c r="F43" s="57">
        <v>20</v>
      </c>
      <c r="G43" s="57">
        <v>69</v>
      </c>
      <c r="H43" s="57">
        <v>21</v>
      </c>
      <c r="I43" s="118"/>
      <c r="J43" s="57">
        <f t="shared" si="0"/>
        <v>466</v>
      </c>
    </row>
    <row r="44" spans="1:21" ht="15.75" customHeight="1" x14ac:dyDescent="0.2">
      <c r="A44" s="52" t="s">
        <v>58</v>
      </c>
      <c r="B44" s="58">
        <v>121</v>
      </c>
      <c r="C44" s="58">
        <v>40</v>
      </c>
      <c r="D44" s="58">
        <v>27</v>
      </c>
      <c r="E44" s="58">
        <v>3</v>
      </c>
      <c r="F44" s="58">
        <v>9</v>
      </c>
      <c r="G44" s="58">
        <v>9</v>
      </c>
      <c r="H44" s="58">
        <v>18</v>
      </c>
      <c r="I44" s="118"/>
      <c r="J44" s="58">
        <f t="shared" si="0"/>
        <v>227</v>
      </c>
    </row>
    <row r="45" spans="1:21" ht="15.75" customHeight="1" x14ac:dyDescent="0.2">
      <c r="A45" s="50" t="s">
        <v>59</v>
      </c>
      <c r="B45" s="57">
        <v>293</v>
      </c>
      <c r="C45" s="57">
        <v>140</v>
      </c>
      <c r="D45" s="57">
        <v>248</v>
      </c>
      <c r="E45" s="57">
        <v>220</v>
      </c>
      <c r="F45" s="57">
        <v>130</v>
      </c>
      <c r="G45" s="57">
        <v>399</v>
      </c>
      <c r="H45" s="57">
        <v>183</v>
      </c>
      <c r="I45" s="118"/>
      <c r="J45" s="57">
        <f t="shared" si="0"/>
        <v>1613</v>
      </c>
    </row>
    <row r="46" spans="1:21" ht="15.75" customHeight="1" x14ac:dyDescent="0.2">
      <c r="A46" s="59"/>
    </row>
    <row r="47" spans="1:21" ht="15.75" customHeight="1" x14ac:dyDescent="0.2">
      <c r="A47" s="53" t="s">
        <v>20</v>
      </c>
      <c r="B47" s="117">
        <f>SUM(B9:B45)-SUM(B17:B20)</f>
        <v>6779</v>
      </c>
      <c r="C47" s="117">
        <f>SUM(C9:C45)-SUM(C17:C20)</f>
        <v>2726</v>
      </c>
      <c r="D47" s="117">
        <f>SUM(D9:D45)-SUM(D17:D20)</f>
        <v>2984</v>
      </c>
      <c r="E47" s="117">
        <f t="shared" ref="E47:J47" si="1">SUM(E9:E45)-SUM(E17:E20)</f>
        <v>2033</v>
      </c>
      <c r="F47" s="117">
        <f t="shared" si="1"/>
        <v>1060</v>
      </c>
      <c r="G47" s="117">
        <f t="shared" si="1"/>
        <v>3088</v>
      </c>
      <c r="H47" s="117">
        <f t="shared" si="1"/>
        <v>1261</v>
      </c>
      <c r="I47" s="59"/>
      <c r="J47" s="117">
        <f t="shared" si="1"/>
        <v>19931</v>
      </c>
      <c r="K47" s="109">
        <v>7.4889526399999999</v>
      </c>
      <c r="L47" s="55"/>
      <c r="M47" s="55"/>
      <c r="N47" s="55"/>
      <c r="O47" s="55"/>
      <c r="P47" s="55"/>
      <c r="Q47" s="55"/>
      <c r="R47" s="55"/>
      <c r="S47" s="55"/>
      <c r="T47" s="55"/>
      <c r="U47" s="55"/>
    </row>
    <row r="48" spans="1:21" ht="15.75" customHeight="1" x14ac:dyDescent="0.2"/>
    <row r="49" spans="1:23" ht="15.75" customHeight="1" x14ac:dyDescent="0.2">
      <c r="A49" s="35" t="s">
        <v>60</v>
      </c>
      <c r="B49" s="57">
        <v>702</v>
      </c>
      <c r="C49" s="57">
        <v>197</v>
      </c>
      <c r="D49" s="57">
        <v>185</v>
      </c>
      <c r="E49" s="57">
        <v>140</v>
      </c>
      <c r="F49" s="57">
        <v>104</v>
      </c>
      <c r="G49" s="57">
        <v>633</v>
      </c>
      <c r="H49" s="57">
        <v>59</v>
      </c>
      <c r="I49" s="60"/>
      <c r="J49" s="57">
        <f>SUM(B49:H49)</f>
        <v>2020</v>
      </c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3" s="55" customFormat="1" ht="15.75" customHeight="1" x14ac:dyDescent="0.2">
      <c r="A50" s="38" t="s">
        <v>61</v>
      </c>
      <c r="B50" s="58">
        <v>1761</v>
      </c>
      <c r="C50" s="58">
        <v>941</v>
      </c>
      <c r="D50" s="58">
        <v>1081</v>
      </c>
      <c r="E50" s="58">
        <v>708</v>
      </c>
      <c r="F50" s="58">
        <v>385</v>
      </c>
      <c r="G50" s="58">
        <v>739</v>
      </c>
      <c r="H50" s="58">
        <v>244</v>
      </c>
      <c r="I50" s="120"/>
      <c r="J50" s="58">
        <f t="shared" ref="J50:J51" si="2">SUM(B50:H50)</f>
        <v>5859</v>
      </c>
      <c r="U50" s="41"/>
      <c r="V50" s="41"/>
      <c r="W50" s="41"/>
    </row>
    <row r="51" spans="1:23" ht="15" x14ac:dyDescent="0.2">
      <c r="A51" s="35" t="s">
        <v>62</v>
      </c>
      <c r="B51" s="57">
        <v>1455</v>
      </c>
      <c r="C51" s="57">
        <v>584</v>
      </c>
      <c r="D51" s="57">
        <v>598</v>
      </c>
      <c r="E51" s="57">
        <v>500</v>
      </c>
      <c r="F51" s="57">
        <v>193</v>
      </c>
      <c r="G51" s="57">
        <v>669</v>
      </c>
      <c r="H51" s="57">
        <v>318</v>
      </c>
      <c r="I51" s="60"/>
      <c r="J51" s="57">
        <f t="shared" si="2"/>
        <v>4317</v>
      </c>
      <c r="K51" s="41"/>
      <c r="L51" s="41"/>
      <c r="M51" s="41"/>
      <c r="N51" s="41"/>
      <c r="O51" s="41"/>
    </row>
    <row r="52" spans="1:23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W52"/>
  <sheetViews>
    <sheetView showGridLines="0" workbookViewId="0">
      <selection activeCell="C28" sqref="C28"/>
    </sheetView>
  </sheetViews>
  <sheetFormatPr defaultRowHeight="12.75" x14ac:dyDescent="0.2"/>
  <cols>
    <col min="1" max="1" width="17.140625" style="44" customWidth="1"/>
    <col min="2" max="8" width="9.7109375" customWidth="1"/>
    <col min="9" max="9" width="1.140625" customWidth="1"/>
    <col min="10" max="10" width="9.7109375" customWidth="1"/>
    <col min="11" max="13" width="1" customWidth="1"/>
  </cols>
  <sheetData>
    <row r="1" spans="1:10" s="41" customFormat="1" ht="15.75" customHeight="1" x14ac:dyDescent="0.25">
      <c r="A1" s="33" t="s">
        <v>21</v>
      </c>
      <c r="I1"/>
    </row>
    <row r="2" spans="1:10" ht="15.75" customHeight="1" x14ac:dyDescent="0.2"/>
    <row r="3" spans="1:10" ht="15.75" customHeight="1" x14ac:dyDescent="0.25">
      <c r="A3" s="33" t="s">
        <v>198</v>
      </c>
    </row>
    <row r="4" spans="1:10" ht="15.75" customHeight="1" x14ac:dyDescent="0.2"/>
    <row r="5" spans="1:10" ht="15.75" customHeight="1" x14ac:dyDescent="0.2"/>
    <row r="6" spans="1:10" s="44" customFormat="1" ht="15.75" customHeight="1" x14ac:dyDescent="0.2">
      <c r="B6" s="66"/>
      <c r="C6" s="66"/>
      <c r="D6" s="66"/>
      <c r="E6" s="66"/>
      <c r="F6" s="66"/>
      <c r="G6" s="66"/>
      <c r="H6" s="66"/>
      <c r="I6"/>
      <c r="J6" s="67"/>
    </row>
    <row r="7" spans="1:10" s="44" customFormat="1" ht="15.75" customHeight="1" x14ac:dyDescent="0.2">
      <c r="B7" s="67" t="s">
        <v>224</v>
      </c>
      <c r="C7" s="67" t="s">
        <v>223</v>
      </c>
      <c r="D7" s="67" t="s">
        <v>72</v>
      </c>
      <c r="E7" s="67" t="s">
        <v>73</v>
      </c>
      <c r="F7" s="67" t="s">
        <v>74</v>
      </c>
      <c r="G7" s="67" t="s">
        <v>75</v>
      </c>
      <c r="H7" s="67" t="s">
        <v>76</v>
      </c>
      <c r="I7"/>
      <c r="J7" s="67" t="s">
        <v>13</v>
      </c>
    </row>
    <row r="8" spans="1:10" s="44" customFormat="1" ht="15.75" customHeight="1" x14ac:dyDescent="0.2">
      <c r="B8" s="67"/>
      <c r="C8" s="67"/>
      <c r="D8" s="67"/>
      <c r="E8" s="67"/>
      <c r="F8" s="67"/>
      <c r="G8" s="67"/>
      <c r="H8" s="67"/>
      <c r="I8"/>
      <c r="J8" s="67"/>
    </row>
    <row r="9" spans="1:10" ht="15.75" customHeight="1" x14ac:dyDescent="0.2">
      <c r="A9" s="50" t="s">
        <v>225</v>
      </c>
      <c r="B9" s="57">
        <v>349.50290000000001</v>
      </c>
      <c r="C9" s="57">
        <v>107.04422</v>
      </c>
      <c r="D9" s="57">
        <v>93.797169999999994</v>
      </c>
      <c r="E9" s="57">
        <v>70.530159999999995</v>
      </c>
      <c r="F9" s="57">
        <v>46.285789999999999</v>
      </c>
      <c r="G9" s="57">
        <v>172.90401</v>
      </c>
      <c r="H9" s="57">
        <v>25.693259999999999</v>
      </c>
      <c r="I9" s="60"/>
      <c r="J9" s="57">
        <f>SUM(B9:H9)</f>
        <v>865.75751000000002</v>
      </c>
    </row>
    <row r="10" spans="1:10" ht="15.75" customHeight="1" x14ac:dyDescent="0.2">
      <c r="A10" s="52" t="s">
        <v>226</v>
      </c>
      <c r="B10" s="58">
        <v>148.06711000000001</v>
      </c>
      <c r="C10" s="58">
        <v>76.268320000000003</v>
      </c>
      <c r="D10" s="58">
        <v>62.08258</v>
      </c>
      <c r="E10" s="58">
        <v>50.465290000000003</v>
      </c>
      <c r="F10" s="58">
        <v>40.618099999999998</v>
      </c>
      <c r="G10" s="58">
        <v>378.94218000000001</v>
      </c>
      <c r="H10" s="58">
        <v>22.555980000000002</v>
      </c>
      <c r="I10" s="60"/>
      <c r="J10" s="58">
        <f t="shared" ref="J10:J45" si="0">SUM(B10:H10)</f>
        <v>778.99955999999997</v>
      </c>
    </row>
    <row r="11" spans="1:10" ht="15.75" customHeight="1" x14ac:dyDescent="0.2">
      <c r="A11" s="50" t="s">
        <v>227</v>
      </c>
      <c r="B11" s="57">
        <v>723.56763999999998</v>
      </c>
      <c r="C11" s="57">
        <v>269.63387999999998</v>
      </c>
      <c r="D11" s="57">
        <v>251.07216</v>
      </c>
      <c r="E11" s="57">
        <v>106.11614</v>
      </c>
      <c r="F11" s="57">
        <v>19.42681</v>
      </c>
      <c r="G11" s="57">
        <v>31.219360000000002</v>
      </c>
      <c r="H11" s="57">
        <v>136.77664999999999</v>
      </c>
      <c r="I11" s="60"/>
      <c r="J11" s="57">
        <f t="shared" si="0"/>
        <v>1537.8126400000001</v>
      </c>
    </row>
    <row r="12" spans="1:10" ht="15.75" customHeight="1" x14ac:dyDescent="0.2">
      <c r="A12" s="52" t="s">
        <v>26</v>
      </c>
      <c r="B12" s="58">
        <v>1026.81906</v>
      </c>
      <c r="C12" s="58">
        <v>597.43777999999998</v>
      </c>
      <c r="D12" s="58">
        <v>642.99257999999998</v>
      </c>
      <c r="E12" s="58">
        <v>421.88486</v>
      </c>
      <c r="F12" s="58">
        <v>232.90152</v>
      </c>
      <c r="G12" s="58">
        <v>400.42288000000002</v>
      </c>
      <c r="H12" s="58">
        <v>164.39779999999999</v>
      </c>
      <c r="I12" s="60"/>
      <c r="J12" s="58">
        <f t="shared" si="0"/>
        <v>3486.8564800000004</v>
      </c>
    </row>
    <row r="13" spans="1:10" ht="15.75" customHeight="1" x14ac:dyDescent="0.2">
      <c r="A13" s="50" t="s">
        <v>27</v>
      </c>
      <c r="B13" s="57">
        <v>133.01876999999999</v>
      </c>
      <c r="C13" s="57">
        <v>73.272630000000007</v>
      </c>
      <c r="D13" s="57">
        <v>83.035610000000005</v>
      </c>
      <c r="E13" s="57">
        <v>65.208010000000002</v>
      </c>
      <c r="F13" s="57">
        <v>45.916550000000001</v>
      </c>
      <c r="G13" s="57">
        <v>125.17744999999999</v>
      </c>
      <c r="H13" s="57">
        <v>13.22772</v>
      </c>
      <c r="I13" s="60"/>
      <c r="J13" s="57">
        <f t="shared" si="0"/>
        <v>538.85674000000006</v>
      </c>
    </row>
    <row r="14" spans="1:10" ht="15.75" customHeight="1" x14ac:dyDescent="0.2">
      <c r="A14" s="52" t="s">
        <v>28</v>
      </c>
      <c r="B14" s="58">
        <v>11.882989999999999</v>
      </c>
      <c r="C14" s="58">
        <v>7.8849900000000002</v>
      </c>
      <c r="D14" s="58">
        <v>8.7588100000000004</v>
      </c>
      <c r="E14" s="58">
        <v>24.59552</v>
      </c>
      <c r="F14" s="58">
        <v>12.943300000000001</v>
      </c>
      <c r="G14" s="58">
        <v>33.588850000000001</v>
      </c>
      <c r="H14" s="58">
        <v>3.8607900000000002</v>
      </c>
      <c r="I14" s="60"/>
      <c r="J14" s="58">
        <f t="shared" si="0"/>
        <v>103.51524999999999</v>
      </c>
    </row>
    <row r="15" spans="1:10" ht="15.75" customHeight="1" x14ac:dyDescent="0.2">
      <c r="A15" s="50" t="s">
        <v>29</v>
      </c>
      <c r="B15" s="57">
        <v>242.99008000000001</v>
      </c>
      <c r="C15" s="57">
        <v>118.74196999999999</v>
      </c>
      <c r="D15" s="57">
        <v>125.48369</v>
      </c>
      <c r="E15" s="57">
        <v>48.847999999999999</v>
      </c>
      <c r="F15" s="57">
        <v>14.45706</v>
      </c>
      <c r="G15" s="57">
        <v>23.164719999999999</v>
      </c>
      <c r="H15" s="57">
        <v>20.706669999999999</v>
      </c>
      <c r="I15" s="60"/>
      <c r="J15" s="57">
        <f t="shared" si="0"/>
        <v>594.39218999999991</v>
      </c>
    </row>
    <row r="16" spans="1:10" ht="15.75" customHeight="1" x14ac:dyDescent="0.2">
      <c r="A16" s="52" t="s">
        <v>30</v>
      </c>
      <c r="B16" s="58">
        <v>68.122619999999998</v>
      </c>
      <c r="C16" s="58">
        <v>25.768730000000001</v>
      </c>
      <c r="D16" s="58">
        <v>36.189729999999997</v>
      </c>
      <c r="E16" s="58">
        <v>25.961449999999999</v>
      </c>
      <c r="F16" s="58">
        <v>16.1205</v>
      </c>
      <c r="G16" s="58">
        <v>34.277430000000003</v>
      </c>
      <c r="H16" s="58">
        <v>7.4053500000000003</v>
      </c>
      <c r="I16" s="60"/>
      <c r="J16" s="58">
        <f t="shared" si="0"/>
        <v>213.84581</v>
      </c>
    </row>
    <row r="17" spans="1:13" ht="15.75" hidden="1" customHeight="1" x14ac:dyDescent="0.2">
      <c r="A17" s="50" t="s">
        <v>31</v>
      </c>
      <c r="B17" s="57">
        <v>21.158239999999999</v>
      </c>
      <c r="C17" s="57">
        <v>7.2905899999999999</v>
      </c>
      <c r="D17" s="57">
        <v>7.1059700000000001</v>
      </c>
      <c r="E17" s="57">
        <v>5.0732900000000001</v>
      </c>
      <c r="F17" s="57">
        <v>2.3532700000000002</v>
      </c>
      <c r="G17" s="57">
        <v>29.26277</v>
      </c>
      <c r="H17" s="57">
        <v>11.98279</v>
      </c>
      <c r="I17" s="60"/>
      <c r="J17" s="57">
        <f t="shared" si="0"/>
        <v>84.226919999999993</v>
      </c>
    </row>
    <row r="18" spans="1:13" ht="15.75" hidden="1" customHeight="1" x14ac:dyDescent="0.2">
      <c r="A18" s="52" t="s">
        <v>32</v>
      </c>
      <c r="B18" s="58">
        <v>16.524039999999999</v>
      </c>
      <c r="C18" s="58">
        <v>6.8084600000000002</v>
      </c>
      <c r="D18" s="58">
        <v>8.4213799999999992</v>
      </c>
      <c r="E18" s="58">
        <v>3.1160700000000001</v>
      </c>
      <c r="F18" s="58">
        <v>1.8611599999999999</v>
      </c>
      <c r="G18" s="58">
        <v>4.4140199999999998</v>
      </c>
      <c r="H18" s="58">
        <v>0.97485999999999995</v>
      </c>
      <c r="I18" s="60"/>
      <c r="J18" s="58">
        <f t="shared" si="0"/>
        <v>42.119989999999994</v>
      </c>
    </row>
    <row r="19" spans="1:13" ht="15.75" hidden="1" customHeight="1" x14ac:dyDescent="0.2">
      <c r="A19" s="50" t="s">
        <v>33</v>
      </c>
      <c r="B19" s="57">
        <v>0</v>
      </c>
      <c r="C19" s="57">
        <v>0</v>
      </c>
      <c r="D19" s="57">
        <v>0</v>
      </c>
      <c r="E19" s="57">
        <v>0.99980999999999998</v>
      </c>
      <c r="F19" s="57">
        <v>0</v>
      </c>
      <c r="G19" s="57">
        <v>6.8602299999999996</v>
      </c>
      <c r="H19" s="57">
        <v>0.30748999999999999</v>
      </c>
      <c r="I19" s="60"/>
      <c r="J19" s="57">
        <f t="shared" si="0"/>
        <v>8.1675299999999993</v>
      </c>
    </row>
    <row r="20" spans="1:13" ht="15.75" hidden="1" customHeight="1" x14ac:dyDescent="0.2">
      <c r="A20" s="52" t="s">
        <v>34</v>
      </c>
      <c r="B20" s="58">
        <v>10.11289</v>
      </c>
      <c r="C20" s="58">
        <v>3.58386</v>
      </c>
      <c r="D20" s="58">
        <v>1.99963</v>
      </c>
      <c r="E20" s="58">
        <v>0.90749999999999997</v>
      </c>
      <c r="F20" s="58">
        <v>1.7226999999999999</v>
      </c>
      <c r="G20" s="58">
        <v>3.3749099999999999</v>
      </c>
      <c r="H20" s="58">
        <v>1.99963</v>
      </c>
      <c r="I20" s="60"/>
      <c r="J20" s="58">
        <f t="shared" si="0"/>
        <v>23.70112</v>
      </c>
    </row>
    <row r="21" spans="1:13" ht="15.75" customHeight="1" x14ac:dyDescent="0.2">
      <c r="A21" s="50" t="s">
        <v>35</v>
      </c>
      <c r="B21" s="57">
        <v>47.795169999999999</v>
      </c>
      <c r="C21" s="57">
        <v>17.6829</v>
      </c>
      <c r="D21" s="57">
        <v>17.526979999999998</v>
      </c>
      <c r="E21" s="57">
        <v>10.096679999999999</v>
      </c>
      <c r="F21" s="57">
        <v>5.9371299999999998</v>
      </c>
      <c r="G21" s="57">
        <v>43.911929999999998</v>
      </c>
      <c r="H21" s="57">
        <v>15.26477</v>
      </c>
      <c r="I21" s="60">
        <v>6165.2591499999999</v>
      </c>
      <c r="J21" s="57">
        <f t="shared" si="0"/>
        <v>158.21555999999998</v>
      </c>
    </row>
    <row r="22" spans="1:13" ht="15.75" customHeight="1" x14ac:dyDescent="0.2">
      <c r="A22" s="52" t="s">
        <v>36</v>
      </c>
      <c r="B22" s="58">
        <v>3.7223199999999999</v>
      </c>
      <c r="C22" s="58">
        <v>0.99980999999999998</v>
      </c>
      <c r="D22" s="58">
        <v>0.99980999999999998</v>
      </c>
      <c r="E22" s="58">
        <v>1.3072999999999999</v>
      </c>
      <c r="F22" s="58">
        <v>0</v>
      </c>
      <c r="G22" s="58">
        <v>5.6988700000000003</v>
      </c>
      <c r="H22" s="58">
        <v>0</v>
      </c>
      <c r="I22" s="60"/>
      <c r="J22" s="58">
        <f t="shared" si="0"/>
        <v>12.728110000000001</v>
      </c>
    </row>
    <row r="23" spans="1:13" ht="15.75" customHeight="1" x14ac:dyDescent="0.2">
      <c r="A23" s="50" t="s">
        <v>37</v>
      </c>
      <c r="B23" s="57">
        <v>14.00736</v>
      </c>
      <c r="C23" s="57">
        <v>6.5053299999999998</v>
      </c>
      <c r="D23" s="57">
        <v>8.7132799999999992</v>
      </c>
      <c r="E23" s="57">
        <v>3.0742799999999999</v>
      </c>
      <c r="F23" s="57">
        <v>0.63056999999999996</v>
      </c>
      <c r="G23" s="57">
        <v>1.99963</v>
      </c>
      <c r="H23" s="57">
        <v>0.99980999999999998</v>
      </c>
      <c r="I23" s="60"/>
      <c r="J23" s="57">
        <f t="shared" si="0"/>
        <v>35.930259999999997</v>
      </c>
    </row>
    <row r="24" spans="1:13" ht="15.75" customHeight="1" x14ac:dyDescent="0.2">
      <c r="A24" s="52" t="s">
        <v>38</v>
      </c>
      <c r="B24" s="58">
        <v>19.65945</v>
      </c>
      <c r="C24" s="58">
        <v>7.7053599999999998</v>
      </c>
      <c r="D24" s="58">
        <v>10.56696</v>
      </c>
      <c r="E24" s="58">
        <v>10.75282</v>
      </c>
      <c r="F24" s="58">
        <v>6.2371400000000001</v>
      </c>
      <c r="G24" s="58">
        <v>8.10703</v>
      </c>
      <c r="H24" s="58">
        <v>3.0543300000000002</v>
      </c>
      <c r="I24" s="60"/>
      <c r="J24" s="58">
        <f t="shared" si="0"/>
        <v>66.083089999999999</v>
      </c>
    </row>
    <row r="25" spans="1:13" ht="15.75" customHeight="1" x14ac:dyDescent="0.2">
      <c r="A25" s="50" t="s">
        <v>39</v>
      </c>
      <c r="B25" s="57">
        <v>87.497039999999998</v>
      </c>
      <c r="C25" s="57">
        <v>32.228529999999999</v>
      </c>
      <c r="D25" s="57">
        <v>27.79954</v>
      </c>
      <c r="E25" s="57">
        <v>17.18393</v>
      </c>
      <c r="F25" s="57">
        <v>7.0136599999999998</v>
      </c>
      <c r="G25" s="57">
        <v>24.943549999999998</v>
      </c>
      <c r="H25" s="57">
        <v>11.004799999999999</v>
      </c>
      <c r="I25" s="60"/>
      <c r="J25" s="57">
        <f t="shared" si="0"/>
        <v>207.67104999999998</v>
      </c>
    </row>
    <row r="26" spans="1:13" ht="15.75" customHeight="1" x14ac:dyDescent="0.2">
      <c r="A26" s="52" t="s">
        <v>40</v>
      </c>
      <c r="B26" s="58">
        <v>152.07198</v>
      </c>
      <c r="C26" s="58">
        <v>11.69463</v>
      </c>
      <c r="D26" s="58">
        <v>37.556910000000002</v>
      </c>
      <c r="E26" s="58">
        <v>15.081390000000001</v>
      </c>
      <c r="F26" s="58">
        <v>3.3374899999999998</v>
      </c>
      <c r="G26" s="58">
        <v>6.6238400000000004</v>
      </c>
      <c r="H26" s="58">
        <v>9.2602799999999998</v>
      </c>
      <c r="I26" s="60"/>
      <c r="J26" s="58">
        <f t="shared" si="0"/>
        <v>235.62651999999997</v>
      </c>
    </row>
    <row r="27" spans="1:13" ht="15.75" customHeight="1" x14ac:dyDescent="0.2">
      <c r="A27" s="50" t="s">
        <v>41</v>
      </c>
      <c r="B27" s="57">
        <v>2.8460100000000002</v>
      </c>
      <c r="C27" s="57">
        <v>0</v>
      </c>
      <c r="D27" s="57">
        <v>3.58386</v>
      </c>
      <c r="E27" s="57">
        <v>5.2104999999999997</v>
      </c>
      <c r="F27" s="57">
        <v>0</v>
      </c>
      <c r="G27" s="57">
        <v>6.3961800000000002</v>
      </c>
      <c r="H27" s="57">
        <v>0</v>
      </c>
      <c r="I27" s="60"/>
      <c r="J27" s="57">
        <f t="shared" si="0"/>
        <v>18.036550000000002</v>
      </c>
    </row>
    <row r="28" spans="1:13" ht="15.75" customHeight="1" x14ac:dyDescent="0.2">
      <c r="A28" s="52" t="s">
        <v>42</v>
      </c>
      <c r="B28" s="58">
        <v>70.147199999999998</v>
      </c>
      <c r="C28" s="58">
        <v>39.228470000000002</v>
      </c>
      <c r="D28" s="58">
        <v>33.474710000000002</v>
      </c>
      <c r="E28" s="58">
        <v>33.814630000000001</v>
      </c>
      <c r="F28" s="58">
        <v>40.886299999999999</v>
      </c>
      <c r="G28" s="58">
        <v>99.629509999999996</v>
      </c>
      <c r="H28" s="58">
        <v>30.034929999999999</v>
      </c>
      <c r="I28" s="60"/>
      <c r="J28" s="58">
        <f t="shared" si="0"/>
        <v>347.21574999999996</v>
      </c>
    </row>
    <row r="29" spans="1:13" ht="15.75" customHeight="1" x14ac:dyDescent="0.2">
      <c r="A29" s="50" t="s">
        <v>43</v>
      </c>
      <c r="B29" s="57">
        <v>0.21518000000000001</v>
      </c>
      <c r="C29" s="57">
        <v>0.99980999999999998</v>
      </c>
      <c r="D29" s="57">
        <v>0.86134999999999995</v>
      </c>
      <c r="E29" s="57">
        <v>2.9532799999999999</v>
      </c>
      <c r="F29" s="57">
        <v>0</v>
      </c>
      <c r="G29" s="57">
        <v>3.6761699999999999</v>
      </c>
      <c r="H29" s="57">
        <v>0.99980999999999998</v>
      </c>
      <c r="I29" s="60"/>
      <c r="J29" s="57">
        <f t="shared" si="0"/>
        <v>9.7056000000000004</v>
      </c>
    </row>
    <row r="30" spans="1:13" ht="15.75" customHeight="1" x14ac:dyDescent="0.2">
      <c r="A30" s="52" t="s">
        <v>44</v>
      </c>
      <c r="B30" s="58">
        <v>13.72794</v>
      </c>
      <c r="C30" s="58">
        <v>16.48912</v>
      </c>
      <c r="D30" s="58">
        <v>13.999879999999999</v>
      </c>
      <c r="E30" s="58">
        <v>22.972000000000001</v>
      </c>
      <c r="F30" s="58">
        <v>6.2552199999999996</v>
      </c>
      <c r="G30" s="58">
        <v>34.352899999999998</v>
      </c>
      <c r="H30" s="58">
        <v>18.331569999999999</v>
      </c>
      <c r="I30" s="60"/>
      <c r="J30" s="58">
        <f t="shared" si="0"/>
        <v>126.12862999999999</v>
      </c>
    </row>
    <row r="31" spans="1:13" ht="15.75" customHeight="1" x14ac:dyDescent="0.2">
      <c r="A31" s="50" t="s">
        <v>45</v>
      </c>
      <c r="B31" s="57">
        <v>1.3098000000000001</v>
      </c>
      <c r="C31" s="57">
        <v>2.29339</v>
      </c>
      <c r="D31" s="57">
        <v>3.99925</v>
      </c>
      <c r="E31" s="57">
        <v>2.0719799999999999</v>
      </c>
      <c r="F31" s="57">
        <v>0</v>
      </c>
      <c r="G31" s="57">
        <v>4.8705800000000004</v>
      </c>
      <c r="H31" s="57">
        <v>4.8057100000000004</v>
      </c>
      <c r="I31" s="60"/>
      <c r="J31" s="57">
        <f t="shared" si="0"/>
        <v>19.350709999999999</v>
      </c>
      <c r="M31" s="73"/>
    </row>
    <row r="32" spans="1:13" ht="15.75" customHeight="1" x14ac:dyDescent="0.2">
      <c r="A32" s="52" t="s">
        <v>46</v>
      </c>
      <c r="B32" s="58">
        <v>13.23208</v>
      </c>
      <c r="C32" s="58">
        <v>8.1257400000000004</v>
      </c>
      <c r="D32" s="58">
        <v>12.2279</v>
      </c>
      <c r="E32" s="58">
        <v>4.9566499999999998</v>
      </c>
      <c r="F32" s="58">
        <v>7.2219800000000003</v>
      </c>
      <c r="G32" s="58">
        <v>6.8253000000000004</v>
      </c>
      <c r="H32" s="58">
        <v>3.44103</v>
      </c>
      <c r="I32" s="60"/>
      <c r="J32" s="58">
        <f t="shared" si="0"/>
        <v>56.030680000000004</v>
      </c>
    </row>
    <row r="33" spans="1:21" ht="15.75" customHeight="1" x14ac:dyDescent="0.2">
      <c r="A33" s="50" t="s">
        <v>47</v>
      </c>
      <c r="B33" s="57">
        <v>199.79417000000001</v>
      </c>
      <c r="C33" s="57">
        <v>63.04372</v>
      </c>
      <c r="D33" s="57">
        <v>67.107839999999996</v>
      </c>
      <c r="E33" s="57">
        <v>30.609369999999998</v>
      </c>
      <c r="F33" s="57">
        <v>11.45138</v>
      </c>
      <c r="G33" s="57">
        <v>20.048649999999999</v>
      </c>
      <c r="H33" s="57">
        <v>17.486429999999999</v>
      </c>
      <c r="I33" s="60"/>
      <c r="J33" s="57">
        <f t="shared" si="0"/>
        <v>409.54156</v>
      </c>
    </row>
    <row r="34" spans="1:21" ht="15.75" customHeight="1" x14ac:dyDescent="0.2">
      <c r="A34" s="52" t="s">
        <v>48</v>
      </c>
      <c r="B34" s="58">
        <v>82.118129999999994</v>
      </c>
      <c r="C34" s="58">
        <v>31.910430000000002</v>
      </c>
      <c r="D34" s="58">
        <v>33.752879999999998</v>
      </c>
      <c r="E34" s="58">
        <v>26.822800000000001</v>
      </c>
      <c r="F34" s="58">
        <v>12.667619999999999</v>
      </c>
      <c r="G34" s="58">
        <v>55.697000000000003</v>
      </c>
      <c r="H34" s="58">
        <v>26.55086</v>
      </c>
      <c r="I34" s="60"/>
      <c r="J34" s="58">
        <f t="shared" si="0"/>
        <v>269.51972000000001</v>
      </c>
      <c r="L34" s="73"/>
    </row>
    <row r="35" spans="1:21" ht="15.75" customHeight="1" x14ac:dyDescent="0.2">
      <c r="A35" s="50" t="s">
        <v>49</v>
      </c>
      <c r="B35" s="57">
        <v>60.578180000000003</v>
      </c>
      <c r="C35" s="57">
        <v>15.827360000000001</v>
      </c>
      <c r="D35" s="57">
        <v>15.662699999999999</v>
      </c>
      <c r="E35" s="57">
        <v>11.072789999999999</v>
      </c>
      <c r="F35" s="57">
        <v>13.368679999999999</v>
      </c>
      <c r="G35" s="57">
        <v>44.966630000000002</v>
      </c>
      <c r="H35" s="57">
        <v>17.848189999999999</v>
      </c>
      <c r="I35" s="60"/>
      <c r="J35" s="57">
        <f t="shared" si="0"/>
        <v>179.32452999999998</v>
      </c>
    </row>
    <row r="36" spans="1:21" ht="15.75" customHeight="1" x14ac:dyDescent="0.2">
      <c r="A36" s="52" t="s">
        <v>50</v>
      </c>
      <c r="B36" s="58">
        <v>494.15143999999998</v>
      </c>
      <c r="C36" s="58">
        <v>224.23563999999999</v>
      </c>
      <c r="D36" s="58">
        <v>207.09349</v>
      </c>
      <c r="E36" s="58">
        <v>205.19990000000001</v>
      </c>
      <c r="F36" s="58">
        <v>70.628699999999995</v>
      </c>
      <c r="G36" s="58">
        <v>132.21356</v>
      </c>
      <c r="H36" s="58">
        <v>122.57656</v>
      </c>
      <c r="I36" s="60"/>
      <c r="J36" s="58">
        <f t="shared" si="0"/>
        <v>1456.0992899999999</v>
      </c>
    </row>
    <row r="37" spans="1:21" ht="15.75" customHeight="1" x14ac:dyDescent="0.2">
      <c r="A37" s="50" t="s">
        <v>51</v>
      </c>
      <c r="B37" s="57">
        <v>467.86066</v>
      </c>
      <c r="C37" s="57">
        <v>193.43915999999999</v>
      </c>
      <c r="D37" s="57">
        <v>208.97649000000001</v>
      </c>
      <c r="E37" s="57">
        <v>170.6181</v>
      </c>
      <c r="F37" s="57">
        <v>67.566890000000001</v>
      </c>
      <c r="G37" s="57">
        <v>248.44757999999999</v>
      </c>
      <c r="H37" s="57">
        <v>81.607929999999996</v>
      </c>
      <c r="I37" s="60"/>
      <c r="J37" s="57">
        <f t="shared" si="0"/>
        <v>1438.5168099999999</v>
      </c>
    </row>
    <row r="38" spans="1:21" ht="15.75" customHeight="1" x14ac:dyDescent="0.2">
      <c r="A38" s="52" t="s">
        <v>52</v>
      </c>
      <c r="B38" s="58">
        <v>96.651910000000001</v>
      </c>
      <c r="C38" s="58">
        <v>56.799100000000003</v>
      </c>
      <c r="D38" s="58">
        <v>36.476640000000003</v>
      </c>
      <c r="E38" s="58">
        <v>9.2278400000000005</v>
      </c>
      <c r="F38" s="58">
        <v>1.9073199999999999</v>
      </c>
      <c r="G38" s="58">
        <v>106.78975</v>
      </c>
      <c r="H38" s="58">
        <v>20.19397</v>
      </c>
      <c r="I38" s="60"/>
      <c r="J38" s="58">
        <f t="shared" si="0"/>
        <v>328.04652999999996</v>
      </c>
    </row>
    <row r="39" spans="1:21" ht="15.75" customHeight="1" x14ac:dyDescent="0.2">
      <c r="A39" s="50" t="s">
        <v>53</v>
      </c>
      <c r="B39" s="57">
        <v>117.23757000000001</v>
      </c>
      <c r="C39" s="57">
        <v>64.676599999999993</v>
      </c>
      <c r="D39" s="57">
        <v>40.982349999999997</v>
      </c>
      <c r="E39" s="57">
        <v>8.7270000000000003</v>
      </c>
      <c r="F39" s="57">
        <v>2.3994300000000002</v>
      </c>
      <c r="G39" s="57">
        <v>65.040850000000006</v>
      </c>
      <c r="H39" s="57">
        <v>14.787000000000001</v>
      </c>
      <c r="I39" s="60"/>
      <c r="J39" s="57">
        <f t="shared" si="0"/>
        <v>313.85079999999999</v>
      </c>
    </row>
    <row r="40" spans="1:21" ht="15.75" customHeight="1" x14ac:dyDescent="0.2">
      <c r="A40" s="52" t="s">
        <v>54</v>
      </c>
      <c r="B40" s="58">
        <v>116.91511</v>
      </c>
      <c r="C40" s="58">
        <v>58.058999999999997</v>
      </c>
      <c r="D40" s="58">
        <v>61.528100000000002</v>
      </c>
      <c r="E40" s="58">
        <v>48.43947</v>
      </c>
      <c r="F40" s="58">
        <v>51.626649999999998</v>
      </c>
      <c r="G40" s="58">
        <v>111.01353</v>
      </c>
      <c r="H40" s="58">
        <v>34.55124</v>
      </c>
      <c r="I40" s="60"/>
      <c r="J40" s="58">
        <f t="shared" si="0"/>
        <v>482.13310000000001</v>
      </c>
    </row>
    <row r="41" spans="1:21" ht="15.75" customHeight="1" x14ac:dyDescent="0.2">
      <c r="A41" s="50" t="s">
        <v>55</v>
      </c>
      <c r="B41" s="57">
        <v>135.67330000000001</v>
      </c>
      <c r="C41" s="57">
        <v>53.420450000000002</v>
      </c>
      <c r="D41" s="57">
        <v>43.636249999999997</v>
      </c>
      <c r="E41" s="57">
        <v>34.535020000000003</v>
      </c>
      <c r="F41" s="57">
        <v>11.82311</v>
      </c>
      <c r="G41" s="57">
        <v>12.92459</v>
      </c>
      <c r="H41" s="57">
        <v>22.337050000000001</v>
      </c>
      <c r="I41" s="60"/>
      <c r="J41" s="57">
        <f t="shared" si="0"/>
        <v>314.34976999999998</v>
      </c>
    </row>
    <row r="42" spans="1:21" ht="15.75" customHeight="1" x14ac:dyDescent="0.2">
      <c r="A42" s="52" t="s">
        <v>56</v>
      </c>
      <c r="B42" s="58">
        <v>30.30687</v>
      </c>
      <c r="C42" s="58">
        <v>8.7057900000000004</v>
      </c>
      <c r="D42" s="58">
        <v>6.1803800000000004</v>
      </c>
      <c r="E42" s="58">
        <v>2.9196</v>
      </c>
      <c r="F42" s="58">
        <v>7.2251000000000003</v>
      </c>
      <c r="G42" s="58">
        <v>3.8913500000000001</v>
      </c>
      <c r="H42" s="58">
        <v>24.668500000000002</v>
      </c>
      <c r="I42" s="60"/>
      <c r="J42" s="58">
        <f t="shared" si="0"/>
        <v>83.897590000000008</v>
      </c>
    </row>
    <row r="43" spans="1:21" ht="15.75" customHeight="1" x14ac:dyDescent="0.2">
      <c r="A43" s="50" t="s">
        <v>57</v>
      </c>
      <c r="B43" s="57">
        <v>146.43860000000001</v>
      </c>
      <c r="C43" s="57">
        <v>59.40061</v>
      </c>
      <c r="D43" s="57">
        <v>59.267760000000003</v>
      </c>
      <c r="E43" s="57">
        <v>21.815010000000001</v>
      </c>
      <c r="F43" s="57">
        <v>18.38832</v>
      </c>
      <c r="G43" s="57">
        <v>59.0794</v>
      </c>
      <c r="H43" s="57">
        <v>18.27169</v>
      </c>
      <c r="I43" s="60"/>
      <c r="J43" s="57">
        <f t="shared" si="0"/>
        <v>382.66138999999998</v>
      </c>
    </row>
    <row r="44" spans="1:21" ht="15.75" customHeight="1" x14ac:dyDescent="0.2">
      <c r="A44" s="52" t="s">
        <v>58</v>
      </c>
      <c r="B44" s="58">
        <v>86.685590000000005</v>
      </c>
      <c r="C44" s="58">
        <v>33.29757</v>
      </c>
      <c r="D44" s="58">
        <v>24.515689999999999</v>
      </c>
      <c r="E44" s="58">
        <v>2.9994399999999999</v>
      </c>
      <c r="F44" s="58">
        <v>7.7608699999999997</v>
      </c>
      <c r="G44" s="58">
        <v>7.2282200000000003</v>
      </c>
      <c r="H44" s="58">
        <v>17.161480000000001</v>
      </c>
      <c r="I44" s="60"/>
      <c r="J44" s="58">
        <f t="shared" si="0"/>
        <v>179.64886000000001</v>
      </c>
    </row>
    <row r="45" spans="1:21" ht="15.75" customHeight="1" x14ac:dyDescent="0.2">
      <c r="A45" s="50" t="s">
        <v>59</v>
      </c>
      <c r="B45" s="57">
        <v>231.56365</v>
      </c>
      <c r="C45" s="57">
        <v>122.82418</v>
      </c>
      <c r="D45" s="57">
        <v>210.51145</v>
      </c>
      <c r="E45" s="57">
        <v>186.26644999999999</v>
      </c>
      <c r="F45" s="57">
        <v>105.21425000000001</v>
      </c>
      <c r="G45" s="57">
        <v>319.15985999999998</v>
      </c>
      <c r="H45" s="57">
        <v>151.31666000000001</v>
      </c>
      <c r="I45" s="60"/>
      <c r="J45" s="57">
        <f t="shared" si="0"/>
        <v>1326.8564999999999</v>
      </c>
    </row>
    <row r="46" spans="1:21" ht="15.75" customHeight="1" x14ac:dyDescent="0.2">
      <c r="A46" s="59"/>
      <c r="B46" s="39"/>
      <c r="C46" s="39"/>
      <c r="D46" s="39"/>
      <c r="E46" s="39"/>
      <c r="F46" s="39"/>
      <c r="G46" s="39"/>
      <c r="H46" s="39"/>
      <c r="J46" s="39"/>
    </row>
    <row r="47" spans="1:21" ht="15.75" customHeight="1" x14ac:dyDescent="0.2">
      <c r="A47" s="53" t="s">
        <v>20</v>
      </c>
      <c r="B47" s="117">
        <f>SUM(B9:B45)-SUM(B17:B20)</f>
        <v>5396.177880000002</v>
      </c>
      <c r="C47" s="117">
        <f>SUM(C9:C45)-SUM(C17:C20)</f>
        <v>2405.6452200000003</v>
      </c>
      <c r="D47" s="117">
        <f>SUM(D9:D45)-SUM(D17:D20)</f>
        <v>2490.4147800000001</v>
      </c>
      <c r="E47" s="117">
        <f t="shared" ref="E47:J47" si="1">SUM(E9:E45)-SUM(E17:E20)</f>
        <v>1702.3376600000006</v>
      </c>
      <c r="F47" s="117">
        <f t="shared" si="1"/>
        <v>888.21744000000012</v>
      </c>
      <c r="G47" s="117">
        <f t="shared" si="1"/>
        <v>2633.2333399999998</v>
      </c>
      <c r="H47" s="117">
        <f t="shared" si="1"/>
        <v>1061.1788200000001</v>
      </c>
      <c r="I47" s="59"/>
      <c r="J47" s="117">
        <f t="shared" si="1"/>
        <v>16577.205139999995</v>
      </c>
      <c r="K47" s="109">
        <v>7.4889526399999999</v>
      </c>
      <c r="L47" s="55"/>
      <c r="M47" s="55"/>
      <c r="N47" s="55"/>
      <c r="O47" s="40"/>
      <c r="P47" s="55"/>
      <c r="Q47" s="55"/>
      <c r="R47" s="55"/>
      <c r="S47" s="55"/>
      <c r="T47" s="55"/>
      <c r="U47" s="55"/>
    </row>
    <row r="48" spans="1:21" ht="15.75" customHeight="1" x14ac:dyDescent="0.2"/>
    <row r="49" spans="1:23" ht="15.75" customHeight="1" x14ac:dyDescent="0.2">
      <c r="A49" s="35" t="s">
        <v>60</v>
      </c>
      <c r="B49" s="57">
        <v>497.57001000000002</v>
      </c>
      <c r="C49" s="57">
        <v>183.31254000000001</v>
      </c>
      <c r="D49" s="57">
        <v>155.87975</v>
      </c>
      <c r="E49" s="57">
        <v>120.99545000000001</v>
      </c>
      <c r="F49" s="57">
        <v>86.903890000000004</v>
      </c>
      <c r="G49" s="57">
        <v>551.84618999999998</v>
      </c>
      <c r="H49" s="57">
        <v>48.24924</v>
      </c>
      <c r="I49" s="60"/>
      <c r="J49" s="57">
        <f>SUM(B49:H49)</f>
        <v>1644.7570700000001</v>
      </c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3" s="55" customFormat="1" ht="15.75" customHeight="1" x14ac:dyDescent="0.2">
      <c r="A50" s="38" t="s">
        <v>61</v>
      </c>
      <c r="B50" s="58">
        <v>1482.8335300000001</v>
      </c>
      <c r="C50" s="58">
        <v>823.10608999999999</v>
      </c>
      <c r="D50" s="58">
        <v>896.46042999999997</v>
      </c>
      <c r="E50" s="58">
        <v>586.49784999999997</v>
      </c>
      <c r="F50" s="58">
        <v>322.33893</v>
      </c>
      <c r="G50" s="58">
        <v>616.63131999999996</v>
      </c>
      <c r="H50" s="58">
        <v>209.59833</v>
      </c>
      <c r="I50" s="60"/>
      <c r="J50" s="58">
        <f t="shared" ref="J50:J51" si="2">SUM(B50:H50)</f>
        <v>4937.46648</v>
      </c>
      <c r="U50" s="41"/>
      <c r="V50" s="41"/>
      <c r="W50" s="41"/>
    </row>
    <row r="51" spans="1:23" ht="15" x14ac:dyDescent="0.2">
      <c r="A51" s="35" t="s">
        <v>62</v>
      </c>
      <c r="B51" s="57">
        <v>1201.36032</v>
      </c>
      <c r="C51" s="57">
        <v>522.21168999999998</v>
      </c>
      <c r="D51" s="57">
        <v>501.9622</v>
      </c>
      <c r="E51" s="57">
        <v>422.94143000000003</v>
      </c>
      <c r="F51" s="57">
        <v>166.13920999999999</v>
      </c>
      <c r="G51" s="57">
        <v>588.11451</v>
      </c>
      <c r="H51" s="57">
        <v>268.77751999999998</v>
      </c>
      <c r="I51" s="60"/>
      <c r="J51" s="57">
        <f t="shared" si="2"/>
        <v>3671.5068799999995</v>
      </c>
      <c r="K51" s="41"/>
      <c r="L51" s="41"/>
      <c r="M51" s="41"/>
      <c r="N51" s="41"/>
      <c r="O51" s="41"/>
    </row>
    <row r="52" spans="1:23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S52"/>
  <sheetViews>
    <sheetView showGridLines="0" topLeftCell="A4" zoomScaleNormal="100" workbookViewId="0">
      <selection activeCell="C28" sqref="C28"/>
    </sheetView>
  </sheetViews>
  <sheetFormatPr defaultRowHeight="12.75" x14ac:dyDescent="0.2"/>
  <cols>
    <col min="1" max="1" width="17.140625" style="44" customWidth="1"/>
    <col min="2" max="8" width="9.7109375" customWidth="1"/>
    <col min="9" max="9" width="1.140625" customWidth="1"/>
    <col min="10" max="10" width="9.7109375" customWidth="1"/>
    <col min="11" max="11" width="3.5703125" bestFit="1" customWidth="1"/>
    <col min="12" max="12" width="3.5703125" customWidth="1"/>
    <col min="13" max="13" width="2.42578125" customWidth="1"/>
  </cols>
  <sheetData>
    <row r="1" spans="1:11" s="41" customFormat="1" ht="15.75" customHeight="1" x14ac:dyDescent="0.25">
      <c r="A1" s="33" t="s">
        <v>21</v>
      </c>
    </row>
    <row r="2" spans="1:11" ht="15.75" customHeight="1" x14ac:dyDescent="0.2"/>
    <row r="3" spans="1:11" ht="15.75" customHeight="1" x14ac:dyDescent="0.25">
      <c r="A3" s="33" t="s">
        <v>202</v>
      </c>
    </row>
    <row r="4" spans="1:11" ht="15.75" customHeight="1" x14ac:dyDescent="0.25">
      <c r="A4" s="33"/>
    </row>
    <row r="5" spans="1:11" ht="15.75" customHeight="1" x14ac:dyDescent="0.2"/>
    <row r="6" spans="1:11" ht="15.75" customHeight="1" x14ac:dyDescent="0.2">
      <c r="B6" s="66"/>
      <c r="C6" s="66"/>
      <c r="D6" s="66"/>
      <c r="E6" s="66"/>
      <c r="F6" s="66"/>
      <c r="G6" s="66"/>
      <c r="H6" s="66"/>
      <c r="I6" s="66"/>
      <c r="J6" s="66"/>
    </row>
    <row r="7" spans="1:11" s="44" customFormat="1" ht="15.75" customHeight="1" x14ac:dyDescent="0.2">
      <c r="B7" s="67" t="s">
        <v>70</v>
      </c>
      <c r="C7" s="67" t="s">
        <v>71</v>
      </c>
      <c r="D7" s="67" t="s">
        <v>72</v>
      </c>
      <c r="E7" s="67" t="s">
        <v>73</v>
      </c>
      <c r="F7" s="67" t="s">
        <v>74</v>
      </c>
      <c r="G7" s="67" t="s">
        <v>75</v>
      </c>
      <c r="H7" s="67" t="s">
        <v>76</v>
      </c>
      <c r="I7" s="67"/>
      <c r="J7" s="67" t="s">
        <v>13</v>
      </c>
    </row>
    <row r="8" spans="1:11" s="44" customFormat="1" ht="15.75" customHeight="1" x14ac:dyDescent="0.2">
      <c r="B8" s="67"/>
      <c r="C8" s="67"/>
      <c r="D8" s="67"/>
      <c r="E8" s="67"/>
      <c r="F8" s="67"/>
      <c r="G8" s="67"/>
      <c r="H8" s="67"/>
      <c r="I8" s="67"/>
      <c r="J8" s="67"/>
    </row>
    <row r="9" spans="1:11" ht="15.75" customHeight="1" x14ac:dyDescent="0.2">
      <c r="A9" s="50" t="s">
        <v>225</v>
      </c>
      <c r="B9" s="62">
        <f>IF(OR('Tabel 5 F'!B9&lt;5,'Tabel 5 Be'!B9&lt;0.5),"-",IFERROR('Tabel 5 Be'!B9/'Tabel 5 F'!B9*100,"-"))</f>
        <v>28.447742733457019</v>
      </c>
      <c r="C9" s="62">
        <f>IF(OR('Tabel 5 F'!C9&lt;5,'Tabel 5 Be'!C9&lt;0.5),"-",IFERROR('Tabel 5 Be'!C9/'Tabel 5 F'!C9*100,"-"))</f>
        <v>8.5168869309838477</v>
      </c>
      <c r="D9" s="62">
        <f>IF(OR('Tabel 5 F'!D9&lt;5,'Tabel 5 Be'!D9&lt;0.5),"-",IFERROR('Tabel 5 Be'!D9/'Tabel 5 F'!D9*100,"-"))</f>
        <v>3.0756668481219376</v>
      </c>
      <c r="E9" s="62">
        <f>IF(OR('Tabel 5 F'!E9&lt;5,'Tabel 5 Be'!E9&lt;0.5),"-",IFERROR('Tabel 5 Be'!E9/'Tabel 5 F'!E9*100,"-"))</f>
        <v>1.6206830021223231</v>
      </c>
      <c r="F9" s="62">
        <f>IF(OR('Tabel 5 F'!F9&lt;5,'Tabel 5 Be'!F9&lt;0.5),"-",IFERROR('Tabel 5 Be'!F9/'Tabel 5 F'!F9*100,"-"))</f>
        <v>1.2279190004308489</v>
      </c>
      <c r="G9" s="62">
        <f>IF(OR('Tabel 5 F'!G9&lt;5,'Tabel 5 Be'!G9&lt;0.5),"-",IFERROR('Tabel 5 Be'!G9/'Tabel 5 F'!G9*100,"-"))</f>
        <v>1.4059120403749099</v>
      </c>
      <c r="H9" s="62">
        <f>IF(OR('Tabel 5 F'!H9&lt;5,'Tabel 5 Be'!H9&lt;0.5),"-",IFERROR('Tabel 5 Be'!H9/'Tabel 5 F'!H9*100,"-"))</f>
        <v>3.4303534303534304</v>
      </c>
      <c r="I9" s="101"/>
      <c r="J9" s="62">
        <f>IF(OR('Tabel 5 F'!J9&lt;5,'Tabel 5 Be'!J9&lt;0.5),"-",IFERROR('Tabel 5 Be'!J9/'Tabel 5 F'!J9*100,"-"))</f>
        <v>3.3791121047588626</v>
      </c>
      <c r="K9" s="100"/>
    </row>
    <row r="10" spans="1:11" ht="15.75" customHeight="1" x14ac:dyDescent="0.2">
      <c r="A10" s="52" t="s">
        <v>226</v>
      </c>
      <c r="B10" s="63">
        <f>IF(OR('Tabel 5 F'!B10&lt;5,'Tabel 5 Be'!B10&lt;0.5),"-",IFERROR('Tabel 5 Be'!B10/'Tabel 5 F'!B10*100,"-"))</f>
        <v>27.130044843049326</v>
      </c>
      <c r="C10" s="63">
        <f>IF(OR('Tabel 5 F'!C10&lt;5,'Tabel 5 Be'!C10&lt;0.5),"-",IFERROR('Tabel 5 Be'!C10/'Tabel 5 F'!C10*100,"-"))</f>
        <v>8.8427947598253276</v>
      </c>
      <c r="D10" s="63">
        <f>IF(OR('Tabel 5 F'!D10&lt;5,'Tabel 5 Be'!D10&lt;0.5),"-",IFERROR('Tabel 5 Be'!D10/'Tabel 5 F'!D10*100,"-"))</f>
        <v>3.3898305084745761</v>
      </c>
      <c r="E10" s="63">
        <f>IF(OR('Tabel 5 F'!E10&lt;5,'Tabel 5 Be'!E10&lt;0.5),"-",IFERROR('Tabel 5 Be'!E10/'Tabel 5 F'!E10*100,"-"))</f>
        <v>2.0965930363159866</v>
      </c>
      <c r="F10" s="63">
        <f>IF(OR('Tabel 5 F'!F10&lt;5,'Tabel 5 Be'!F10&lt;0.5),"-",IFERROR('Tabel 5 Be'!F10/'Tabel 5 F'!F10*100,"-"))</f>
        <v>1.3909440662918022</v>
      </c>
      <c r="G10" s="63">
        <f>IF(OR('Tabel 5 F'!G10&lt;5,'Tabel 5 Be'!G10&lt;0.5),"-",IFERROR('Tabel 5 Be'!G10/'Tabel 5 F'!G10*100,"-"))</f>
        <v>1.8921721099015034</v>
      </c>
      <c r="H10" s="63">
        <f>IF(OR('Tabel 5 F'!H10&lt;5,'Tabel 5 Be'!H10&lt;0.5),"-",IFERROR('Tabel 5 Be'!H10/'Tabel 5 F'!H10*100,"-"))</f>
        <v>3.2869785082174459</v>
      </c>
      <c r="I10" s="101"/>
      <c r="J10" s="63">
        <f>IF(OR('Tabel 5 F'!J10&lt;5,'Tabel 5 Be'!J10&lt;0.5),"-",IFERROR('Tabel 5 Be'!J10/'Tabel 5 F'!J10*100,"-"))</f>
        <v>2.8360012971315705</v>
      </c>
      <c r="K10" s="100"/>
    </row>
    <row r="11" spans="1:11" ht="15.75" customHeight="1" x14ac:dyDescent="0.2">
      <c r="A11" s="50" t="s">
        <v>227</v>
      </c>
      <c r="B11" s="62">
        <f>IF(OR('Tabel 5 F'!B11&lt;5,'Tabel 5 Be'!B11&lt;0.5),"-",IFERROR('Tabel 5 Be'!B11/'Tabel 5 F'!B11*100,"-"))</f>
        <v>42.871287128712872</v>
      </c>
      <c r="C11" s="62">
        <f>IF(OR('Tabel 5 F'!C11&lt;5,'Tabel 5 Be'!C11&lt;0.5),"-",IFERROR('Tabel 5 Be'!C11/'Tabel 5 F'!C11*100,"-"))</f>
        <v>18.032786885245901</v>
      </c>
      <c r="D11" s="62">
        <f>IF(OR('Tabel 5 F'!D11&lt;5,'Tabel 5 Be'!D11&lt;0.5),"-",IFERROR('Tabel 5 Be'!D11/'Tabel 5 F'!D11*100,"-"))</f>
        <v>6.7921990585070615</v>
      </c>
      <c r="E11" s="62">
        <f>IF(OR('Tabel 5 F'!E11&lt;5,'Tabel 5 Be'!E11&lt;0.5),"-",IFERROR('Tabel 5 Be'!E11/'Tabel 5 F'!E11*100,"-"))</f>
        <v>3.8548024413748792</v>
      </c>
      <c r="F11" s="62">
        <f>IF(OR('Tabel 5 F'!F11&lt;5,'Tabel 5 Be'!F11&lt;0.5),"-",IFERROR('Tabel 5 Be'!F11/'Tabel 5 F'!F11*100,"-"))</f>
        <v>1.411290322580645</v>
      </c>
      <c r="G11" s="62">
        <f>IF(OR('Tabel 5 F'!G11&lt;5,'Tabel 5 Be'!G11&lt;0.5),"-",IFERROR('Tabel 5 Be'!G11/'Tabel 5 F'!G11*100,"-"))</f>
        <v>1.840168243953733</v>
      </c>
      <c r="H11" s="62">
        <f>IF(OR('Tabel 5 F'!H11&lt;5,'Tabel 5 Be'!H11&lt;0.5),"-",IFERROR('Tabel 5 Be'!H11/'Tabel 5 F'!H11*100,"-"))</f>
        <v>5.6973086333449841</v>
      </c>
      <c r="I11" s="101"/>
      <c r="J11" s="62">
        <f>IF(OR('Tabel 5 F'!J11&lt;5,'Tabel 5 Be'!J11&lt;0.5),"-",IFERROR('Tabel 5 Be'!J11/'Tabel 5 F'!J11*100,"-"))</f>
        <v>10.345809833076967</v>
      </c>
      <c r="K11" s="100"/>
    </row>
    <row r="12" spans="1:11" ht="15.75" customHeight="1" x14ac:dyDescent="0.2">
      <c r="A12" s="52" t="s">
        <v>26</v>
      </c>
      <c r="B12" s="63">
        <f>IF(OR('Tabel 5 F'!B12&lt;5,'Tabel 5 Be'!B12&lt;0.5),"-",IFERROR('Tabel 5 Be'!B12/'Tabel 5 F'!B12*100,"-"))</f>
        <v>48.836276083467098</v>
      </c>
      <c r="C12" s="63">
        <f>IF(OR('Tabel 5 F'!C12&lt;5,'Tabel 5 Be'!C12&lt;0.5),"-",IFERROR('Tabel 5 Be'!C12/'Tabel 5 F'!C12*100,"-"))</f>
        <v>28.494400663625051</v>
      </c>
      <c r="D12" s="63">
        <f>IF(OR('Tabel 5 F'!D12&lt;5,'Tabel 5 Be'!D12&lt;0.5),"-",IFERROR('Tabel 5 Be'!D12/'Tabel 5 F'!D12*100,"-"))</f>
        <v>11.568890879235706</v>
      </c>
      <c r="E12" s="63">
        <f>IF(OR('Tabel 5 F'!E12&lt;5,'Tabel 5 Be'!E12&lt;0.5),"-",IFERROR('Tabel 5 Be'!E12/'Tabel 5 F'!E12*100,"-"))</f>
        <v>6.9402368493527957</v>
      </c>
      <c r="F12" s="63">
        <f>IF(OR('Tabel 5 F'!F12&lt;5,'Tabel 5 Be'!F12&lt;0.5),"-",IFERROR('Tabel 5 Be'!F12/'Tabel 5 F'!F12*100,"-"))</f>
        <v>4.2670759785111283</v>
      </c>
      <c r="G12" s="63">
        <f>IF(OR('Tabel 5 F'!G12&lt;5,'Tabel 5 Be'!G12&lt;0.5),"-",IFERROR('Tabel 5 Be'!G12/'Tabel 5 F'!G12*100,"-"))</f>
        <v>3.9980175119775323</v>
      </c>
      <c r="H12" s="63">
        <f>IF(OR('Tabel 5 F'!H12&lt;5,'Tabel 5 Be'!H12&lt;0.5),"-",IFERROR('Tabel 5 Be'!H12/'Tabel 5 F'!H12*100,"-"))</f>
        <v>6.0741687979539636</v>
      </c>
      <c r="I12" s="101"/>
      <c r="J12" s="63">
        <f>IF(OR('Tabel 5 F'!J12&lt;5,'Tabel 5 Be'!J12&lt;0.5),"-",IFERROR('Tabel 5 Be'!J12/'Tabel 5 F'!J12*100,"-"))</f>
        <v>10.181468987762539</v>
      </c>
      <c r="K12" s="100"/>
    </row>
    <row r="13" spans="1:11" ht="15.75" customHeight="1" x14ac:dyDescent="0.2">
      <c r="A13" s="50" t="s">
        <v>27</v>
      </c>
      <c r="B13" s="62">
        <f>IF(OR('Tabel 5 F'!B13&lt;5,'Tabel 5 Be'!B13&lt;0.5),"-",IFERROR('Tabel 5 Be'!B13/'Tabel 5 F'!B13*100,"-"))</f>
        <v>41.414141414141412</v>
      </c>
      <c r="C13" s="62">
        <f>IF(OR('Tabel 5 F'!C13&lt;5,'Tabel 5 Be'!C13&lt;0.5),"-",IFERROR('Tabel 5 Be'!C13/'Tabel 5 F'!C13*100,"-"))</f>
        <v>20.049504950495052</v>
      </c>
      <c r="D13" s="62">
        <f>IF(OR('Tabel 5 F'!D13&lt;5,'Tabel 5 Be'!D13&lt;0.5),"-",IFERROR('Tabel 5 Be'!D13/'Tabel 5 F'!D13*100,"-"))</f>
        <v>7.7932098765432096</v>
      </c>
      <c r="E13" s="62">
        <f>IF(OR('Tabel 5 F'!E13&lt;5,'Tabel 5 Be'!E13&lt;0.5),"-",IFERROR('Tabel 5 Be'!E13/'Tabel 5 F'!E13*100,"-"))</f>
        <v>4.6991404011461322</v>
      </c>
      <c r="F13" s="62">
        <f>IF(OR('Tabel 5 F'!F13&lt;5,'Tabel 5 Be'!F13&lt;0.5),"-",IFERROR('Tabel 5 Be'!F13/'Tabel 5 F'!F13*100,"-"))</f>
        <v>2.6509572901325478</v>
      </c>
      <c r="G13" s="62">
        <f>IF(OR('Tabel 5 F'!G13&lt;5,'Tabel 5 Be'!G13&lt;0.5),"-",IFERROR('Tabel 5 Be'!G13/'Tabel 5 F'!G13*100,"-"))</f>
        <v>1.7665313917402721</v>
      </c>
      <c r="H13" s="62">
        <f>IF(OR('Tabel 5 F'!H13&lt;5,'Tabel 5 Be'!H13&lt;0.5),"-",IFERROR('Tabel 5 Be'!H13/'Tabel 5 F'!H13*100,"-"))</f>
        <v>3.1128404669260701</v>
      </c>
      <c r="I13" s="101"/>
      <c r="J13" s="62">
        <f>IF(OR('Tabel 5 F'!J13&lt;5,'Tabel 5 Be'!J13&lt;0.5),"-",IFERROR('Tabel 5 Be'!J13/'Tabel 5 F'!J13*100,"-"))</f>
        <v>4.3737305348679758</v>
      </c>
      <c r="K13" s="100"/>
    </row>
    <row r="14" spans="1:11" ht="15.75" customHeight="1" x14ac:dyDescent="0.2">
      <c r="A14" s="52" t="s">
        <v>28</v>
      </c>
      <c r="B14" s="63">
        <f>IF(OR('Tabel 5 F'!B14&lt;5,'Tabel 5 Be'!B14&lt;0.5),"-",IFERROR('Tabel 5 Be'!B14/'Tabel 5 F'!B14*100,"-"))</f>
        <v>28.30188679245283</v>
      </c>
      <c r="C14" s="63">
        <f>IF(OR('Tabel 5 F'!C14&lt;5,'Tabel 5 Be'!C14&lt;0.5),"-",IFERROR('Tabel 5 Be'!C14/'Tabel 5 F'!C14*100,"-"))</f>
        <v>14.035087719298245</v>
      </c>
      <c r="D14" s="63">
        <f>IF(OR('Tabel 5 F'!D14&lt;5,'Tabel 5 Be'!D14&lt;0.5),"-",IFERROR('Tabel 5 Be'!D14/'Tabel 5 F'!D14*100,"-"))</f>
        <v>3.9711191335740073</v>
      </c>
      <c r="E14" s="63">
        <f>IF(OR('Tabel 5 F'!E14&lt;5,'Tabel 5 Be'!E14&lt;0.5),"-",IFERROR('Tabel 5 Be'!E14/'Tabel 5 F'!E14*100,"-"))</f>
        <v>4.9916805324459235</v>
      </c>
      <c r="F14" s="63">
        <f>IF(OR('Tabel 5 F'!F14&lt;5,'Tabel 5 Be'!F14&lt;0.5),"-",IFERROR('Tabel 5 Be'!F14/'Tabel 5 F'!F14*100,"-"))</f>
        <v>3.7406483790523692</v>
      </c>
      <c r="G14" s="63">
        <f>IF(OR('Tabel 5 F'!G14&lt;5,'Tabel 5 Be'!G14&lt;0.5),"-",IFERROR('Tabel 5 Be'!G14/'Tabel 5 F'!G14*100,"-"))</f>
        <v>4.0992448759439055</v>
      </c>
      <c r="H14" s="63">
        <f>IF(OR('Tabel 5 F'!H14&lt;5,'Tabel 5 Be'!H14&lt;0.5),"-",IFERROR('Tabel 5 Be'!H14/'Tabel 5 F'!H14*100,"-"))</f>
        <v>3.7383177570093453</v>
      </c>
      <c r="I14" s="101"/>
      <c r="J14" s="63">
        <f>IF(OR('Tabel 5 F'!J14&lt;5,'Tabel 5 Be'!J14&lt;0.5),"-",IFERROR('Tabel 5 Be'!J14/'Tabel 5 F'!J14*100,"-"))</f>
        <v>4.9938093272802311</v>
      </c>
      <c r="K14" s="100"/>
    </row>
    <row r="15" spans="1:11" ht="15.75" customHeight="1" x14ac:dyDescent="0.2">
      <c r="A15" s="50" t="s">
        <v>29</v>
      </c>
      <c r="B15" s="62">
        <f>IF(OR('Tabel 5 F'!B15&lt;5,'Tabel 5 Be'!B15&lt;0.5),"-",IFERROR('Tabel 5 Be'!B15/'Tabel 5 F'!B15*100,"-"))</f>
        <v>45.4983922829582</v>
      </c>
      <c r="C15" s="62">
        <f>IF(OR('Tabel 5 F'!C15&lt;5,'Tabel 5 Be'!C15&lt;0.5),"-",IFERROR('Tabel 5 Be'!C15/'Tabel 5 F'!C15*100,"-"))</f>
        <v>22.521008403361346</v>
      </c>
      <c r="D15" s="62">
        <f>IF(OR('Tabel 5 F'!D15&lt;5,'Tabel 5 Be'!D15&lt;0.5),"-",IFERROR('Tabel 5 Be'!D15/'Tabel 5 F'!D15*100,"-"))</f>
        <v>10.316368638239339</v>
      </c>
      <c r="E15" s="62">
        <f>IF(OR('Tabel 5 F'!E15&lt;5,'Tabel 5 Be'!E15&lt;0.5),"-",IFERROR('Tabel 5 Be'!E15/'Tabel 5 F'!E15*100,"-"))</f>
        <v>7.1753986332574033</v>
      </c>
      <c r="F15" s="62">
        <f>IF(OR('Tabel 5 F'!F15&lt;5,'Tabel 5 Be'!F15&lt;0.5),"-",IFERROR('Tabel 5 Be'!F15/'Tabel 5 F'!F15*100,"-"))</f>
        <v>4.4665012406947886</v>
      </c>
      <c r="G15" s="62">
        <f>IF(OR('Tabel 5 F'!G15&lt;5,'Tabel 5 Be'!G15&lt;0.5),"-",IFERROR('Tabel 5 Be'!G15/'Tabel 5 F'!G15*100,"-"))</f>
        <v>4.523424878836833</v>
      </c>
      <c r="H15" s="62">
        <f>IF(OR('Tabel 5 F'!H15&lt;5,'Tabel 5 Be'!H15&lt;0.5),"-",IFERROR('Tabel 5 Be'!H15/'Tabel 5 F'!H15*100,"-"))</f>
        <v>7.4626865671641784</v>
      </c>
      <c r="I15" s="101"/>
      <c r="J15" s="62">
        <f>IF(OR('Tabel 5 F'!J15&lt;5,'Tabel 5 Be'!J15&lt;0.5),"-",IFERROR('Tabel 5 Be'!J15/'Tabel 5 F'!J15*100,"-"))</f>
        <v>14.288626172034244</v>
      </c>
      <c r="K15" s="100"/>
    </row>
    <row r="16" spans="1:11" ht="15.75" customHeight="1" x14ac:dyDescent="0.2">
      <c r="A16" s="52" t="s">
        <v>30</v>
      </c>
      <c r="B16" s="63">
        <f>IF(OR('Tabel 5 F'!B16&lt;5,'Tabel 5 Be'!B16&lt;0.5),"-",IFERROR('Tabel 5 Be'!B16/'Tabel 5 F'!B16*100,"-"))</f>
        <v>45.054945054945058</v>
      </c>
      <c r="C16" s="63">
        <f>IF(OR('Tabel 5 F'!C16&lt;5,'Tabel 5 Be'!C16&lt;0.5),"-",IFERROR('Tabel 5 Be'!C16/'Tabel 5 F'!C16*100,"-"))</f>
        <v>22.794117647058822</v>
      </c>
      <c r="D16" s="63">
        <f>IF(OR('Tabel 5 F'!D16&lt;5,'Tabel 5 Be'!D16&lt;0.5),"-",IFERROR('Tabel 5 Be'!D16/'Tabel 5 F'!D16*100,"-"))</f>
        <v>11.956521739130435</v>
      </c>
      <c r="E16" s="63">
        <f>IF(OR('Tabel 5 F'!E16&lt;5,'Tabel 5 Be'!E16&lt;0.5),"-",IFERROR('Tabel 5 Be'!E16/'Tabel 5 F'!E16*100,"-"))</f>
        <v>6.1965811965811968</v>
      </c>
      <c r="F16" s="63">
        <f>IF(OR('Tabel 5 F'!F16&lt;5,'Tabel 5 Be'!F16&lt;0.5),"-",IFERROR('Tabel 5 Be'!F16/'Tabel 5 F'!F16*100,"-"))</f>
        <v>3.2733224222585928</v>
      </c>
      <c r="G16" s="63">
        <f>IF(OR('Tabel 5 F'!G16&lt;5,'Tabel 5 Be'!G16&lt;0.5),"-",IFERROR('Tabel 5 Be'!G16/'Tabel 5 F'!G16*100,"-"))</f>
        <v>3.110773899848255</v>
      </c>
      <c r="H16" s="63">
        <f>IF(OR('Tabel 5 F'!H16&lt;5,'Tabel 5 Be'!H16&lt;0.5),"-",IFERROR('Tabel 5 Be'!H16/'Tabel 5 F'!H16*100,"-"))</f>
        <v>6.666666666666667</v>
      </c>
      <c r="I16" s="101"/>
      <c r="J16" s="63">
        <f>IF(OR('Tabel 5 F'!J16&lt;5,'Tabel 5 Be'!J16&lt;0.5),"-",IFERROR('Tabel 5 Be'!J16/'Tabel 5 F'!J16*100,"-"))</f>
        <v>7.9552517091361086</v>
      </c>
      <c r="K16" s="100"/>
    </row>
    <row r="17" spans="1:11" ht="15" hidden="1" customHeight="1" x14ac:dyDescent="0.2">
      <c r="A17" s="50" t="s">
        <v>31</v>
      </c>
      <c r="B17" s="62">
        <f>IF(OR('Tabel 5 F'!B17&lt;5,'Tabel 5 Be'!B17&lt;0.5),"-",IFERROR('Tabel 5 Be'!B17/'Tabel 5 F'!B17*100,"-"))</f>
        <v>47.058823529411761</v>
      </c>
      <c r="C17" s="62">
        <f>IF(OR('Tabel 5 F'!C17&lt;5,'Tabel 5 Be'!C17&lt;0.5),"-",IFERROR('Tabel 5 Be'!C17/'Tabel 5 F'!C17*100,"-"))</f>
        <v>13.043478260869565</v>
      </c>
      <c r="D17" s="62">
        <f>IF(OR('Tabel 5 F'!D17&lt;5,'Tabel 5 Be'!D17&lt;0.5),"-",IFERROR('Tabel 5 Be'!D17/'Tabel 5 F'!D17*100,"-"))</f>
        <v>8.4210526315789469</v>
      </c>
      <c r="E17" s="62">
        <f>IF(OR('Tabel 5 F'!E17&lt;5,'Tabel 5 Be'!E17&lt;0.5),"-",IFERROR('Tabel 5 Be'!E17/'Tabel 5 F'!E17*100,"-"))</f>
        <v>4.5751633986928102</v>
      </c>
      <c r="F17" s="62">
        <f>IF(OR('Tabel 5 F'!F17&lt;5,'Tabel 5 Be'!F17&lt;0.5),"-",IFERROR('Tabel 5 Be'!F17/'Tabel 5 F'!F17*100,"-"))</f>
        <v>1.5706806282722512</v>
      </c>
      <c r="G17" s="62">
        <f>IF(OR('Tabel 5 F'!G17&lt;5,'Tabel 5 Be'!G17&lt;0.5),"-",IFERROR('Tabel 5 Be'!G17/'Tabel 5 F'!G17*100,"-"))</f>
        <v>2.2077922077922079</v>
      </c>
      <c r="H17" s="62">
        <f>IF(OR('Tabel 5 F'!H17&lt;5,'Tabel 5 Be'!H17&lt;0.5),"-",IFERROR('Tabel 5 Be'!H17/'Tabel 5 F'!H17*100,"-"))</f>
        <v>5.6939501779359425</v>
      </c>
      <c r="I17" s="101"/>
      <c r="J17" s="62">
        <f>IF(OR('Tabel 5 F'!J17&lt;5,'Tabel 5 Be'!J17&lt;0.5),"-",IFERROR('Tabel 5 Be'!J17/'Tabel 5 F'!J17*100,"-"))</f>
        <v>4.2436974789915967</v>
      </c>
      <c r="K17" s="100"/>
    </row>
    <row r="18" spans="1:11" ht="15" hidden="1" customHeight="1" x14ac:dyDescent="0.2">
      <c r="A18" s="52" t="s">
        <v>32</v>
      </c>
      <c r="B18" s="63">
        <f>IF(OR('Tabel 5 F'!B18&lt;5,'Tabel 5 Be'!B18&lt;0.5),"-",IFERROR('Tabel 5 Be'!B18/'Tabel 5 F'!B18*100,"-"))</f>
        <v>46.153846153846153</v>
      </c>
      <c r="C18" s="63">
        <f>IF(OR('Tabel 5 F'!C18&lt;5,'Tabel 5 Be'!C18&lt;0.5),"-",IFERROR('Tabel 5 Be'!C18/'Tabel 5 F'!C18*100,"-"))</f>
        <v>27.586206896551722</v>
      </c>
      <c r="D18" s="63">
        <f>IF(OR('Tabel 5 F'!D18&lt;5,'Tabel 5 Be'!D18&lt;0.5),"-",IFERROR('Tabel 5 Be'!D18/'Tabel 5 F'!D18*100,"-"))</f>
        <v>9.5238095238095237</v>
      </c>
      <c r="E18" s="63">
        <f>IF(OR('Tabel 5 F'!E18&lt;5,'Tabel 5 Be'!E18&lt;0.5),"-",IFERROR('Tabel 5 Be'!E18/'Tabel 5 F'!E18*100,"-"))</f>
        <v>3.7037037037037033</v>
      </c>
      <c r="F18" s="63">
        <f>IF(OR('Tabel 5 F'!F18&lt;5,'Tabel 5 Be'!F18&lt;0.5),"-",IFERROR('Tabel 5 Be'!F18/'Tabel 5 F'!F18*100,"-"))</f>
        <v>1.9801980198019802</v>
      </c>
      <c r="G18" s="63">
        <f>IF(OR('Tabel 5 F'!G18&lt;5,'Tabel 5 Be'!G18&lt;0.5),"-",IFERROR('Tabel 5 Be'!G18/'Tabel 5 F'!G18*100,"-"))</f>
        <v>2.7237354085603114</v>
      </c>
      <c r="H18" s="63">
        <f>IF(OR('Tabel 5 F'!H18&lt;5,'Tabel 5 Be'!H18&lt;0.5),"-",IFERROR('Tabel 5 Be'!H18/'Tabel 5 F'!H18*100,"-"))</f>
        <v>2</v>
      </c>
      <c r="I18" s="101"/>
      <c r="J18" s="63">
        <f>IF(OR('Tabel 5 F'!J18&lt;5,'Tabel 5 Be'!J18&lt;0.5),"-",IFERROR('Tabel 5 Be'!J18/'Tabel 5 F'!J18*100,"-"))</f>
        <v>7.2568940493468794</v>
      </c>
      <c r="K18" s="100"/>
    </row>
    <row r="19" spans="1:11" ht="15" hidden="1" customHeight="1" x14ac:dyDescent="0.2">
      <c r="A19" s="50" t="s">
        <v>33</v>
      </c>
      <c r="B19" s="62" t="str">
        <f>IF(OR('Tabel 5 F'!B19&lt;5,'Tabel 5 Be'!B19&lt;0.5),"-",IFERROR('Tabel 5 Be'!B19/'Tabel 5 F'!B19*100,"-"))</f>
        <v>-</v>
      </c>
      <c r="C19" s="62" t="str">
        <f>IF(OR('Tabel 5 F'!C19&lt;5,'Tabel 5 Be'!C19&lt;0.5),"-",IFERROR('Tabel 5 Be'!C19/'Tabel 5 F'!C19*100,"-"))</f>
        <v>-</v>
      </c>
      <c r="D19" s="62" t="str">
        <f>IF(OR('Tabel 5 F'!D19&lt;5,'Tabel 5 Be'!D19&lt;0.5),"-",IFERROR('Tabel 5 Be'!D19/'Tabel 5 F'!D19*100,"-"))</f>
        <v>-</v>
      </c>
      <c r="E19" s="62">
        <f>IF(OR('Tabel 5 F'!E19&lt;5,'Tabel 5 Be'!E19&lt;0.5),"-",IFERROR('Tabel 5 Be'!E19/'Tabel 5 F'!E19*100,"-"))</f>
        <v>5.8823529411764701</v>
      </c>
      <c r="F19" s="62" t="str">
        <f>IF(OR('Tabel 5 F'!F19&lt;5,'Tabel 5 Be'!F19&lt;0.5),"-",IFERROR('Tabel 5 Be'!F19/'Tabel 5 F'!F19*100,"-"))</f>
        <v>-</v>
      </c>
      <c r="G19" s="62">
        <f>IF(OR('Tabel 5 F'!G19&lt;5,'Tabel 5 Be'!G19&lt;0.5),"-",IFERROR('Tabel 5 Be'!G19/'Tabel 5 F'!G19*100,"-"))</f>
        <v>2.8112449799196786</v>
      </c>
      <c r="H19" s="62">
        <f>IF(OR('Tabel 5 F'!H19&lt;5,'Tabel 5 Be'!H19&lt;0.5),"-",IFERROR('Tabel 5 Be'!H19/'Tabel 5 F'!H19*100,"-"))</f>
        <v>3.5714285714285712</v>
      </c>
      <c r="I19" s="101"/>
      <c r="J19" s="62">
        <f>IF(OR('Tabel 5 F'!J19&lt;5,'Tabel 5 Be'!J19&lt;0.5),"-",IFERROR('Tabel 5 Be'!J19/'Tabel 5 F'!J19*100,"-"))</f>
        <v>2.7777777777777777</v>
      </c>
      <c r="K19" s="100"/>
    </row>
    <row r="20" spans="1:11" ht="15" hidden="1" customHeight="1" x14ac:dyDescent="0.2">
      <c r="A20" s="52" t="s">
        <v>34</v>
      </c>
      <c r="B20" s="63">
        <f>IF(OR('Tabel 5 F'!B20&lt;5,'Tabel 5 Be'!B20&lt;0.5),"-",IFERROR('Tabel 5 Be'!B20/'Tabel 5 F'!B20*100,"-"))</f>
        <v>61.111111111111114</v>
      </c>
      <c r="C20" s="63">
        <f>IF(OR('Tabel 5 F'!C20&lt;5,'Tabel 5 Be'!C20&lt;0.5),"-",IFERROR('Tabel 5 Be'!C20/'Tabel 5 F'!C20*100,"-"))</f>
        <v>26.666666666666668</v>
      </c>
      <c r="D20" s="63">
        <f>IF(OR('Tabel 5 F'!D20&lt;5,'Tabel 5 Be'!D20&lt;0.5),"-",IFERROR('Tabel 5 Be'!D20/'Tabel 5 F'!D20*100,"-"))</f>
        <v>7.1428571428571423</v>
      </c>
      <c r="E20" s="63">
        <f>IF(OR('Tabel 5 F'!E20&lt;5,'Tabel 5 Be'!E20&lt;0.5),"-",IFERROR('Tabel 5 Be'!E20/'Tabel 5 F'!E20*100,"-"))</f>
        <v>3.5714285714285712</v>
      </c>
      <c r="F20" s="63">
        <f>IF(OR('Tabel 5 F'!F20&lt;5,'Tabel 5 Be'!F20&lt;0.5),"-",IFERROR('Tabel 5 Be'!F20/'Tabel 5 F'!F20*100,"-"))</f>
        <v>2.8169014084507045</v>
      </c>
      <c r="G20" s="63">
        <f>IF(OR('Tabel 5 F'!G20&lt;5,'Tabel 5 Be'!G20&lt;0.5),"-",IFERROR('Tabel 5 Be'!G20/'Tabel 5 F'!G20*100,"-"))</f>
        <v>1.3468013468013467</v>
      </c>
      <c r="H20" s="63">
        <f>IF(OR('Tabel 5 F'!H20&lt;5,'Tabel 5 Be'!H20&lt;0.5),"-",IFERROR('Tabel 5 Be'!H20/'Tabel 5 F'!H20*100,"-"))</f>
        <v>3.7735849056603774</v>
      </c>
      <c r="I20" s="101"/>
      <c r="J20" s="63">
        <f>IF(OR('Tabel 5 F'!J20&lt;5,'Tabel 5 Be'!J20&lt;0.5),"-",IFERROR('Tabel 5 Be'!J20/'Tabel 5 F'!J20*100,"-"))</f>
        <v>5.0980392156862742</v>
      </c>
      <c r="K20" s="100"/>
    </row>
    <row r="21" spans="1:11" ht="15.75" customHeight="1" x14ac:dyDescent="0.2">
      <c r="A21" s="50" t="s">
        <v>35</v>
      </c>
      <c r="B21" s="62">
        <f>IF(OR('Tabel 5 F'!B21&lt;5,'Tabel 5 Be'!B21&lt;0.5),"-",IFERROR('Tabel 5 Be'!B21/'Tabel 5 F'!B21*100,"-"))</f>
        <v>49.074074074074076</v>
      </c>
      <c r="C21" s="62">
        <f>IF(OR('Tabel 5 F'!C21&lt;5,'Tabel 5 Be'!C21&lt;0.5),"-",IFERROR('Tabel 5 Be'!C21/'Tabel 5 F'!C21*100,"-"))</f>
        <v>18.584070796460178</v>
      </c>
      <c r="D21" s="62">
        <f>IF(OR('Tabel 5 F'!D21&lt;5,'Tabel 5 Be'!D21&lt;0.5),"-",IFERROR('Tabel 5 Be'!D21/'Tabel 5 F'!D21*100,"-"))</f>
        <v>8.5470085470085468</v>
      </c>
      <c r="E21" s="62">
        <f>IF(OR('Tabel 5 F'!E21&lt;5,'Tabel 5 Be'!E21&lt;0.5),"-",IFERROR('Tabel 5 Be'!E21/'Tabel 5 F'!E21*100,"-"))</f>
        <v>4.2483660130718954</v>
      </c>
      <c r="F21" s="62">
        <f>IF(OR('Tabel 5 F'!F21&lt;5,'Tabel 5 Be'!F21&lt;0.5),"-",IFERROR('Tabel 5 Be'!F21/'Tabel 5 F'!F21*100,"-"))</f>
        <v>1.8087855297157622</v>
      </c>
      <c r="G21" s="62">
        <f>IF(OR('Tabel 5 F'!G21&lt;5,'Tabel 5 Be'!G21&lt;0.5),"-",IFERROR('Tabel 5 Be'!G21/'Tabel 5 F'!G21*100,"-"))</f>
        <v>2.2193768672641911</v>
      </c>
      <c r="H21" s="62">
        <f>IF(OR('Tabel 5 F'!H21&lt;5,'Tabel 5 Be'!H21&lt;0.5),"-",IFERROR('Tabel 5 Be'!H21/'Tabel 5 F'!H21*100,"-"))</f>
        <v>4.8543689320388346</v>
      </c>
      <c r="I21" s="101"/>
      <c r="J21" s="62">
        <f>IF(OR('Tabel 5 F'!J21&lt;5,'Tabel 5 Be'!J21&lt;0.5),"-",IFERROR('Tabel 5 Be'!J21/'Tabel 5 F'!J21*100,"-"))</f>
        <v>4.7655649500384323</v>
      </c>
      <c r="K21" s="100"/>
    </row>
    <row r="22" spans="1:11" ht="15.75" customHeight="1" x14ac:dyDescent="0.2">
      <c r="A22" s="52" t="s">
        <v>36</v>
      </c>
      <c r="B22" s="63">
        <f>IF(OR('Tabel 5 F'!B22&lt;5,'Tabel 5 Be'!B22&lt;0.5),"-",IFERROR('Tabel 5 Be'!B22/'Tabel 5 F'!B22*100,"-"))</f>
        <v>28.571428571428569</v>
      </c>
      <c r="C22" s="63">
        <f>IF(OR('Tabel 5 F'!C22&lt;5,'Tabel 5 Be'!C22&lt;0.5),"-",IFERROR('Tabel 5 Be'!C22/'Tabel 5 F'!C22*100,"-"))</f>
        <v>6.666666666666667</v>
      </c>
      <c r="D22" s="63">
        <f>IF(OR('Tabel 5 F'!D22&lt;5,'Tabel 5 Be'!D22&lt;0.5),"-",IFERROR('Tabel 5 Be'!D22/'Tabel 5 F'!D22*100,"-"))</f>
        <v>3.5714285714285712</v>
      </c>
      <c r="E22" s="63">
        <f>IF(OR('Tabel 5 F'!E22&lt;5,'Tabel 5 Be'!E22&lt;0.5),"-",IFERROR('Tabel 5 Be'!E22/'Tabel 5 F'!E22*100,"-"))</f>
        <v>8.3333333333333321</v>
      </c>
      <c r="F22" s="63" t="str">
        <f>IF(OR('Tabel 5 F'!F22&lt;5,'Tabel 5 Be'!F22&lt;0.5),"-",IFERROR('Tabel 5 Be'!F22/'Tabel 5 F'!F22*100,"-"))</f>
        <v>-</v>
      </c>
      <c r="G22" s="63">
        <f>IF(OR('Tabel 5 F'!G22&lt;5,'Tabel 5 Be'!G22&lt;0.5),"-",IFERROR('Tabel 5 Be'!G22/'Tabel 5 F'!G22*100,"-"))</f>
        <v>3.125</v>
      </c>
      <c r="H22" s="63" t="str">
        <f>IF(OR('Tabel 5 F'!H22&lt;5,'Tabel 5 Be'!H22&lt;0.5),"-",IFERROR('Tabel 5 Be'!H22/'Tabel 5 F'!H22*100,"-"))</f>
        <v>-</v>
      </c>
      <c r="I22" s="101"/>
      <c r="J22" s="63">
        <f>IF(OR('Tabel 5 F'!J22&lt;5,'Tabel 5 Be'!J22&lt;0.5),"-",IFERROR('Tabel 5 Be'!J22/'Tabel 5 F'!J22*100,"-"))</f>
        <v>4.2735042735042734</v>
      </c>
      <c r="K22" s="100"/>
    </row>
    <row r="23" spans="1:11" ht="15.75" customHeight="1" x14ac:dyDescent="0.2">
      <c r="A23" s="50" t="s">
        <v>37</v>
      </c>
      <c r="B23" s="62">
        <f>IF(OR('Tabel 5 F'!B23&lt;5,'Tabel 5 Be'!B23&lt;0.5),"-",IFERROR('Tabel 5 Be'!B23/'Tabel 5 F'!B23*100,"-"))</f>
        <v>42.5</v>
      </c>
      <c r="C23" s="62">
        <f>IF(OR('Tabel 5 F'!C23&lt;5,'Tabel 5 Be'!C23&lt;0.5),"-",IFERROR('Tabel 5 Be'!C23/'Tabel 5 F'!C23*100,"-"))</f>
        <v>15.217391304347828</v>
      </c>
      <c r="D23" s="62">
        <f>IF(OR('Tabel 5 F'!D23&lt;5,'Tabel 5 Be'!D23&lt;0.5),"-",IFERROR('Tabel 5 Be'!D23/'Tabel 5 F'!D23*100,"-"))</f>
        <v>7.8260869565217401</v>
      </c>
      <c r="E23" s="62">
        <f>IF(OR('Tabel 5 F'!E23&lt;5,'Tabel 5 Be'!E23&lt;0.5),"-",IFERROR('Tabel 5 Be'!E23/'Tabel 5 F'!E23*100,"-"))</f>
        <v>4.9382716049382713</v>
      </c>
      <c r="F23" s="62">
        <f>IF(OR('Tabel 5 F'!F23&lt;5,'Tabel 5 Be'!F23&lt;0.5),"-",IFERROR('Tabel 5 Be'!F23/'Tabel 5 F'!F23*100,"-"))</f>
        <v>1.8518518518518516</v>
      </c>
      <c r="G23" s="62">
        <f>IF(OR('Tabel 5 F'!G23&lt;5,'Tabel 5 Be'!G23&lt;0.5),"-",IFERROR('Tabel 5 Be'!G23/'Tabel 5 F'!G23*100,"-"))</f>
        <v>4.8780487804878048</v>
      </c>
      <c r="H23" s="62">
        <f>IF(OR('Tabel 5 F'!H23&lt;5,'Tabel 5 Be'!H23&lt;0.5),"-",IFERROR('Tabel 5 Be'!H23/'Tabel 5 F'!H23*100,"-"))</f>
        <v>3.0303030303030303</v>
      </c>
      <c r="I23" s="101"/>
      <c r="J23" s="62">
        <f>IF(OR('Tabel 5 F'!J23&lt;5,'Tabel 5 Be'!J23&lt;0.5),"-",IFERROR('Tabel 5 Be'!J23/'Tabel 5 F'!J23*100,"-"))</f>
        <v>10</v>
      </c>
      <c r="K23" s="100"/>
    </row>
    <row r="24" spans="1:11" ht="15.75" customHeight="1" x14ac:dyDescent="0.2">
      <c r="A24" s="52" t="s">
        <v>38</v>
      </c>
      <c r="B24" s="63">
        <f>IF(OR('Tabel 5 F'!B24&lt;5,'Tabel 5 Be'!B24&lt;0.5),"-",IFERROR('Tabel 5 Be'!B24/'Tabel 5 F'!B24*100,"-"))</f>
        <v>27.06766917293233</v>
      </c>
      <c r="C24" s="63">
        <f>IF(OR('Tabel 5 F'!C24&lt;5,'Tabel 5 Be'!C24&lt;0.5),"-",IFERROR('Tabel 5 Be'!C24/'Tabel 5 F'!C24*100,"-"))</f>
        <v>10</v>
      </c>
      <c r="D24" s="63">
        <f>IF(OR('Tabel 5 F'!D24&lt;5,'Tabel 5 Be'!D24&lt;0.5),"-",IFERROR('Tabel 5 Be'!D24/'Tabel 5 F'!D24*100,"-"))</f>
        <v>4.5627376425855513</v>
      </c>
      <c r="E24" s="63">
        <f>IF(OR('Tabel 5 F'!E24&lt;5,'Tabel 5 Be'!E24&lt;0.5),"-",IFERROR('Tabel 5 Be'!E24/'Tabel 5 F'!E24*100,"-"))</f>
        <v>3.2745591939546599</v>
      </c>
      <c r="F24" s="63">
        <f>IF(OR('Tabel 5 F'!F24&lt;5,'Tabel 5 Be'!F24&lt;0.5),"-",IFERROR('Tabel 5 Be'!F24/'Tabel 5 F'!F24*100,"-"))</f>
        <v>2.9605263157894735</v>
      </c>
      <c r="G24" s="63">
        <f>IF(OR('Tabel 5 F'!G24&lt;5,'Tabel 5 Be'!G24&lt;0.5),"-",IFERROR('Tabel 5 Be'!G24/'Tabel 5 F'!G24*100,"-"))</f>
        <v>1.1312217194570136</v>
      </c>
      <c r="H24" s="63">
        <f>IF(OR('Tabel 5 F'!H24&lt;5,'Tabel 5 Be'!H24&lt;0.5),"-",IFERROR('Tabel 5 Be'!H24/'Tabel 5 F'!H24*100,"-"))</f>
        <v>1.6460905349794239</v>
      </c>
      <c r="I24" s="101"/>
      <c r="J24" s="63">
        <f>IF(OR('Tabel 5 F'!J24&lt;5,'Tabel 5 Be'!J24&lt;0.5),"-",IFERROR('Tabel 5 Be'!J24/'Tabel 5 F'!J24*100,"-"))</f>
        <v>4.0702656383890323</v>
      </c>
      <c r="K24" s="100"/>
    </row>
    <row r="25" spans="1:11" ht="15.75" customHeight="1" x14ac:dyDescent="0.2">
      <c r="A25" s="50" t="s">
        <v>39</v>
      </c>
      <c r="B25" s="62">
        <f>IF(OR('Tabel 5 F'!B25&lt;5,'Tabel 5 Be'!B25&lt;0.5),"-",IFERROR('Tabel 5 Be'!B25/'Tabel 5 F'!B25*100,"-"))</f>
        <v>44.537815126050425</v>
      </c>
      <c r="C25" s="62">
        <f>IF(OR('Tabel 5 F'!C25&lt;5,'Tabel 5 Be'!C25&lt;0.5),"-",IFERROR('Tabel 5 Be'!C25/'Tabel 5 F'!C25*100,"-"))</f>
        <v>12.152777777777777</v>
      </c>
      <c r="D25" s="62">
        <f>IF(OR('Tabel 5 F'!D25&lt;5,'Tabel 5 Be'!D25&lt;0.5),"-",IFERROR('Tabel 5 Be'!D25/'Tabel 5 F'!D25*100,"-"))</f>
        <v>4.885496183206107</v>
      </c>
      <c r="E25" s="62">
        <f>IF(OR('Tabel 5 F'!E25&lt;5,'Tabel 5 Be'!E25&lt;0.5),"-",IFERROR('Tabel 5 Be'!E25/'Tabel 5 F'!E25*100,"-"))</f>
        <v>2.1390374331550799</v>
      </c>
      <c r="F25" s="62">
        <f>IF(OR('Tabel 5 F'!F25&lt;5,'Tabel 5 Be'!F25&lt;0.5),"-",IFERROR('Tabel 5 Be'!F25/'Tabel 5 F'!F25*100,"-"))</f>
        <v>1.4308426073131957</v>
      </c>
      <c r="G25" s="62">
        <f>IF(OR('Tabel 5 F'!G25&lt;5,'Tabel 5 Be'!G25&lt;0.5),"-",IFERROR('Tabel 5 Be'!G25/'Tabel 5 F'!G25*100,"-"))</f>
        <v>1.424361493123772</v>
      </c>
      <c r="H25" s="62">
        <f>IF(OR('Tabel 5 F'!H25&lt;5,'Tabel 5 Be'!H25&lt;0.5),"-",IFERROR('Tabel 5 Be'!H25/'Tabel 5 F'!H25*100,"-"))</f>
        <v>2.904564315352697</v>
      </c>
      <c r="I25" s="101"/>
      <c r="J25" s="62">
        <f>IF(OR('Tabel 5 F'!J25&lt;5,'Tabel 5 Be'!J25&lt;0.5),"-",IFERROR('Tabel 5 Be'!J25/'Tabel 5 F'!J25*100,"-"))</f>
        <v>4.6551396541896262</v>
      </c>
      <c r="K25" s="100"/>
    </row>
    <row r="26" spans="1:11" ht="15.75" customHeight="1" x14ac:dyDescent="0.2">
      <c r="A26" s="52" t="s">
        <v>40</v>
      </c>
      <c r="B26" s="63">
        <f>IF(OR('Tabel 5 F'!B26&lt;5,'Tabel 5 Be'!B26&lt;0.5),"-",IFERROR('Tabel 5 Be'!B26/'Tabel 5 F'!B26*100,"-"))</f>
        <v>30.673076923076927</v>
      </c>
      <c r="C26" s="63">
        <f>IF(OR('Tabel 5 F'!C26&lt;5,'Tabel 5 Be'!C26&lt;0.5),"-",IFERROR('Tabel 5 Be'!C26/'Tabel 5 F'!C26*100,"-"))</f>
        <v>1.5695067264573992</v>
      </c>
      <c r="D26" s="63">
        <f>IF(OR('Tabel 5 F'!D26&lt;5,'Tabel 5 Be'!D26&lt;0.5),"-",IFERROR('Tabel 5 Be'!D26/'Tabel 5 F'!D26*100,"-"))</f>
        <v>2.4907749077490773</v>
      </c>
      <c r="E26" s="63">
        <f>IF(OR('Tabel 5 F'!E26&lt;5,'Tabel 5 Be'!E26&lt;0.5),"-",IFERROR('Tabel 5 Be'!E26/'Tabel 5 F'!E26*100,"-"))</f>
        <v>0.99552015928322546</v>
      </c>
      <c r="F26" s="63">
        <f>IF(OR('Tabel 5 F'!F26&lt;5,'Tabel 5 Be'!F26&lt;0.5),"-",IFERROR('Tabel 5 Be'!F26/'Tabel 5 F'!F26*100,"-"))</f>
        <v>0.50403225806451613</v>
      </c>
      <c r="G26" s="63">
        <f>IF(OR('Tabel 5 F'!G26&lt;5,'Tabel 5 Be'!G26&lt;0.5),"-",IFERROR('Tabel 5 Be'!G26/'Tabel 5 F'!G26*100,"-"))</f>
        <v>0.26084121291164003</v>
      </c>
      <c r="H26" s="63">
        <f>IF(OR('Tabel 5 F'!H26&lt;5,'Tabel 5 Be'!H26&lt;0.5),"-",IFERROR('Tabel 5 Be'!H26/'Tabel 5 F'!H26*100,"-"))</f>
        <v>0.73284477015323113</v>
      </c>
      <c r="I26" s="101"/>
      <c r="J26" s="63">
        <f>IF(OR('Tabel 5 F'!J26&lt;5,'Tabel 5 Be'!J26&lt;0.5),"-",IFERROR('Tabel 5 Be'!J26/'Tabel 5 F'!J26*100,"-"))</f>
        <v>3.6935470048847376</v>
      </c>
      <c r="K26" s="100"/>
    </row>
    <row r="27" spans="1:11" ht="15.75" customHeight="1" x14ac:dyDescent="0.2">
      <c r="A27" s="50" t="s">
        <v>41</v>
      </c>
      <c r="B27" s="62">
        <f>IF(OR('Tabel 5 F'!B27&lt;5,'Tabel 5 Be'!B27&lt;0.5),"-",IFERROR('Tabel 5 Be'!B27/'Tabel 5 F'!B27*100,"-"))</f>
        <v>4.9019607843137258</v>
      </c>
      <c r="C27" s="62" t="str">
        <f>IF(OR('Tabel 5 F'!C27&lt;5,'Tabel 5 Be'!C27&lt;0.5),"-",IFERROR('Tabel 5 Be'!C27/'Tabel 5 F'!C27*100,"-"))</f>
        <v>-</v>
      </c>
      <c r="D27" s="62">
        <f>IF(OR('Tabel 5 F'!D27&lt;5,'Tabel 5 Be'!D27&lt;0.5),"-",IFERROR('Tabel 5 Be'!D27/'Tabel 5 F'!D27*100,"-"))</f>
        <v>1.5873015873015872</v>
      </c>
      <c r="E27" s="62">
        <f>IF(OR('Tabel 5 F'!E27&lt;5,'Tabel 5 Be'!E27&lt;0.5),"-",IFERROR('Tabel 5 Be'!E27/'Tabel 5 F'!E27*100,"-"))</f>
        <v>1.9498607242339834</v>
      </c>
      <c r="F27" s="62" t="str">
        <f>IF(OR('Tabel 5 F'!F27&lt;5,'Tabel 5 Be'!F27&lt;0.5),"-",IFERROR('Tabel 5 Be'!F27/'Tabel 5 F'!F27*100,"-"))</f>
        <v>-</v>
      </c>
      <c r="G27" s="62">
        <f>IF(OR('Tabel 5 F'!G27&lt;5,'Tabel 5 Be'!G27&lt;0.5),"-",IFERROR('Tabel 5 Be'!G27/'Tabel 5 F'!G27*100,"-"))</f>
        <v>1.153846153846154</v>
      </c>
      <c r="H27" s="62" t="str">
        <f>IF(OR('Tabel 5 F'!H27&lt;5,'Tabel 5 Be'!H27&lt;0.5),"-",IFERROR('Tabel 5 Be'!H27/'Tabel 5 F'!H27*100,"-"))</f>
        <v>-</v>
      </c>
      <c r="I27" s="101"/>
      <c r="J27" s="62">
        <f>IF(OR('Tabel 5 F'!J27&lt;5,'Tabel 5 Be'!J27&lt;0.5),"-",IFERROR('Tabel 5 Be'!J27/'Tabel 5 F'!J27*100,"-"))</f>
        <v>1.2594458438287155</v>
      </c>
      <c r="K27" s="100"/>
    </row>
    <row r="28" spans="1:11" ht="15.75" customHeight="1" x14ac:dyDescent="0.2">
      <c r="A28" s="52" t="s">
        <v>42</v>
      </c>
      <c r="B28" s="63">
        <f>IF(OR('Tabel 5 F'!B28&lt;5,'Tabel 5 Be'!B28&lt;0.5),"-",IFERROR('Tabel 5 Be'!B28/'Tabel 5 F'!B28*100,"-"))</f>
        <v>43.80952380952381</v>
      </c>
      <c r="C28" s="63">
        <f>IF(OR('Tabel 5 F'!C28&lt;5,'Tabel 5 Be'!C28&lt;0.5),"-",IFERROR('Tabel 5 Be'!C28/'Tabel 5 F'!C28*100,"-"))</f>
        <v>23.497267759562842</v>
      </c>
      <c r="D28" s="63">
        <f>IF(OR('Tabel 5 F'!D28&lt;5,'Tabel 5 Be'!D28&lt;0.5),"-",IFERROR('Tabel 5 Be'!D28/'Tabel 5 F'!D28*100,"-"))</f>
        <v>7.9611650485436893</v>
      </c>
      <c r="E28" s="63">
        <f>IF(OR('Tabel 5 F'!E28&lt;5,'Tabel 5 Be'!E28&lt;0.5),"-",IFERROR('Tabel 5 Be'!E28/'Tabel 5 F'!E28*100,"-"))</f>
        <v>4.6943231441048034</v>
      </c>
      <c r="F28" s="63">
        <f>IF(OR('Tabel 5 F'!F28&lt;5,'Tabel 5 Be'!F28&lt;0.5),"-",IFERROR('Tabel 5 Be'!F28/'Tabel 5 F'!F28*100,"-"))</f>
        <v>5.2230685527747553</v>
      </c>
      <c r="G28" s="63">
        <f>IF(OR('Tabel 5 F'!G28&lt;5,'Tabel 5 Be'!G28&lt;0.5),"-",IFERROR('Tabel 5 Be'!G28/'Tabel 5 F'!G28*100,"-"))</f>
        <v>4.2398777692895333</v>
      </c>
      <c r="H28" s="63">
        <f>IF(OR('Tabel 5 F'!H28&lt;5,'Tabel 5 Be'!H28&lt;0.5),"-",IFERROR('Tabel 5 Be'!H28/'Tabel 5 F'!H28*100,"-"))</f>
        <v>5.4545454545454541</v>
      </c>
      <c r="I28" s="101"/>
      <c r="J28" s="63">
        <f>IF(OR('Tabel 5 F'!J28&lt;5,'Tabel 5 Be'!J28&lt;0.5),"-",IFERROR('Tabel 5 Be'!J28/'Tabel 5 F'!J28*100,"-"))</f>
        <v>6.8759342301943196</v>
      </c>
      <c r="K28" s="100"/>
    </row>
    <row r="29" spans="1:11" ht="15.75" customHeight="1" x14ac:dyDescent="0.2">
      <c r="A29" s="50" t="s">
        <v>43</v>
      </c>
      <c r="B29" s="62">
        <f>IF(OR('Tabel 5 F'!B29&lt;5,'Tabel 5 Be'!B29&lt;0.5),"-",IFERROR('Tabel 5 Be'!B29/'Tabel 5 F'!B29*100,"-"))</f>
        <v>5.5555555555555554</v>
      </c>
      <c r="C29" s="62">
        <f>IF(OR('Tabel 5 F'!C29&lt;5,'Tabel 5 Be'!C29&lt;0.5),"-",IFERROR('Tabel 5 Be'!C29/'Tabel 5 F'!C29*100,"-"))</f>
        <v>3.7037037037037033</v>
      </c>
      <c r="D29" s="62">
        <f>IF(OR('Tabel 5 F'!D29&lt;5,'Tabel 5 Be'!D29&lt;0.5),"-",IFERROR('Tabel 5 Be'!D29/'Tabel 5 F'!D29*100,"-"))</f>
        <v>2.2727272727272729</v>
      </c>
      <c r="E29" s="62">
        <f>IF(OR('Tabel 5 F'!E29&lt;5,'Tabel 5 Be'!E29&lt;0.5),"-",IFERROR('Tabel 5 Be'!E29/'Tabel 5 F'!E29*100,"-"))</f>
        <v>2.9411764705882351</v>
      </c>
      <c r="F29" s="62" t="str">
        <f>IF(OR('Tabel 5 F'!F29&lt;5,'Tabel 5 Be'!F29&lt;0.5),"-",IFERROR('Tabel 5 Be'!F29/'Tabel 5 F'!F29*100,"-"))</f>
        <v>-</v>
      </c>
      <c r="G29" s="62">
        <f>IF(OR('Tabel 5 F'!G29&lt;5,'Tabel 5 Be'!G29&lt;0.5),"-",IFERROR('Tabel 5 Be'!G29/'Tabel 5 F'!G29*100,"-"))</f>
        <v>0.81466395112016288</v>
      </c>
      <c r="H29" s="62">
        <f>IF(OR('Tabel 5 F'!H29&lt;5,'Tabel 5 Be'!H29&lt;0.5),"-",IFERROR('Tabel 5 Be'!H29/'Tabel 5 F'!H29*100,"-"))</f>
        <v>2.1276595744680851</v>
      </c>
      <c r="I29" s="101"/>
      <c r="J29" s="62">
        <f>IF(OR('Tabel 5 F'!J29&lt;5,'Tabel 5 Be'!J29&lt;0.5),"-",IFERROR('Tabel 5 Be'!J29/'Tabel 5 F'!J29*100,"-"))</f>
        <v>1.2987012987012987</v>
      </c>
      <c r="K29" s="100"/>
    </row>
    <row r="30" spans="1:11" ht="15.75" customHeight="1" x14ac:dyDescent="0.2">
      <c r="A30" s="52" t="s">
        <v>44</v>
      </c>
      <c r="B30" s="63">
        <f>IF(OR('Tabel 5 F'!B30&lt;5,'Tabel 5 Be'!B30&lt;0.5),"-",IFERROR('Tabel 5 Be'!B30/'Tabel 5 F'!B30*100,"-"))</f>
        <v>39.534883720930232</v>
      </c>
      <c r="C30" s="63">
        <f>IF(OR('Tabel 5 F'!C30&lt;5,'Tabel 5 Be'!C30&lt;0.5),"-",IFERROR('Tabel 5 Be'!C30/'Tabel 5 F'!C30*100,"-"))</f>
        <v>28.333333333333332</v>
      </c>
      <c r="D30" s="63">
        <f>IF(OR('Tabel 5 F'!D30&lt;5,'Tabel 5 Be'!D30&lt;0.5),"-",IFERROR('Tabel 5 Be'!D30/'Tabel 5 F'!D30*100,"-"))</f>
        <v>9.0909090909090917</v>
      </c>
      <c r="E30" s="63">
        <f>IF(OR('Tabel 5 F'!E30&lt;5,'Tabel 5 Be'!E30&lt;0.5),"-",IFERROR('Tabel 5 Be'!E30/'Tabel 5 F'!E30*100,"-"))</f>
        <v>6.0538116591928253</v>
      </c>
      <c r="F30" s="63">
        <f>IF(OR('Tabel 5 F'!F30&lt;5,'Tabel 5 Be'!F30&lt;0.5),"-",IFERROR('Tabel 5 Be'!F30/'Tabel 5 F'!F30*100,"-"))</f>
        <v>1.9337016574585635</v>
      </c>
      <c r="G30" s="63">
        <f>IF(OR('Tabel 5 F'!G30&lt;5,'Tabel 5 Be'!G30&lt;0.5),"-",IFERROR('Tabel 5 Be'!G30/'Tabel 5 F'!G30*100,"-"))</f>
        <v>3.2388663967611335</v>
      </c>
      <c r="H30" s="63">
        <f>IF(OR('Tabel 5 F'!H30&lt;5,'Tabel 5 Be'!H30&lt;0.5),"-",IFERROR('Tabel 5 Be'!H30/'Tabel 5 F'!H30*100,"-"))</f>
        <v>2.0905923344947737</v>
      </c>
      <c r="I30" s="101"/>
      <c r="J30" s="63">
        <f>IF(OR('Tabel 5 F'!J30&lt;5,'Tabel 5 Be'!J30&lt;0.5),"-",IFERROR('Tabel 5 Be'!J30/'Tabel 5 F'!J30*100,"-"))</f>
        <v>4.2955326460481098</v>
      </c>
      <c r="K30" s="100"/>
    </row>
    <row r="31" spans="1:11" ht="15.75" customHeight="1" x14ac:dyDescent="0.2">
      <c r="A31" s="50" t="s">
        <v>45</v>
      </c>
      <c r="B31" s="62">
        <f>IF(OR('Tabel 5 F'!B31&lt;5,'Tabel 5 Be'!B31&lt;0.5),"-",IFERROR('Tabel 5 Be'!B31/'Tabel 5 F'!B31*100,"-"))</f>
        <v>16.666666666666664</v>
      </c>
      <c r="C31" s="62">
        <f>IF(OR('Tabel 5 F'!C31&lt;5,'Tabel 5 Be'!C31&lt;0.5),"-",IFERROR('Tabel 5 Be'!C31/'Tabel 5 F'!C31*100,"-"))</f>
        <v>42.857142857142854</v>
      </c>
      <c r="D31" s="62">
        <f>IF(OR('Tabel 5 F'!D31&lt;5,'Tabel 5 Be'!D31&lt;0.5),"-",IFERROR('Tabel 5 Be'!D31/'Tabel 5 F'!D31*100,"-"))</f>
        <v>10.526315789473683</v>
      </c>
      <c r="E31" s="62">
        <f>IF(OR('Tabel 5 F'!E31&lt;5,'Tabel 5 Be'!E31&lt;0.5),"-",IFERROR('Tabel 5 Be'!E31/'Tabel 5 F'!E31*100,"-"))</f>
        <v>5.5555555555555554</v>
      </c>
      <c r="F31" s="62" t="str">
        <f>IF(OR('Tabel 5 F'!F31&lt;5,'Tabel 5 Be'!F31&lt;0.5),"-",IFERROR('Tabel 5 Be'!F31/'Tabel 5 F'!F31*100,"-"))</f>
        <v>-</v>
      </c>
      <c r="G31" s="62">
        <f>IF(OR('Tabel 5 F'!G31&lt;5,'Tabel 5 Be'!G31&lt;0.5),"-",IFERROR('Tabel 5 Be'!G31/'Tabel 5 F'!G31*100,"-"))</f>
        <v>1.1472275334608031</v>
      </c>
      <c r="H31" s="62">
        <f>IF(OR('Tabel 5 F'!H31&lt;5,'Tabel 5 Be'!H31&lt;0.5),"-",IFERROR('Tabel 5 Be'!H31/'Tabel 5 F'!H31*100,"-"))</f>
        <v>2.3076923076923079</v>
      </c>
      <c r="I31" s="101"/>
      <c r="J31" s="62">
        <f>IF(OR('Tabel 5 F'!J31&lt;5,'Tabel 5 Be'!J31&lt;0.5),"-",IFERROR('Tabel 5 Be'!J31/'Tabel 5 F'!J31*100,"-"))</f>
        <v>2.6288117770767614</v>
      </c>
      <c r="K31" s="100"/>
    </row>
    <row r="32" spans="1:11" ht="15.75" customHeight="1" x14ac:dyDescent="0.2">
      <c r="A32" s="52" t="s">
        <v>46</v>
      </c>
      <c r="B32" s="63">
        <f>IF(OR('Tabel 5 F'!B32&lt;5,'Tabel 5 Be'!B32&lt;0.5),"-",IFERROR('Tabel 5 Be'!B32/'Tabel 5 F'!B32*100,"-"))</f>
        <v>48.484848484848484</v>
      </c>
      <c r="C32" s="63">
        <f>IF(OR('Tabel 5 F'!C32&lt;5,'Tabel 5 Be'!C32&lt;0.5),"-",IFERROR('Tabel 5 Be'!C32/'Tabel 5 F'!C32*100,"-"))</f>
        <v>20.454545454545457</v>
      </c>
      <c r="D32" s="63">
        <f>IF(OR('Tabel 5 F'!D32&lt;5,'Tabel 5 Be'!D32&lt;0.5),"-",IFERROR('Tabel 5 Be'!D32/'Tabel 5 F'!D32*100,"-"))</f>
        <v>12.871287128712872</v>
      </c>
      <c r="E32" s="63">
        <f>IF(OR('Tabel 5 F'!E32&lt;5,'Tabel 5 Be'!E32&lt;0.5),"-",IFERROR('Tabel 5 Be'!E32/'Tabel 5 F'!E32*100,"-"))</f>
        <v>3.6269430051813467</v>
      </c>
      <c r="F32" s="63">
        <f>IF(OR('Tabel 5 F'!F32&lt;5,'Tabel 5 Be'!F32&lt;0.5),"-",IFERROR('Tabel 5 Be'!F32/'Tabel 5 F'!F32*100,"-"))</f>
        <v>3.3003300330032999</v>
      </c>
      <c r="G32" s="63">
        <f>IF(OR('Tabel 5 F'!G32&lt;5,'Tabel 5 Be'!G32&lt;0.5),"-",IFERROR('Tabel 5 Be'!G32/'Tabel 5 F'!G32*100,"-"))</f>
        <v>1.0078387458006719</v>
      </c>
      <c r="H32" s="63">
        <f>IF(OR('Tabel 5 F'!H32&lt;5,'Tabel 5 Be'!H32&lt;0.5),"-",IFERROR('Tabel 5 Be'!H32/'Tabel 5 F'!H32*100,"-"))</f>
        <v>2.3391812865497075</v>
      </c>
      <c r="I32" s="101"/>
      <c r="J32" s="63">
        <f>IF(OR('Tabel 5 F'!J32&lt;5,'Tabel 5 Be'!J32&lt;0.5),"-",IFERROR('Tabel 5 Be'!J32/'Tabel 5 F'!J32*100,"-"))</f>
        <v>3.9125431530494823</v>
      </c>
      <c r="K32" s="100"/>
    </row>
    <row r="33" spans="1:11" ht="15.75" customHeight="1" x14ac:dyDescent="0.2">
      <c r="A33" s="50" t="s">
        <v>47</v>
      </c>
      <c r="B33" s="62">
        <f>IF(OR('Tabel 5 F'!B33&lt;5,'Tabel 5 Be'!B33&lt;0.5),"-",IFERROR('Tabel 5 Be'!B33/'Tabel 5 F'!B33*100,"-"))</f>
        <v>39.739413680781759</v>
      </c>
      <c r="C33" s="62">
        <f>IF(OR('Tabel 5 F'!C33&lt;5,'Tabel 5 Be'!C33&lt;0.5),"-",IFERROR('Tabel 5 Be'!C33/'Tabel 5 F'!C33*100,"-"))</f>
        <v>11.677631578947368</v>
      </c>
      <c r="D33" s="62">
        <f>IF(OR('Tabel 5 F'!D33&lt;5,'Tabel 5 Be'!D33&lt;0.5),"-",IFERROR('Tabel 5 Be'!D33/'Tabel 5 F'!D33*100,"-"))</f>
        <v>5.3642384105960259</v>
      </c>
      <c r="E33" s="62">
        <f>IF(OR('Tabel 5 F'!E33&lt;5,'Tabel 5 Be'!E33&lt;0.5),"-",IFERROR('Tabel 5 Be'!E33/'Tabel 5 F'!E33*100,"-"))</f>
        <v>2.5523560209424083</v>
      </c>
      <c r="F33" s="62">
        <f>IF(OR('Tabel 5 F'!F33&lt;5,'Tabel 5 Be'!F33&lt;0.5),"-",IFERROR('Tabel 5 Be'!F33/'Tabel 5 F'!F33*100,"-"))</f>
        <v>1.3574660633484164</v>
      </c>
      <c r="G33" s="62">
        <f>IF(OR('Tabel 5 F'!G33&lt;5,'Tabel 5 Be'!G33&lt;0.5),"-",IFERROR('Tabel 5 Be'!G33/'Tabel 5 F'!G33*100,"-"))</f>
        <v>1.2917115177610334</v>
      </c>
      <c r="H33" s="62">
        <f>IF(OR('Tabel 5 F'!H33&lt;5,'Tabel 5 Be'!H33&lt;0.5),"-",IFERROR('Tabel 5 Be'!H33/'Tabel 5 F'!H33*100,"-"))</f>
        <v>3.1837916063675831</v>
      </c>
      <c r="I33" s="101"/>
      <c r="J33" s="62">
        <f>IF(OR('Tabel 5 F'!J33&lt;5,'Tabel 5 Be'!J33&lt;0.5),"-",IFERROR('Tabel 5 Be'!J33/'Tabel 5 F'!J33*100,"-"))</f>
        <v>6.267374273439474</v>
      </c>
      <c r="K33" s="100"/>
    </row>
    <row r="34" spans="1:11" ht="15.75" customHeight="1" x14ac:dyDescent="0.2">
      <c r="A34" s="52" t="s">
        <v>48</v>
      </c>
      <c r="B34" s="63">
        <f>IF(OR('Tabel 5 F'!B34&lt;5,'Tabel 5 Be'!B34&lt;0.5),"-",IFERROR('Tabel 5 Be'!B34/'Tabel 5 F'!B34*100,"-"))</f>
        <v>13.377483443708609</v>
      </c>
      <c r="C34" s="63">
        <f>IF(OR('Tabel 5 F'!C34&lt;5,'Tabel 5 Be'!C34&lt;0.5),"-",IFERROR('Tabel 5 Be'!C34/'Tabel 5 F'!C34*100,"-"))</f>
        <v>4.4303797468354427</v>
      </c>
      <c r="D34" s="63">
        <f>IF(OR('Tabel 5 F'!D34&lt;5,'Tabel 5 Be'!D34&lt;0.5),"-",IFERROR('Tabel 5 Be'!D34/'Tabel 5 F'!D34*100,"-"))</f>
        <v>1.6464471403812824</v>
      </c>
      <c r="E34" s="63">
        <f>IF(OR('Tabel 5 F'!E34&lt;5,'Tabel 5 Be'!E34&lt;0.5),"-",IFERROR('Tabel 5 Be'!E34/'Tabel 5 F'!E34*100,"-"))</f>
        <v>1.3937282229965158</v>
      </c>
      <c r="F34" s="63">
        <f>IF(OR('Tabel 5 F'!F34&lt;5,'Tabel 5 Be'!F34&lt;0.5),"-",IFERROR('Tabel 5 Be'!F34/'Tabel 5 F'!F34*100,"-"))</f>
        <v>0.84899939357186172</v>
      </c>
      <c r="G34" s="63">
        <f>IF(OR('Tabel 5 F'!G34&lt;5,'Tabel 5 Be'!G34&lt;0.5),"-",IFERROR('Tabel 5 Be'!G34/'Tabel 5 F'!G34*100,"-"))</f>
        <v>1.1713583978839976</v>
      </c>
      <c r="H34" s="63">
        <f>IF(OR('Tabel 5 F'!H34&lt;5,'Tabel 5 Be'!H34&lt;0.5),"-",IFERROR('Tabel 5 Be'!H34/'Tabel 5 F'!H34*100,"-"))</f>
        <v>1.4547160957297043</v>
      </c>
      <c r="I34" s="101"/>
      <c r="J34" s="63">
        <f>IF(OR('Tabel 5 F'!J34&lt;5,'Tabel 5 Be'!J34&lt;0.5),"-",IFERROR('Tabel 5 Be'!J34/'Tabel 5 F'!J34*100,"-"))</f>
        <v>2.0562343975824464</v>
      </c>
      <c r="K34" s="100"/>
    </row>
    <row r="35" spans="1:11" ht="15.75" customHeight="1" x14ac:dyDescent="0.2">
      <c r="A35" s="50" t="s">
        <v>49</v>
      </c>
      <c r="B35" s="62">
        <f>IF(OR('Tabel 5 F'!B35&lt;5,'Tabel 5 Be'!B35&lt;0.5),"-",IFERROR('Tabel 5 Be'!B35/'Tabel 5 F'!B35*100,"-"))</f>
        <v>16.880341880341881</v>
      </c>
      <c r="C35" s="62">
        <f>IF(OR('Tabel 5 F'!C35&lt;5,'Tabel 5 Be'!C35&lt;0.5),"-",IFERROR('Tabel 5 Be'!C35/'Tabel 5 F'!C35*100,"-"))</f>
        <v>3.6734693877551026</v>
      </c>
      <c r="D35" s="62">
        <f>IF(OR('Tabel 5 F'!D35&lt;5,'Tabel 5 Be'!D35&lt;0.5),"-",IFERROR('Tabel 5 Be'!D35/'Tabel 5 F'!D35*100,"-"))</f>
        <v>1.6194331983805668</v>
      </c>
      <c r="E35" s="62">
        <f>IF(OR('Tabel 5 F'!E35&lt;5,'Tabel 5 Be'!E35&lt;0.5),"-",IFERROR('Tabel 5 Be'!E35/'Tabel 5 F'!E35*100,"-"))</f>
        <v>1.0391686650679457</v>
      </c>
      <c r="F35" s="62">
        <f>IF(OR('Tabel 5 F'!F35&lt;5,'Tabel 5 Be'!F35&lt;0.5),"-",IFERROR('Tabel 5 Be'!F35/'Tabel 5 F'!F35*100,"-"))</f>
        <v>1.8741633199464525</v>
      </c>
      <c r="G35" s="62">
        <f>IF(OR('Tabel 5 F'!G35&lt;5,'Tabel 5 Be'!G35&lt;0.5),"-",IFERROR('Tabel 5 Be'!G35/'Tabel 5 F'!G35*100,"-"))</f>
        <v>1.448467966573816</v>
      </c>
      <c r="H35" s="62">
        <f>IF(OR('Tabel 5 F'!H35&lt;5,'Tabel 5 Be'!H35&lt;0.5),"-",IFERROR('Tabel 5 Be'!H35/'Tabel 5 F'!H35*100,"-"))</f>
        <v>1.6203703703703702</v>
      </c>
      <c r="I35" s="101"/>
      <c r="J35" s="62">
        <f>IF(OR('Tabel 5 F'!J35&lt;5,'Tabel 5 Be'!J35&lt;0.5),"-",IFERROR('Tabel 5 Be'!J35/'Tabel 5 F'!J35*100,"-"))</f>
        <v>2.3906577062906247</v>
      </c>
      <c r="K35" s="100"/>
    </row>
    <row r="36" spans="1:11" ht="15.75" customHeight="1" x14ac:dyDescent="0.2">
      <c r="A36" s="52" t="s">
        <v>50</v>
      </c>
      <c r="B36" s="63">
        <f>IF(OR('Tabel 5 F'!B36&lt;5,'Tabel 5 Be'!B36&lt;0.5),"-",IFERROR('Tabel 5 Be'!B36/'Tabel 5 F'!B36*100,"-"))</f>
        <v>37.212196639701304</v>
      </c>
      <c r="C36" s="63">
        <f>IF(OR('Tabel 5 F'!C36&lt;5,'Tabel 5 Be'!C36&lt;0.5),"-",IFERROR('Tabel 5 Be'!C36/'Tabel 5 F'!C36*100,"-"))</f>
        <v>16.073697585768741</v>
      </c>
      <c r="D36" s="63">
        <f>IF(OR('Tabel 5 F'!D36&lt;5,'Tabel 5 Be'!D36&lt;0.5),"-",IFERROR('Tabel 5 Be'!D36/'Tabel 5 F'!D36*100,"-"))</f>
        <v>6.3387423935091283</v>
      </c>
      <c r="E36" s="63">
        <f>IF(OR('Tabel 5 F'!E36&lt;5,'Tabel 5 Be'!E36&lt;0.5),"-",IFERROR('Tabel 5 Be'!E36/'Tabel 5 F'!E36*100,"-"))</f>
        <v>4.6224082176146091</v>
      </c>
      <c r="F36" s="63">
        <f>IF(OR('Tabel 5 F'!F36&lt;5,'Tabel 5 Be'!F36&lt;0.5),"-",IFERROR('Tabel 5 Be'!F36/'Tabel 5 F'!F36*100,"-"))</f>
        <v>2.2657342657342658</v>
      </c>
      <c r="G36" s="63">
        <f>IF(OR('Tabel 5 F'!G36&lt;5,'Tabel 5 Be'!G36&lt;0.5),"-",IFERROR('Tabel 5 Be'!G36/'Tabel 5 F'!G36*100,"-"))</f>
        <v>2.3783783783783785</v>
      </c>
      <c r="H36" s="63">
        <f>IF(OR('Tabel 5 F'!H36&lt;5,'Tabel 5 Be'!H36&lt;0.5),"-",IFERROR('Tabel 5 Be'!H36/'Tabel 5 F'!H36*100,"-"))</f>
        <v>3.639120545868082</v>
      </c>
      <c r="I36" s="101"/>
      <c r="J36" s="63">
        <f>IF(OR('Tabel 5 F'!J36&lt;5,'Tabel 5 Be'!J36&lt;0.5),"-",IFERROR('Tabel 5 Be'!J36/'Tabel 5 F'!J36*100,"-"))</f>
        <v>6.5292356663761417</v>
      </c>
      <c r="K36" s="100"/>
    </row>
    <row r="37" spans="1:11" ht="15.75" customHeight="1" x14ac:dyDescent="0.2">
      <c r="A37" s="50" t="s">
        <v>51</v>
      </c>
      <c r="B37" s="62">
        <f>IF(OR('Tabel 5 F'!B37&lt;5,'Tabel 5 Be'!B37&lt;0.5),"-",IFERROR('Tabel 5 Be'!B37/'Tabel 5 F'!B37*100,"-"))</f>
        <v>23.15126050420168</v>
      </c>
      <c r="C37" s="62">
        <f>IF(OR('Tabel 5 F'!C37&lt;5,'Tabel 5 Be'!C37&lt;0.5),"-",IFERROR('Tabel 5 Be'!C37/'Tabel 5 F'!C37*100,"-"))</f>
        <v>10.018814675446848</v>
      </c>
      <c r="D37" s="62">
        <f>IF(OR('Tabel 5 F'!D37&lt;5,'Tabel 5 Be'!D37&lt;0.5),"-",IFERROR('Tabel 5 Be'!D37/'Tabel 5 F'!D37*100,"-"))</f>
        <v>3.9915625507058254</v>
      </c>
      <c r="E37" s="62">
        <f>IF(OR('Tabel 5 F'!E37&lt;5,'Tabel 5 Be'!E37&lt;0.5),"-",IFERROR('Tabel 5 Be'!E37/'Tabel 5 F'!E37*100,"-"))</f>
        <v>2.942925089179548</v>
      </c>
      <c r="F37" s="62">
        <f>IF(OR('Tabel 5 F'!F37&lt;5,'Tabel 5 Be'!F37&lt;0.5),"-",IFERROR('Tabel 5 Be'!F37/'Tabel 5 F'!F37*100,"-"))</f>
        <v>2.0546229015284392</v>
      </c>
      <c r="G37" s="62">
        <f>IF(OR('Tabel 5 F'!G37&lt;5,'Tabel 5 Be'!G37&lt;0.5),"-",IFERROR('Tabel 5 Be'!G37/'Tabel 5 F'!G37*100,"-"))</f>
        <v>2.7652480878603649</v>
      </c>
      <c r="H37" s="62">
        <f>IF(OR('Tabel 5 F'!H37&lt;5,'Tabel 5 Be'!H37&lt;0.5),"-",IFERROR('Tabel 5 Be'!H37/'Tabel 5 F'!H37*100,"-"))</f>
        <v>2.76056338028169</v>
      </c>
      <c r="I37" s="101"/>
      <c r="J37" s="62">
        <f>IF(OR('Tabel 5 F'!J37&lt;5,'Tabel 5 Be'!J37&lt;0.5),"-",IFERROR('Tabel 5 Be'!J37/'Tabel 5 F'!J37*100,"-"))</f>
        <v>4.7529599271402549</v>
      </c>
      <c r="K37" s="100"/>
    </row>
    <row r="38" spans="1:11" ht="15.75" customHeight="1" x14ac:dyDescent="0.2">
      <c r="A38" s="52" t="s">
        <v>52</v>
      </c>
      <c r="B38" s="63">
        <f>IF(OR('Tabel 5 F'!B38&lt;5,'Tabel 5 Be'!B38&lt;0.5),"-",IFERROR('Tabel 5 Be'!B38/'Tabel 5 F'!B38*100,"-"))</f>
        <v>31.421446384039903</v>
      </c>
      <c r="C38" s="63">
        <f>IF(OR('Tabel 5 F'!C38&lt;5,'Tabel 5 Be'!C38&lt;0.5),"-",IFERROR('Tabel 5 Be'!C38/'Tabel 5 F'!C38*100,"-"))</f>
        <v>24.344569288389515</v>
      </c>
      <c r="D38" s="63">
        <f>IF(OR('Tabel 5 F'!D38&lt;5,'Tabel 5 Be'!D38&lt;0.5),"-",IFERROR('Tabel 5 Be'!D38/'Tabel 5 F'!D38*100,"-"))</f>
        <v>8.6785009861932938</v>
      </c>
      <c r="E38" s="63">
        <f>IF(OR('Tabel 5 F'!E38&lt;5,'Tabel 5 Be'!E38&lt;0.5),"-",IFERROR('Tabel 5 Be'!E38/'Tabel 5 F'!E38*100,"-"))</f>
        <v>3.9772727272727271</v>
      </c>
      <c r="F38" s="63">
        <f>IF(OR('Tabel 5 F'!F38&lt;5,'Tabel 5 Be'!F38&lt;0.5),"-",IFERROR('Tabel 5 Be'!F38/'Tabel 5 F'!F38*100,"-"))</f>
        <v>1.2903225806451613</v>
      </c>
      <c r="G38" s="63">
        <f>IF(OR('Tabel 5 F'!G38&lt;5,'Tabel 5 Be'!G38&lt;0.5),"-",IFERROR('Tabel 5 Be'!G38/'Tabel 5 F'!G38*100,"-"))</f>
        <v>3.5543608124253288</v>
      </c>
      <c r="H38" s="63">
        <f>IF(OR('Tabel 5 F'!H38&lt;5,'Tabel 5 Be'!H38&lt;0.5),"-",IFERROR('Tabel 5 Be'!H38/'Tabel 5 F'!H38*100,"-"))</f>
        <v>3.5398230088495577</v>
      </c>
      <c r="I38" s="101"/>
      <c r="J38" s="63">
        <f>IF(OR('Tabel 5 F'!J38&lt;5,'Tabel 5 Be'!J38&lt;0.5),"-",IFERROR('Tabel 5 Be'!J38/'Tabel 5 F'!J38*100,"-"))</f>
        <v>6.9025928521373512</v>
      </c>
      <c r="K38" s="100"/>
    </row>
    <row r="39" spans="1:11" ht="15.75" customHeight="1" x14ac:dyDescent="0.2">
      <c r="A39" s="50" t="s">
        <v>53</v>
      </c>
      <c r="B39" s="62">
        <f>IF(OR('Tabel 5 F'!B39&lt;5,'Tabel 5 Be'!B39&lt;0.5),"-",IFERROR('Tabel 5 Be'!B39/'Tabel 5 F'!B39*100,"-"))</f>
        <v>46.202531645569621</v>
      </c>
      <c r="C39" s="62">
        <f>IF(OR('Tabel 5 F'!C39&lt;5,'Tabel 5 Be'!C39&lt;0.5),"-",IFERROR('Tabel 5 Be'!C39/'Tabel 5 F'!C39*100,"-"))</f>
        <v>22.903225806451612</v>
      </c>
      <c r="D39" s="62">
        <f>IF(OR('Tabel 5 F'!D39&lt;5,'Tabel 5 Be'!D39&lt;0.5),"-",IFERROR('Tabel 5 Be'!D39/'Tabel 5 F'!D39*100,"-"))</f>
        <v>7.5</v>
      </c>
      <c r="E39" s="62">
        <f>IF(OR('Tabel 5 F'!E39&lt;5,'Tabel 5 Be'!E39&lt;0.5),"-",IFERROR('Tabel 5 Be'!E39/'Tabel 5 F'!E39*100,"-"))</f>
        <v>3.215434083601286</v>
      </c>
      <c r="F39" s="62">
        <f>IF(OR('Tabel 5 F'!F39&lt;5,'Tabel 5 Be'!F39&lt;0.5),"-",IFERROR('Tabel 5 Be'!F39/'Tabel 5 F'!F39*100,"-"))</f>
        <v>3.4090909090909087</v>
      </c>
      <c r="G39" s="62">
        <f>IF(OR('Tabel 5 F'!G39&lt;5,'Tabel 5 Be'!G39&lt;0.5),"-",IFERROR('Tabel 5 Be'!G39/'Tabel 5 F'!G39*100,"-"))</f>
        <v>2.6483405967147164</v>
      </c>
      <c r="H39" s="62">
        <f>IF(OR('Tabel 5 F'!H39&lt;5,'Tabel 5 Be'!H39&lt;0.5),"-",IFERROR('Tabel 5 Be'!H39/'Tabel 5 F'!H39*100,"-"))</f>
        <v>2.7199999999999998</v>
      </c>
      <c r="I39" s="101"/>
      <c r="J39" s="62">
        <f>IF(OR('Tabel 5 F'!J39&lt;5,'Tabel 5 Be'!J39&lt;0.5),"-",IFERROR('Tabel 5 Be'!J39/'Tabel 5 F'!J39*100,"-"))</f>
        <v>7.0927365825905557</v>
      </c>
      <c r="K39" s="100"/>
    </row>
    <row r="40" spans="1:11" ht="15.75" customHeight="1" x14ac:dyDescent="0.2">
      <c r="A40" s="52" t="s">
        <v>54</v>
      </c>
      <c r="B40" s="63">
        <f>IF(OR('Tabel 5 F'!B40&lt;5,'Tabel 5 Be'!B40&lt;0.5),"-",IFERROR('Tabel 5 Be'!B40/'Tabel 5 F'!B40*100,"-"))</f>
        <v>39.714285714285715</v>
      </c>
      <c r="C40" s="63">
        <f>IF(OR('Tabel 5 F'!C40&lt;5,'Tabel 5 Be'!C40&lt;0.5),"-",IFERROR('Tabel 5 Be'!C40/'Tabel 5 F'!C40*100,"-"))</f>
        <v>19.512195121951219</v>
      </c>
      <c r="D40" s="63">
        <f>IF(OR('Tabel 5 F'!D40&lt;5,'Tabel 5 Be'!D40&lt;0.5),"-",IFERROR('Tabel 5 Be'!D40/'Tabel 5 F'!D40*100,"-"))</f>
        <v>8.5450346420323324</v>
      </c>
      <c r="E40" s="63">
        <f>IF(OR('Tabel 5 F'!E40&lt;5,'Tabel 5 Be'!E40&lt;0.5),"-",IFERROR('Tabel 5 Be'!E40/'Tabel 5 F'!E40*100,"-"))</f>
        <v>7.349081364829396</v>
      </c>
      <c r="F40" s="63">
        <f>IF(OR('Tabel 5 F'!F40&lt;5,'Tabel 5 Be'!F40&lt;0.5),"-",IFERROR('Tabel 5 Be'!F40/'Tabel 5 F'!F40*100,"-"))</f>
        <v>4.944178628389154</v>
      </c>
      <c r="G40" s="63">
        <f>IF(OR('Tabel 5 F'!G40&lt;5,'Tabel 5 Be'!G40&lt;0.5),"-",IFERROR('Tabel 5 Be'!G40/'Tabel 5 F'!G40*100,"-"))</f>
        <v>3.9949270767279645</v>
      </c>
      <c r="H40" s="63">
        <f>IF(OR('Tabel 5 F'!H40&lt;5,'Tabel 5 Be'!H40&lt;0.5),"-",IFERROR('Tabel 5 Be'!H40/'Tabel 5 F'!H40*100,"-"))</f>
        <v>5.6657223796034</v>
      </c>
      <c r="I40" s="101"/>
      <c r="J40" s="63">
        <f>IF(OR('Tabel 5 F'!J40&lt;5,'Tabel 5 Be'!J40&lt;0.5),"-",IFERROR('Tabel 5 Be'!J40/'Tabel 5 F'!J40*100,"-"))</f>
        <v>7.6263235491221018</v>
      </c>
      <c r="K40" s="100"/>
    </row>
    <row r="41" spans="1:11" ht="15.75" customHeight="1" x14ac:dyDescent="0.2">
      <c r="A41" s="50" t="s">
        <v>55</v>
      </c>
      <c r="B41" s="62">
        <f>IF(OR('Tabel 5 F'!B41&lt;5,'Tabel 5 Be'!B41&lt;0.5),"-",IFERROR('Tabel 5 Be'!B41/'Tabel 5 F'!B41*100,"-"))</f>
        <v>33.047210300429185</v>
      </c>
      <c r="C41" s="62">
        <f>IF(OR('Tabel 5 F'!C41&lt;5,'Tabel 5 Be'!C41&lt;0.5),"-",IFERROR('Tabel 5 Be'!C41/'Tabel 5 F'!C41*100,"-"))</f>
        <v>14.418604651162791</v>
      </c>
      <c r="D41" s="62">
        <f>IF(OR('Tabel 5 F'!D41&lt;5,'Tabel 5 Be'!D41&lt;0.5),"-",IFERROR('Tabel 5 Be'!D41/'Tabel 5 F'!D41*100,"-"))</f>
        <v>5.1434223541048461</v>
      </c>
      <c r="E41" s="62">
        <f>IF(OR('Tabel 5 F'!E41&lt;5,'Tabel 5 Be'!E41&lt;0.5),"-",IFERROR('Tabel 5 Be'!E41/'Tabel 5 F'!E41*100,"-"))</f>
        <v>4.5161290322580641</v>
      </c>
      <c r="F41" s="62">
        <f>IF(OR('Tabel 5 F'!F41&lt;5,'Tabel 5 Be'!F41&lt;0.5),"-",IFERROR('Tabel 5 Be'!F41/'Tabel 5 F'!F41*100,"-"))</f>
        <v>2.4013722126929671</v>
      </c>
      <c r="G41" s="62">
        <f>IF(OR('Tabel 5 F'!G41&lt;5,'Tabel 5 Be'!G41&lt;0.5),"-",IFERROR('Tabel 5 Be'!G41/'Tabel 5 F'!G41*100,"-"))</f>
        <v>3.2482598607888629</v>
      </c>
      <c r="H41" s="62">
        <f>IF(OR('Tabel 5 F'!H41&lt;5,'Tabel 5 Be'!H41&lt;0.5),"-",IFERROR('Tabel 5 Be'!H41/'Tabel 5 F'!H41*100,"-"))</f>
        <v>4.6846846846846848</v>
      </c>
      <c r="I41" s="101"/>
      <c r="J41" s="62">
        <f>IF(OR('Tabel 5 F'!J41&lt;5,'Tabel 5 Be'!J41&lt;0.5),"-",IFERROR('Tabel 5 Be'!J41/'Tabel 5 F'!J41*100,"-"))</f>
        <v>8.2614616432137993</v>
      </c>
      <c r="K41" s="100"/>
    </row>
    <row r="42" spans="1:11" ht="15.75" customHeight="1" x14ac:dyDescent="0.2">
      <c r="A42" s="52" t="s">
        <v>56</v>
      </c>
      <c r="B42" s="63">
        <f>IF(OR('Tabel 5 F'!B42&lt;5,'Tabel 5 Be'!B42&lt;0.5),"-",IFERROR('Tabel 5 Be'!B42/'Tabel 5 F'!B42*100,"-"))</f>
        <v>32.539682539682538</v>
      </c>
      <c r="C42" s="63">
        <f>IF(OR('Tabel 5 F'!C42&lt;5,'Tabel 5 Be'!C42&lt;0.5),"-",IFERROR('Tabel 5 Be'!C42/'Tabel 5 F'!C42*100,"-"))</f>
        <v>25.641025641025639</v>
      </c>
      <c r="D42" s="63">
        <f>IF(OR('Tabel 5 F'!D42&lt;5,'Tabel 5 Be'!D42&lt;0.5),"-",IFERROR('Tabel 5 Be'!D42/'Tabel 5 F'!D42*100,"-"))</f>
        <v>8.1395348837209305</v>
      </c>
      <c r="E42" s="63">
        <f>IF(OR('Tabel 5 F'!E42&lt;5,'Tabel 5 Be'!E42&lt;0.5),"-",IFERROR('Tabel 5 Be'!E42/'Tabel 5 F'!E42*100,"-"))</f>
        <v>4.2105263157894735</v>
      </c>
      <c r="F42" s="63">
        <f>IF(OR('Tabel 5 F'!F42&lt;5,'Tabel 5 Be'!F42&lt;0.5),"-",IFERROR('Tabel 5 Be'!F42/'Tabel 5 F'!F42*100,"-"))</f>
        <v>14.814814814814813</v>
      </c>
      <c r="G42" s="63">
        <f>IF(OR('Tabel 5 F'!G42&lt;5,'Tabel 5 Be'!G42&lt;0.5),"-",IFERROR('Tabel 5 Be'!G42/'Tabel 5 F'!G42*100,"-"))</f>
        <v>2.6455026455026456</v>
      </c>
      <c r="H42" s="63">
        <f>IF(OR('Tabel 5 F'!H42&lt;5,'Tabel 5 Be'!H42&lt;0.5),"-",IFERROR('Tabel 5 Be'!H42/'Tabel 5 F'!H42*100,"-"))</f>
        <v>4.1907514450867049</v>
      </c>
      <c r="I42" s="101"/>
      <c r="J42" s="63">
        <f>IF(OR('Tabel 5 F'!J42&lt;5,'Tabel 5 Be'!J42&lt;0.5),"-",IFERROR('Tabel 5 Be'!J42/'Tabel 5 F'!J42*100,"-"))</f>
        <v>8.118657298985168</v>
      </c>
      <c r="K42" s="100"/>
    </row>
    <row r="43" spans="1:11" ht="15.75" customHeight="1" x14ac:dyDescent="0.2">
      <c r="A43" s="50" t="s">
        <v>57</v>
      </c>
      <c r="B43" s="62">
        <f>IF(OR('Tabel 5 F'!B43&lt;5,'Tabel 5 Be'!B43&lt;0.5),"-",IFERROR('Tabel 5 Be'!B43/'Tabel 5 F'!B43*100,"-"))</f>
        <v>30.831973898858074</v>
      </c>
      <c r="C43" s="62">
        <f>IF(OR('Tabel 5 F'!C43&lt;5,'Tabel 5 Be'!C43&lt;0.5),"-",IFERROR('Tabel 5 Be'!C43/'Tabel 5 F'!C43*100,"-"))</f>
        <v>25.757575757575758</v>
      </c>
      <c r="D43" s="62">
        <f>IF(OR('Tabel 5 F'!D43&lt;5,'Tabel 5 Be'!D43&lt;0.5),"-",IFERROR('Tabel 5 Be'!D43/'Tabel 5 F'!D43*100,"-"))</f>
        <v>13.172541743970315</v>
      </c>
      <c r="E43" s="62">
        <f>IF(OR('Tabel 5 F'!E43&lt;5,'Tabel 5 Be'!E43&lt;0.5),"-",IFERROR('Tabel 5 Be'!E43/'Tabel 5 F'!E43*100,"-"))</f>
        <v>7.4074074074074066</v>
      </c>
      <c r="F43" s="62">
        <f>IF(OR('Tabel 5 F'!F43&lt;5,'Tabel 5 Be'!F43&lt;0.5),"-",IFERROR('Tabel 5 Be'!F43/'Tabel 5 F'!F43*100,"-"))</f>
        <v>5.6657223796034</v>
      </c>
      <c r="G43" s="62">
        <f>IF(OR('Tabel 5 F'!G43&lt;5,'Tabel 5 Be'!G43&lt;0.5),"-",IFERROR('Tabel 5 Be'!G43/'Tabel 5 F'!G43*100,"-"))</f>
        <v>6.0367454068241466</v>
      </c>
      <c r="H43" s="62">
        <f>IF(OR('Tabel 5 F'!H43&lt;5,'Tabel 5 Be'!H43&lt;0.5),"-",IFERROR('Tabel 5 Be'!H43/'Tabel 5 F'!H43*100,"-"))</f>
        <v>5.9490084985835701</v>
      </c>
      <c r="I43" s="101"/>
      <c r="J43" s="62">
        <f>IF(OR('Tabel 5 F'!J43&lt;5,'Tabel 5 Be'!J43&lt;0.5),"-",IFERROR('Tabel 5 Be'!J43/'Tabel 5 F'!J43*100,"-"))</f>
        <v>12.791655229206697</v>
      </c>
      <c r="K43" s="100"/>
    </row>
    <row r="44" spans="1:11" ht="15.75" customHeight="1" x14ac:dyDescent="0.2">
      <c r="A44" s="52" t="s">
        <v>58</v>
      </c>
      <c r="B44" s="63">
        <f>IF(OR('Tabel 5 F'!B44&lt;5,'Tabel 5 Be'!B44&lt;0.5),"-",IFERROR('Tabel 5 Be'!B44/'Tabel 5 F'!B44*100,"-"))</f>
        <v>25.9656652360515</v>
      </c>
      <c r="C44" s="63">
        <f>IF(OR('Tabel 5 F'!C44&lt;5,'Tabel 5 Be'!C44&lt;0.5),"-",IFERROR('Tabel 5 Be'!C44/'Tabel 5 F'!C44*100,"-"))</f>
        <v>18.264840182648399</v>
      </c>
      <c r="D44" s="63">
        <f>IF(OR('Tabel 5 F'!D44&lt;5,'Tabel 5 Be'!D44&lt;0.5),"-",IFERROR('Tabel 5 Be'!D44/'Tabel 5 F'!D44*100,"-"))</f>
        <v>6.1224489795918364</v>
      </c>
      <c r="E44" s="63">
        <f>IF(OR('Tabel 5 F'!E44&lt;5,'Tabel 5 Be'!E44&lt;0.5),"-",IFERROR('Tabel 5 Be'!E44/'Tabel 5 F'!E44*100,"-"))</f>
        <v>1.0830324909747291</v>
      </c>
      <c r="F44" s="63">
        <f>IF(OR('Tabel 5 F'!F44&lt;5,'Tabel 5 Be'!F44&lt;0.5),"-",IFERROR('Tabel 5 Be'!F44/'Tabel 5 F'!F44*100,"-"))</f>
        <v>5.9602649006622519</v>
      </c>
      <c r="G44" s="63">
        <f>IF(OR('Tabel 5 F'!G44&lt;5,'Tabel 5 Be'!G44&lt;0.5),"-",IFERROR('Tabel 5 Be'!G44/'Tabel 5 F'!G44*100,"-"))</f>
        <v>2.6470588235294117</v>
      </c>
      <c r="H44" s="63">
        <f>IF(OR('Tabel 5 F'!H44&lt;5,'Tabel 5 Be'!H44&lt;0.5),"-",IFERROR('Tabel 5 Be'!H44/'Tabel 5 F'!H44*100,"-"))</f>
        <v>2.5936599423631126</v>
      </c>
      <c r="I44" s="101"/>
      <c r="J44" s="63">
        <f>IF(OR('Tabel 5 F'!J44&lt;5,'Tabel 5 Be'!J44&lt;0.5),"-",IFERROR('Tabel 5 Be'!J44/'Tabel 5 F'!J44*100,"-"))</f>
        <v>8.7712519319938167</v>
      </c>
      <c r="K44" s="100"/>
    </row>
    <row r="45" spans="1:11" ht="15.75" customHeight="1" x14ac:dyDescent="0.2">
      <c r="A45" s="50" t="s">
        <v>59</v>
      </c>
      <c r="B45" s="62">
        <f>IF(OR('Tabel 5 F'!B45&lt;5,'Tabel 5 Be'!B45&lt;0.5),"-",IFERROR('Tabel 5 Be'!B45/'Tabel 5 F'!B45*100,"-"))</f>
        <v>22.66047950502707</v>
      </c>
      <c r="C45" s="62">
        <f>IF(OR('Tabel 5 F'!C45&lt;5,'Tabel 5 Be'!C45&lt;0.5),"-",IFERROR('Tabel 5 Be'!C45/'Tabel 5 F'!C45*100,"-"))</f>
        <v>13.7524557956778</v>
      </c>
      <c r="D45" s="62">
        <f>IF(OR('Tabel 5 F'!D45&lt;5,'Tabel 5 Be'!D45&lt;0.5),"-",IFERROR('Tabel 5 Be'!D45/'Tabel 5 F'!D45*100,"-"))</f>
        <v>8.5872576177285325</v>
      </c>
      <c r="E45" s="62">
        <f>IF(OR('Tabel 5 F'!E45&lt;5,'Tabel 5 Be'!E45&lt;0.5),"-",IFERROR('Tabel 5 Be'!E45/'Tabel 5 F'!E45*100,"-"))</f>
        <v>5.8557359595421881</v>
      </c>
      <c r="F45" s="62">
        <f>IF(OR('Tabel 5 F'!F45&lt;5,'Tabel 5 Be'!F45&lt;0.5),"-",IFERROR('Tabel 5 Be'!F45/'Tabel 5 F'!F45*100,"-"))</f>
        <v>4.4112656939260271</v>
      </c>
      <c r="G45" s="62">
        <f>IF(OR('Tabel 5 F'!G45&lt;5,'Tabel 5 Be'!G45&lt;0.5),"-",IFERROR('Tabel 5 Be'!G45/'Tabel 5 F'!G45*100,"-"))</f>
        <v>6.0647514819881438</v>
      </c>
      <c r="H45" s="62">
        <f>IF(OR('Tabel 5 F'!H45&lt;5,'Tabel 5 Be'!H45&lt;0.5),"-",IFERROR('Tabel 5 Be'!H45/'Tabel 5 F'!H45*100,"-"))</f>
        <v>5.1074518559866036</v>
      </c>
      <c r="I45" s="101"/>
      <c r="J45" s="62">
        <f>IF(OR('Tabel 5 F'!J45&lt;5,'Tabel 5 Be'!J45&lt;0.5),"-",IFERROR('Tabel 5 Be'!J45/'Tabel 5 F'!J45*100,"-"))</f>
        <v>7.3102198051212337</v>
      </c>
      <c r="K45" s="60"/>
    </row>
    <row r="46" spans="1:11" ht="15.75" customHeight="1" x14ac:dyDescent="0.2">
      <c r="A46" s="59"/>
      <c r="B46" s="69"/>
      <c r="C46" s="69"/>
      <c r="D46" s="69"/>
      <c r="E46" s="69"/>
      <c r="F46" s="69"/>
      <c r="G46" s="69"/>
      <c r="H46" s="69"/>
      <c r="J46" s="69"/>
    </row>
    <row r="47" spans="1:11" ht="15.75" customHeight="1" x14ac:dyDescent="0.2">
      <c r="A47" s="53" t="s">
        <v>20</v>
      </c>
      <c r="B47" s="70">
        <f>IF(OR('Tabel 5 F'!B47&lt;5,'Tabel 5 Be'!B47&lt;0.5),"-",IFERROR('Tabel 5 Be'!B47/'Tabel 5 F'!B47*100,"-"))</f>
        <v>33.692842942345926</v>
      </c>
      <c r="C47" s="70">
        <f>IF(OR('Tabel 5 F'!C47&lt;5,'Tabel 5 Be'!C47&lt;0.5),"-",IFERROR('Tabel 5 Be'!C47/'Tabel 5 F'!C47*100,"-"))</f>
        <v>15.168039172045402</v>
      </c>
      <c r="D47" s="70">
        <f>IF(OR('Tabel 5 F'!D47&lt;5,'Tabel 5 Be'!D47&lt;0.5),"-",IFERROR('Tabel 5 Be'!D47/'Tabel 5 F'!D47*100,"-"))</f>
        <v>6.3351874655004039</v>
      </c>
      <c r="E47" s="70">
        <f>IF(OR('Tabel 5 F'!E47&lt;5,'Tabel 5 Be'!E47&lt;0.5),"-",IFERROR('Tabel 5 Be'!E47/'Tabel 5 F'!E47*100,"-"))</f>
        <v>3.9335951860379623</v>
      </c>
      <c r="F47" s="70">
        <f>IF(OR('Tabel 5 F'!F47&lt;5,'Tabel 5 Be'!F47&lt;0.5),"-",IFERROR('Tabel 5 Be'!F47/'Tabel 5 F'!F47*100,"-"))</f>
        <v>2.6181890036061848</v>
      </c>
      <c r="G47" s="70">
        <f>IF(OR('Tabel 5 F'!G47&lt;5,'Tabel 5 Be'!G47&lt;0.5),"-",IFERROR('Tabel 5 Be'!G47/'Tabel 5 F'!G47*100,"-"))</f>
        <v>2.5108957262733362</v>
      </c>
      <c r="H47" s="70">
        <f>IF(OR('Tabel 5 F'!H47&lt;5,'Tabel 5 Be'!H47&lt;0.5),"-",IFERROR('Tabel 5 Be'!H47/'Tabel 5 F'!H47*100,"-"))</f>
        <v>3.7648534065802832</v>
      </c>
      <c r="I47" s="115"/>
      <c r="J47" s="70">
        <f>IF(OR('Tabel 5 F'!J47&lt;5,'Tabel 5 Be'!J47&lt;0.5),"-",IFERROR('Tabel 5 Be'!J47/'Tabel 5 F'!J47*100,"-"))</f>
        <v>5.9702073741691404</v>
      </c>
      <c r="K47" s="115"/>
    </row>
    <row r="48" spans="1:11" ht="15.75" customHeight="1" x14ac:dyDescent="0.2">
      <c r="B48" s="71"/>
      <c r="C48" s="71"/>
      <c r="D48" s="71"/>
      <c r="E48" s="71"/>
      <c r="F48" s="71"/>
      <c r="G48" s="71"/>
      <c r="H48" s="71"/>
      <c r="J48" s="71"/>
    </row>
    <row r="49" spans="1:19" ht="15.75" customHeight="1" x14ac:dyDescent="0.2">
      <c r="A49" s="35" t="s">
        <v>60</v>
      </c>
      <c r="B49" s="68">
        <f>IF(OR('Tabel 5 F'!B49&lt;5,'Tabel 5 Be'!B49&lt;0.5),"-",IFERROR('Tabel 5 Be'!B49/'Tabel 5 F'!B49*100,"-"))</f>
        <v>27.979274611398964</v>
      </c>
      <c r="C49" s="68">
        <f>IF(OR('Tabel 5 F'!C49&lt;5,'Tabel 5 Be'!C49&lt;0.5),"-",IFERROR('Tabel 5 Be'!C49/'Tabel 5 F'!C49*100,"-"))</f>
        <v>8.6479367866549612</v>
      </c>
      <c r="D49" s="68">
        <f>IF(OR('Tabel 5 F'!D49&lt;5,'Tabel 5 Be'!D49&lt;0.5),"-",IFERROR('Tabel 5 Be'!D49/'Tabel 5 F'!D49*100,"-"))</f>
        <v>3.1907554329078991</v>
      </c>
      <c r="E49" s="68">
        <f>IF(OR('Tabel 5 F'!E49&lt;5,'Tabel 5 Be'!E49&lt;0.5),"-",IFERROR('Tabel 5 Be'!E49/'Tabel 5 F'!E49*100,"-"))</f>
        <v>1.7825311942959003</v>
      </c>
      <c r="F49" s="68">
        <f>IF(OR('Tabel 5 F'!F49&lt;5,'Tabel 5 Be'!F49&lt;0.5),"-",IFERROR('Tabel 5 Be'!F49/'Tabel 5 F'!F49*100,"-"))</f>
        <v>1.2965964343598055</v>
      </c>
      <c r="G49" s="68">
        <f>IF(OR('Tabel 5 F'!G49&lt;5,'Tabel 5 Be'!G49&lt;0.5),"-",IFERROR('Tabel 5 Be'!G49/'Tabel 5 F'!G49*100,"-"))</f>
        <v>1.7099789291695933</v>
      </c>
      <c r="H49" s="68">
        <f>IF(OR('Tabel 5 F'!H49&lt;5,'Tabel 5 Be'!H49&lt;0.5),"-",IFERROR('Tabel 5 Be'!H49/'Tabel 5 F'!H49*100,"-"))</f>
        <v>3.3656588705077013</v>
      </c>
      <c r="I49" s="60"/>
      <c r="J49" s="68">
        <f>IF(OR('Tabel 5 F'!J49&lt;5,'Tabel 5 Be'!J49&lt;0.5),"-",IFERROR('Tabel 5 Be'!J49/'Tabel 5 F'!J49*100,"-"))</f>
        <v>3.0966871579463753</v>
      </c>
      <c r="K49" s="75"/>
      <c r="L49" s="55"/>
      <c r="M49" s="55"/>
      <c r="N49" s="55"/>
      <c r="O49" s="55"/>
      <c r="P49" s="55"/>
      <c r="Q49" s="55"/>
      <c r="R49" s="55"/>
      <c r="S49" s="55"/>
    </row>
    <row r="50" spans="1:19" ht="15.75" customHeight="1" x14ac:dyDescent="0.2">
      <c r="A50" s="38" t="s">
        <v>61</v>
      </c>
      <c r="B50" s="69">
        <f>IF(OR('Tabel 5 F'!B50&lt;5,'Tabel 5 Be'!B50&lt;0.5),"-",IFERROR('Tabel 5 Be'!B50/'Tabel 5 F'!B50*100,"-"))</f>
        <v>47.022696929238982</v>
      </c>
      <c r="C50" s="69">
        <f>IF(OR('Tabel 5 F'!C50&lt;5,'Tabel 5 Be'!C50&lt;0.5),"-",IFERROR('Tabel 5 Be'!C50/'Tabel 5 F'!C50*100,"-"))</f>
        <v>26.117124618373577</v>
      </c>
      <c r="D50" s="69">
        <f>IF(OR('Tabel 5 F'!D50&lt;5,'Tabel 5 Be'!D50&lt;0.5),"-",IFERROR('Tabel 5 Be'!D50/'Tabel 5 F'!D50*100,"-"))</f>
        <v>10.709332276599961</v>
      </c>
      <c r="E50" s="69">
        <f>IF(OR('Tabel 5 F'!E50&lt;5,'Tabel 5 Be'!E50&lt;0.5),"-",IFERROR('Tabel 5 Be'!E50/'Tabel 5 F'!E50*100,"-"))</f>
        <v>6.4633923680847181</v>
      </c>
      <c r="F50" s="69">
        <f>IF(OR('Tabel 5 F'!F50&lt;5,'Tabel 5 Be'!F50&lt;0.5),"-",IFERROR('Tabel 5 Be'!F50/'Tabel 5 F'!F50*100,"-"))</f>
        <v>3.8627470653155416</v>
      </c>
      <c r="G50" s="69">
        <f>IF(OR('Tabel 5 F'!G50&lt;5,'Tabel 5 Be'!G50&lt;0.5),"-",IFERROR('Tabel 5 Be'!G50/'Tabel 5 F'!G50*100,"-"))</f>
        <v>3.1651533321911942</v>
      </c>
      <c r="H50" s="69">
        <f>IF(OR('Tabel 5 F'!H50&lt;5,'Tabel 5 Be'!H50&lt;0.5),"-",IFERROR('Tabel 5 Be'!H50/'Tabel 5 F'!H50*100,"-"))</f>
        <v>5.7833609860156434</v>
      </c>
      <c r="I50" s="60"/>
      <c r="J50" s="69">
        <f>IF(OR('Tabel 5 F'!J50&lt;5,'Tabel 5 Be'!J50&lt;0.5),"-",IFERROR('Tabel 5 Be'!J50/'Tabel 5 F'!J50*100,"-"))</f>
        <v>8.8866980130441373</v>
      </c>
      <c r="K50" s="75"/>
      <c r="L50" s="55"/>
      <c r="M50" s="55"/>
      <c r="N50" s="55"/>
      <c r="O50" s="55"/>
      <c r="P50" s="55"/>
      <c r="Q50" s="55"/>
      <c r="R50" s="55"/>
      <c r="S50" s="55"/>
    </row>
    <row r="51" spans="1:19" ht="15.75" customHeight="1" x14ac:dyDescent="0.2">
      <c r="A51" s="35" t="s">
        <v>62</v>
      </c>
      <c r="B51" s="68">
        <f>IF(OR('Tabel 5 F'!B51&lt;5,'Tabel 5 Be'!B51&lt;0.5),"-",IFERROR('Tabel 5 Be'!B51/'Tabel 5 F'!B51*100,"-"))</f>
        <v>25.931206558545718</v>
      </c>
      <c r="C51" s="68">
        <f>IF(OR('Tabel 5 F'!C51&lt;5,'Tabel 5 Be'!C51&lt;0.5),"-",IFERROR('Tabel 5 Be'!C51/'Tabel 5 F'!C51*100,"-"))</f>
        <v>11.130169620735659</v>
      </c>
      <c r="D51" s="68">
        <f>IF(OR('Tabel 5 F'!D51&lt;5,'Tabel 5 Be'!D51&lt;0.5),"-",IFERROR('Tabel 5 Be'!D51/'Tabel 5 F'!D51*100,"-"))</f>
        <v>4.2240587695133147</v>
      </c>
      <c r="E51" s="68">
        <f>IF(OR('Tabel 5 F'!E51&lt;5,'Tabel 5 Be'!E51&lt;0.5),"-",IFERROR('Tabel 5 Be'!E51/'Tabel 5 F'!E51*100,"-"))</f>
        <v>3.147821707378494</v>
      </c>
      <c r="F51" s="68">
        <f>IF(OR('Tabel 5 F'!F51&lt;5,'Tabel 5 Be'!F51&lt;0.5),"-",IFERROR('Tabel 5 Be'!F51/'Tabel 5 F'!F51*100,"-"))</f>
        <v>1.9076801423346841</v>
      </c>
      <c r="G51" s="68">
        <f>IF(OR('Tabel 5 F'!G51&lt;5,'Tabel 5 Be'!G51&lt;0.5),"-",IFERROR('Tabel 5 Be'!G51/'Tabel 5 F'!G51*100,"-"))</f>
        <v>2.3145585386105729</v>
      </c>
      <c r="H51" s="68">
        <f>IF(OR('Tabel 5 F'!H51&lt;5,'Tabel 5 Be'!H51&lt;0.5),"-",IFERROR('Tabel 5 Be'!H51/'Tabel 5 F'!H51*100,"-"))</f>
        <v>2.7385463313813299</v>
      </c>
      <c r="I51" s="60"/>
      <c r="J51" s="68">
        <f>IF(OR('Tabel 5 F'!J51&lt;5,'Tabel 5 Be'!J51&lt;0.5),"-",IFERROR('Tabel 5 Be'!J51/'Tabel 5 F'!J51*100,"-"))</f>
        <v>4.7163833413451028</v>
      </c>
      <c r="K51" s="41"/>
      <c r="L51" s="41"/>
      <c r="M51" s="41"/>
      <c r="N51" s="41"/>
    </row>
    <row r="52" spans="1:19" ht="15" customHeight="1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5"/>
  <dimension ref="A1:S53"/>
  <sheetViews>
    <sheetView showGridLines="0" workbookViewId="0">
      <selection activeCell="F28" sqref="F28"/>
    </sheetView>
  </sheetViews>
  <sheetFormatPr defaultRowHeight="12.75" x14ac:dyDescent="0.2"/>
  <cols>
    <col min="1" max="1" width="17.140625" style="44" customWidth="1"/>
    <col min="2" max="8" width="9.7109375" customWidth="1"/>
    <col min="9" max="9" width="1.28515625" customWidth="1"/>
    <col min="10" max="10" width="9.7109375" customWidth="1"/>
    <col min="11" max="13" width="1" customWidth="1"/>
  </cols>
  <sheetData>
    <row r="1" spans="1:11" s="41" customFormat="1" ht="15.75" customHeight="1" x14ac:dyDescent="0.25">
      <c r="A1" s="33" t="s">
        <v>21</v>
      </c>
    </row>
    <row r="2" spans="1:11" ht="15.75" customHeight="1" x14ac:dyDescent="0.2"/>
    <row r="3" spans="1:11" ht="15.75" customHeight="1" x14ac:dyDescent="0.25">
      <c r="A3" s="33" t="s">
        <v>203</v>
      </c>
    </row>
    <row r="4" spans="1:11" ht="15.75" customHeight="1" x14ac:dyDescent="0.25">
      <c r="A4" s="33"/>
    </row>
    <row r="5" spans="1:11" ht="15.75" customHeight="1" x14ac:dyDescent="0.2"/>
    <row r="6" spans="1:11" ht="15.75" customHeight="1" x14ac:dyDescent="0.2">
      <c r="B6" s="66"/>
      <c r="C6" s="66"/>
      <c r="D6" s="66"/>
      <c r="E6" s="66"/>
      <c r="F6" s="66"/>
      <c r="G6" s="66"/>
      <c r="H6" s="66"/>
      <c r="I6" s="66"/>
      <c r="J6" s="66"/>
    </row>
    <row r="7" spans="1:11" s="44" customFormat="1" ht="15.75" customHeight="1" x14ac:dyDescent="0.2">
      <c r="B7" s="67" t="s">
        <v>70</v>
      </c>
      <c r="C7" s="67" t="s">
        <v>71</v>
      </c>
      <c r="D7" s="67" t="s">
        <v>72</v>
      </c>
      <c r="E7" s="67" t="s">
        <v>73</v>
      </c>
      <c r="F7" s="67" t="s">
        <v>74</v>
      </c>
      <c r="G7" s="67" t="s">
        <v>75</v>
      </c>
      <c r="H7" s="67" t="s">
        <v>76</v>
      </c>
      <c r="I7" s="67"/>
      <c r="J7" s="67" t="s">
        <v>13</v>
      </c>
    </row>
    <row r="8" spans="1:11" s="44" customFormat="1" ht="15.75" customHeight="1" x14ac:dyDescent="0.2">
      <c r="B8" s="67"/>
      <c r="C8" s="67"/>
      <c r="D8" s="67"/>
      <c r="E8" s="67"/>
      <c r="F8" s="67"/>
      <c r="G8" s="67"/>
      <c r="H8" s="67"/>
      <c r="I8" s="67"/>
      <c r="J8" s="67"/>
    </row>
    <row r="9" spans="1:11" ht="15.75" customHeight="1" x14ac:dyDescent="0.2">
      <c r="A9" s="50" t="s">
        <v>225</v>
      </c>
      <c r="B9" s="62">
        <f>IF(OR('Tabel 5 F'!B9&lt;5,'Tabel 5 Br'!B9&lt;0.5),"-",IFERROR('Tabel 5 Br'!B9/'Tabel 5 F'!B9*100,"-"))</f>
        <v>21.614279529993816</v>
      </c>
      <c r="C9" s="62">
        <f>IF(OR('Tabel 5 F'!C9&lt;5,'Tabel 5 Br'!C9&lt;0.5),"-",IFERROR('Tabel 5 Br'!C9/'Tabel 5 F'!C9*100,"-"))</f>
        <v>7.859340675477239</v>
      </c>
      <c r="D9" s="62">
        <f>IF(OR('Tabel 5 F'!D9&lt;5,'Tabel 5 Br'!D9&lt;0.5),"-",IFERROR('Tabel 5 Br'!D9/'Tabel 5 F'!D9*100,"-"))</f>
        <v>2.5529986390854651</v>
      </c>
      <c r="E9" s="62">
        <f>IF(OR('Tabel 5 F'!E9&lt;5,'Tabel 5 Br'!E9&lt;0.5),"-",IFERROR('Tabel 5 Br'!E9/'Tabel 5 F'!E9*100,"-"))</f>
        <v>1.3607979934400927</v>
      </c>
      <c r="F9" s="62">
        <f>IF(OR('Tabel 5 F'!F9&lt;5,'Tabel 5 Br'!F9&lt;0.5),"-",IFERROR('Tabel 5 Br'!F9/'Tabel 5 F'!F9*100,"-"))</f>
        <v>0.99710878931495039</v>
      </c>
      <c r="G9" s="62">
        <f>IF(OR('Tabel 5 F'!G9&lt;5,'Tabel 5 Br'!G9&lt;0.5),"-",IFERROR('Tabel 5 Br'!G9/'Tabel 5 F'!G9*100,"-"))</f>
        <v>1.2466042537851478</v>
      </c>
      <c r="H9" s="62">
        <f>IF(OR('Tabel 5 F'!H9&lt;5,'Tabel 5 Br'!H9&lt;0.5),"-",IFERROR('Tabel 5 Br'!H9/'Tabel 5 F'!H9*100,"-"))</f>
        <v>2.6708170478170477</v>
      </c>
      <c r="I9" s="101"/>
      <c r="J9" s="62">
        <f>IF(OR('Tabel 5 F'!J9&lt;5,'Tabel 5 Br'!J9&lt;0.5),"-",IFERROR('Tabel 5 Br'!J9/'Tabel 5 F'!J9*100,"-"))</f>
        <v>2.765115011178537</v>
      </c>
      <c r="K9" s="74"/>
    </row>
    <row r="10" spans="1:11" ht="15.75" customHeight="1" x14ac:dyDescent="0.2">
      <c r="A10" s="52" t="s">
        <v>226</v>
      </c>
      <c r="B10" s="63">
        <f>IF(OR('Tabel 5 F'!B10&lt;5,'Tabel 5 Br'!B10&lt;0.5),"-",IFERROR('Tabel 5 Br'!B10/'Tabel 5 F'!B10*100,"-"))</f>
        <v>16.599451793721975</v>
      </c>
      <c r="C10" s="63">
        <f>IF(OR('Tabel 5 F'!C10&lt;5,'Tabel 5 Br'!C10&lt;0.5),"-",IFERROR('Tabel 5 Br'!C10/'Tabel 5 F'!C10*100,"-"))</f>
        <v>8.3262358078602627</v>
      </c>
      <c r="D10" s="63">
        <f>IF(OR('Tabel 5 F'!D10&lt;5,'Tabel 5 Br'!D10&lt;0.5),"-",IFERROR('Tabel 5 Br'!D10/'Tabel 5 F'!D10*100,"-"))</f>
        <v>2.9229086629001881</v>
      </c>
      <c r="E10" s="63">
        <f>IF(OR('Tabel 5 F'!E10&lt;5,'Tabel 5 Br'!E10&lt;0.5),"-",IFERROR('Tabel 5 Br'!E10/'Tabel 5 F'!E10*100,"-"))</f>
        <v>1.8893781355297643</v>
      </c>
      <c r="F10" s="63">
        <f>IF(OR('Tabel 5 F'!F10&lt;5,'Tabel 5 Br'!F10&lt;0.5),"-",IFERROR('Tabel 5 Br'!F10/'Tabel 5 F'!F10*100,"-"))</f>
        <v>1.2020745782775968</v>
      </c>
      <c r="G10" s="63">
        <f>IF(OR('Tabel 5 F'!G10&lt;5,'Tabel 5 Br'!G10&lt;0.5),"-",IFERROR('Tabel 5 Br'!G10/'Tabel 5 F'!G10*100,"-"))</f>
        <v>1.6370406946604459</v>
      </c>
      <c r="H10" s="63">
        <f>IF(OR('Tabel 5 F'!H10&lt;5,'Tabel 5 Br'!H10&lt;0.5),"-",IFERROR('Tabel 5 Br'!H10/'Tabel 5 F'!H10*100,"-"))</f>
        <v>2.8515777496839445</v>
      </c>
      <c r="I10" s="101"/>
      <c r="J10" s="63">
        <f>IF(OR('Tabel 5 F'!J10&lt;5,'Tabel 5 Br'!J10&lt;0.5),"-",IFERROR('Tabel 5 Br'!J10/'Tabel 5 F'!J10*100,"-"))</f>
        <v>2.296511187759795</v>
      </c>
      <c r="K10" s="74"/>
    </row>
    <row r="11" spans="1:11" ht="15.75" customHeight="1" x14ac:dyDescent="0.2">
      <c r="A11" s="50" t="s">
        <v>227</v>
      </c>
      <c r="B11" s="62">
        <f>IF(OR('Tabel 5 F'!B11&lt;5,'Tabel 5 Br'!B11&lt;0.5),"-",IFERROR('Tabel 5 Br'!B11/'Tabel 5 F'!B11*100,"-"))</f>
        <v>35.820180198019798</v>
      </c>
      <c r="C11" s="62">
        <f>IF(OR('Tabel 5 F'!C11&lt;5,'Tabel 5 Br'!C11&lt;0.5),"-",IFERROR('Tabel 5 Br'!C11/'Tabel 5 F'!C11*100,"-"))</f>
        <v>15.786526932084307</v>
      </c>
      <c r="D11" s="62">
        <f>IF(OR('Tabel 5 F'!D11&lt;5,'Tabel 5 Br'!D11&lt;0.5),"-",IFERROR('Tabel 5 Br'!D11/'Tabel 5 F'!D11*100,"-"))</f>
        <v>5.6281587088096838</v>
      </c>
      <c r="E11" s="62">
        <f>IF(OR('Tabel 5 F'!E11&lt;5,'Tabel 5 Br'!E11&lt;0.5),"-",IFERROR('Tabel 5 Br'!E11/'Tabel 5 F'!E11*100,"-"))</f>
        <v>3.4088062961773211</v>
      </c>
      <c r="F11" s="62">
        <f>IF(OR('Tabel 5 F'!F11&lt;5,'Tabel 5 Br'!F11&lt;0.5),"-",IFERROR('Tabel 5 Br'!F11/'Tabel 5 F'!F11*100,"-"))</f>
        <v>1.3055651881720431</v>
      </c>
      <c r="G11" s="62">
        <f>IF(OR('Tabel 5 F'!G11&lt;5,'Tabel 5 Br'!G11&lt;0.5),"-",IFERROR('Tabel 5 Br'!G11/'Tabel 5 F'!G11*100,"-"))</f>
        <v>1.6413964248159834</v>
      </c>
      <c r="H11" s="62">
        <f>IF(OR('Tabel 5 F'!H11&lt;5,'Tabel 5 Br'!H11&lt;0.5),"-",IFERROR('Tabel 5 Br'!H11/'Tabel 5 F'!H11*100,"-"))</f>
        <v>4.7807287661656765</v>
      </c>
      <c r="I11" s="101"/>
      <c r="J11" s="62">
        <f>IF(OR('Tabel 5 F'!J11&lt;5,'Tabel 5 Br'!J11&lt;0.5),"-",IFERROR('Tabel 5 Br'!J11/'Tabel 5 F'!J11*100,"-"))</f>
        <v>8.7609675838887942</v>
      </c>
      <c r="K11" s="74"/>
    </row>
    <row r="12" spans="1:11" ht="15.75" customHeight="1" x14ac:dyDescent="0.2">
      <c r="A12" s="52" t="s">
        <v>26</v>
      </c>
      <c r="B12" s="63">
        <f>IF(OR('Tabel 5 F'!B12&lt;5,'Tabel 5 Br'!B12&lt;0.5),"-",IFERROR('Tabel 5 Br'!B12/'Tabel 5 F'!B12*100,"-"))</f>
        <v>41.204617174959871</v>
      </c>
      <c r="C12" s="63">
        <f>IF(OR('Tabel 5 F'!C12&lt;5,'Tabel 5 Br'!C12&lt;0.5),"-",IFERROR('Tabel 5 Br'!C12/'Tabel 5 F'!C12*100,"-"))</f>
        <v>24.77966735794276</v>
      </c>
      <c r="D12" s="63">
        <f>IF(OR('Tabel 5 F'!D12&lt;5,'Tabel 5 Br'!D12&lt;0.5),"-",IFERROR('Tabel 5 Br'!D12/'Tabel 5 F'!D12*100,"-"))</f>
        <v>9.5983367666815944</v>
      </c>
      <c r="E12" s="63">
        <f>IF(OR('Tabel 5 F'!E12&lt;5,'Tabel 5 Br'!E12&lt;0.5),"-",IFERROR('Tabel 5 Br'!E12/'Tabel 5 F'!E12*100,"-"))</f>
        <v>5.8094858165794543</v>
      </c>
      <c r="F12" s="63">
        <f>IF(OR('Tabel 5 F'!F12&lt;5,'Tabel 5 Br'!F12&lt;0.5),"-",IFERROR('Tabel 5 Br'!F12/'Tabel 5 F'!F12*100,"-"))</f>
        <v>3.5748506523407526</v>
      </c>
      <c r="G12" s="63">
        <f>IF(OR('Tabel 5 F'!G12&lt;5,'Tabel 5 Br'!G12&lt;0.5),"-",IFERROR('Tabel 5 Br'!G12/'Tabel 5 F'!G12*100,"-"))</f>
        <v>3.3076398480092521</v>
      </c>
      <c r="H12" s="63">
        <f>IF(OR('Tabel 5 F'!H12&lt;5,'Tabel 5 Br'!H12&lt;0.5),"-",IFERROR('Tabel 5 Br'!H12/'Tabel 5 F'!H12*100,"-"))</f>
        <v>5.2556841432225063</v>
      </c>
      <c r="I12" s="101"/>
      <c r="J12" s="63">
        <f>IF(OR('Tabel 5 F'!J12&lt;5,'Tabel 5 Br'!J12&lt;0.5),"-",IFERROR('Tabel 5 Br'!J12/'Tabel 5 F'!J12*100,"-"))</f>
        <v>8.5855673799029883</v>
      </c>
      <c r="K12" s="74"/>
    </row>
    <row r="13" spans="1:11" ht="15.75" customHeight="1" x14ac:dyDescent="0.2">
      <c r="A13" s="50" t="s">
        <v>27</v>
      </c>
      <c r="B13" s="62">
        <f>IF(OR('Tabel 5 F'!B13&lt;5,'Tabel 5 Br'!B13&lt;0.5),"-",IFERROR('Tabel 5 Br'!B13/'Tabel 5 F'!B13*100,"-"))</f>
        <v>33.590598484848485</v>
      </c>
      <c r="C13" s="62">
        <f>IF(OR('Tabel 5 F'!C13&lt;5,'Tabel 5 Br'!C13&lt;0.5),"-",IFERROR('Tabel 5 Br'!C13/'Tabel 5 F'!C13*100,"-"))</f>
        <v>18.136789603960398</v>
      </c>
      <c r="D13" s="62">
        <f>IF(OR('Tabel 5 F'!D13&lt;5,'Tabel 5 Br'!D13&lt;0.5),"-",IFERROR('Tabel 5 Br'!D13/'Tabel 5 F'!D13*100,"-"))</f>
        <v>6.4070686728395065</v>
      </c>
      <c r="E13" s="62">
        <f>IF(OR('Tabel 5 F'!E13&lt;5,'Tabel 5 Br'!E13&lt;0.5),"-",IFERROR('Tabel 5 Br'!E13/'Tabel 5 F'!E13*100,"-"))</f>
        <v>3.7368487106017194</v>
      </c>
      <c r="F13" s="62">
        <f>IF(OR('Tabel 5 F'!F13&lt;5,'Tabel 5 Br'!F13&lt;0.5),"-",IFERROR('Tabel 5 Br'!F13/'Tabel 5 F'!F13*100,"-"))</f>
        <v>2.2541261659302898</v>
      </c>
      <c r="G13" s="62">
        <f>IF(OR('Tabel 5 F'!G13&lt;5,'Tabel 5 Br'!G13&lt;0.5),"-",IFERROR('Tabel 5 Br'!G13/'Tabel 5 F'!G13*100,"-"))</f>
        <v>1.4941209119121508</v>
      </c>
      <c r="H13" s="62">
        <f>IF(OR('Tabel 5 F'!H13&lt;5,'Tabel 5 Br'!H13&lt;0.5),"-",IFERROR('Tabel 5 Br'!H13/'Tabel 5 F'!H13*100,"-"))</f>
        <v>2.5734863813229572</v>
      </c>
      <c r="I13" s="101"/>
      <c r="J13" s="62">
        <f>IF(OR('Tabel 5 F'!J13&lt;5,'Tabel 5 Br'!J13&lt;0.5),"-",IFERROR('Tabel 5 Br'!J13/'Tabel 5 F'!J13*100,"-"))</f>
        <v>3.6483191604603928</v>
      </c>
      <c r="K13" s="74"/>
    </row>
    <row r="14" spans="1:11" ht="15.75" customHeight="1" x14ac:dyDescent="0.2">
      <c r="A14" s="52" t="s">
        <v>28</v>
      </c>
      <c r="B14" s="63">
        <f>IF(OR('Tabel 5 F'!B14&lt;5,'Tabel 5 Br'!B14&lt;0.5),"-",IFERROR('Tabel 5 Br'!B14/'Tabel 5 F'!B14*100,"-"))</f>
        <v>22.420735849056602</v>
      </c>
      <c r="C14" s="63">
        <f>IF(OR('Tabel 5 F'!C14&lt;5,'Tabel 5 Br'!C14&lt;0.5),"-",IFERROR('Tabel 5 Br'!C14/'Tabel 5 F'!C14*100,"-"))</f>
        <v>13.833315789473685</v>
      </c>
      <c r="D14" s="63">
        <f>IF(OR('Tabel 5 F'!D14&lt;5,'Tabel 5 Br'!D14&lt;0.5),"-",IFERROR('Tabel 5 Br'!D14/'Tabel 5 F'!D14*100,"-"))</f>
        <v>3.1620252707581233</v>
      </c>
      <c r="E14" s="63">
        <f>IF(OR('Tabel 5 F'!E14&lt;5,'Tabel 5 Br'!E14&lt;0.5),"-",IFERROR('Tabel 5 Br'!E14/'Tabel 5 F'!E14*100,"-"))</f>
        <v>4.0924326123128125</v>
      </c>
      <c r="F14" s="63">
        <f>IF(OR('Tabel 5 F'!F14&lt;5,'Tabel 5 Br'!F14&lt;0.5),"-",IFERROR('Tabel 5 Br'!F14/'Tabel 5 F'!F14*100,"-"))</f>
        <v>3.2277556109725687</v>
      </c>
      <c r="G14" s="63">
        <f>IF(OR('Tabel 5 F'!G14&lt;5,'Tabel 5 Br'!G14&lt;0.5),"-",IFERROR('Tabel 5 Br'!G14/'Tabel 5 F'!G14*100,"-"))</f>
        <v>3.6233926645091694</v>
      </c>
      <c r="H14" s="63">
        <f>IF(OR('Tabel 5 F'!H14&lt;5,'Tabel 5 Br'!H14&lt;0.5),"-",IFERROR('Tabel 5 Br'!H14/'Tabel 5 F'!H14*100,"-"))</f>
        <v>3.6082149532710281</v>
      </c>
      <c r="I14" s="101"/>
      <c r="J14" s="63">
        <f>IF(OR('Tabel 5 F'!J14&lt;5,'Tabel 5 Br'!J14&lt;0.5),"-",IFERROR('Tabel 5 Br'!J14/'Tabel 5 F'!J14*100,"-"))</f>
        <v>4.2721935617003712</v>
      </c>
      <c r="K14" s="74"/>
    </row>
    <row r="15" spans="1:11" ht="15.75" customHeight="1" x14ac:dyDescent="0.2">
      <c r="A15" s="50" t="s">
        <v>29</v>
      </c>
      <c r="B15" s="62">
        <f>IF(OR('Tabel 5 F'!B15&lt;5,'Tabel 5 Br'!B15&lt;0.5),"-",IFERROR('Tabel 5 Br'!B15/'Tabel 5 F'!B15*100,"-"))</f>
        <v>39.065929260450162</v>
      </c>
      <c r="C15" s="62">
        <f>IF(OR('Tabel 5 F'!C15&lt;5,'Tabel 5 Br'!C15&lt;0.5),"-",IFERROR('Tabel 5 Br'!C15/'Tabel 5 F'!C15*100,"-"))</f>
        <v>19.956633613445376</v>
      </c>
      <c r="D15" s="62">
        <f>IF(OR('Tabel 5 F'!D15&lt;5,'Tabel 5 Br'!D15&lt;0.5),"-",IFERROR('Tabel 5 Br'!D15/'Tabel 5 F'!D15*100,"-"))</f>
        <v>8.6302400275103164</v>
      </c>
      <c r="E15" s="62">
        <f>IF(OR('Tabel 5 F'!E15&lt;5,'Tabel 5 Br'!E15&lt;0.5),"-",IFERROR('Tabel 5 Br'!E15/'Tabel 5 F'!E15*100,"-"))</f>
        <v>5.5635535307517081</v>
      </c>
      <c r="F15" s="62">
        <f>IF(OR('Tabel 5 F'!F15&lt;5,'Tabel 5 Br'!F15&lt;0.5),"-",IFERROR('Tabel 5 Br'!F15/'Tabel 5 F'!F15*100,"-"))</f>
        <v>3.5873598014888342</v>
      </c>
      <c r="G15" s="62">
        <f>IF(OR('Tabel 5 F'!G15&lt;5,'Tabel 5 Br'!G15&lt;0.5),"-",IFERROR('Tabel 5 Br'!G15/'Tabel 5 F'!G15*100,"-"))</f>
        <v>3.7422810985460417</v>
      </c>
      <c r="H15" s="62">
        <f>IF(OR('Tabel 5 F'!H15&lt;5,'Tabel 5 Br'!H15&lt;0.5),"-",IFERROR('Tabel 5 Br'!H15/'Tabel 5 F'!H15*100,"-"))</f>
        <v>6.1810955223880599</v>
      </c>
      <c r="I15" s="101"/>
      <c r="J15" s="62">
        <f>IF(OR('Tabel 5 F'!J15&lt;5,'Tabel 5 Br'!J15&lt;0.5),"-",IFERROR('Tabel 5 Br'!J15/'Tabel 5 F'!J15*100,"-"))</f>
        <v>12.115617407256419</v>
      </c>
      <c r="K15" s="74"/>
    </row>
    <row r="16" spans="1:11" ht="15.75" customHeight="1" x14ac:dyDescent="0.2">
      <c r="A16" s="52" t="s">
        <v>30</v>
      </c>
      <c r="B16" s="63">
        <f>IF(OR('Tabel 5 F'!B16&lt;5,'Tabel 5 Br'!B16&lt;0.5),"-",IFERROR('Tabel 5 Br'!B16/'Tabel 5 F'!B16*100,"-"))</f>
        <v>37.430010989010988</v>
      </c>
      <c r="C16" s="63">
        <f>IF(OR('Tabel 5 F'!C16&lt;5,'Tabel 5 Br'!C16&lt;0.5),"-",IFERROR('Tabel 5 Br'!C16/'Tabel 5 F'!C16*100,"-"))</f>
        <v>18.947595588235295</v>
      </c>
      <c r="D16" s="63">
        <f>IF(OR('Tabel 5 F'!D16&lt;5,'Tabel 5 Br'!D16&lt;0.5),"-",IFERROR('Tabel 5 Br'!D16/'Tabel 5 F'!D16*100,"-"))</f>
        <v>9.8341657608695652</v>
      </c>
      <c r="E16" s="63">
        <f>IF(OR('Tabel 5 F'!E16&lt;5,'Tabel 5 Br'!E16&lt;0.5),"-",IFERROR('Tabel 5 Br'!E16/'Tabel 5 F'!E16*100,"-"))</f>
        <v>5.5473183760683762</v>
      </c>
      <c r="F16" s="63">
        <f>IF(OR('Tabel 5 F'!F16&lt;5,'Tabel 5 Br'!F16&lt;0.5),"-",IFERROR('Tabel 5 Br'!F16/'Tabel 5 F'!F16*100,"-"))</f>
        <v>2.6383797054009821</v>
      </c>
      <c r="G16" s="63">
        <f>IF(OR('Tabel 5 F'!G16&lt;5,'Tabel 5 Br'!G16&lt;0.5),"-",IFERROR('Tabel 5 Br'!G16/'Tabel 5 F'!G16*100,"-"))</f>
        <v>2.6007154779969652</v>
      </c>
      <c r="H16" s="63">
        <f>IF(OR('Tabel 5 F'!H16&lt;5,'Tabel 5 Br'!H16&lt;0.5),"-",IFERROR('Tabel 5 Br'!H16/'Tabel 5 F'!H16*100,"-"))</f>
        <v>5.485444444444445</v>
      </c>
      <c r="I16" s="101"/>
      <c r="J16" s="63">
        <f>IF(OR('Tabel 5 F'!J16&lt;5,'Tabel 5 Br'!J16&lt;0.5),"-",IFERROR('Tabel 5 Br'!J16/'Tabel 5 F'!J16*100,"-"))</f>
        <v>6.6453017402113108</v>
      </c>
      <c r="K16" s="74"/>
    </row>
    <row r="17" spans="1:11" ht="15" hidden="1" customHeight="1" x14ac:dyDescent="0.2">
      <c r="A17" s="50" t="s">
        <v>31</v>
      </c>
      <c r="B17" s="62">
        <f>IF(OR('Tabel 5 F'!B17&lt;5,'Tabel 5 Br'!B17&lt;0.5),"-",IFERROR('Tabel 5 Br'!B17/'Tabel 5 F'!B17*100,"-"))</f>
        <v>41.486745098039215</v>
      </c>
      <c r="C17" s="62">
        <f>IF(OR('Tabel 5 F'!C17&lt;5,'Tabel 5 Br'!C17&lt;0.5),"-",IFERROR('Tabel 5 Br'!C17/'Tabel 5 F'!C17*100,"-"))</f>
        <v>10.566072463768116</v>
      </c>
      <c r="D17" s="62">
        <f>IF(OR('Tabel 5 F'!D17&lt;5,'Tabel 5 Br'!D17&lt;0.5),"-",IFERROR('Tabel 5 Br'!D17/'Tabel 5 F'!D17*100,"-"))</f>
        <v>7.4799684210526323</v>
      </c>
      <c r="E17" s="62">
        <f>IF(OR('Tabel 5 F'!E17&lt;5,'Tabel 5 Br'!E17&lt;0.5),"-",IFERROR('Tabel 5 Br'!E17/'Tabel 5 F'!E17*100,"-"))</f>
        <v>3.3158758169934641</v>
      </c>
      <c r="F17" s="62">
        <f>IF(OR('Tabel 5 F'!F17&lt;5,'Tabel 5 Br'!F17&lt;0.5),"-",IFERROR('Tabel 5 Br'!F17/'Tabel 5 F'!F17*100,"-"))</f>
        <v>1.2320785340314138</v>
      </c>
      <c r="G17" s="62">
        <f>IF(OR('Tabel 5 F'!G17&lt;5,'Tabel 5 Br'!G17&lt;0.5),"-",IFERROR('Tabel 5 Br'!G17/'Tabel 5 F'!G17*100,"-"))</f>
        <v>1.90017987012987</v>
      </c>
      <c r="H17" s="62">
        <f>IF(OR('Tabel 5 F'!H17&lt;5,'Tabel 5 Br'!H17&lt;0.5),"-",IFERROR('Tabel 5 Br'!H17/'Tabel 5 F'!H17*100,"-"))</f>
        <v>4.2643380782918152</v>
      </c>
      <c r="I17" s="101"/>
      <c r="J17" s="62">
        <f>IF(OR('Tabel 5 F'!J17&lt;5,'Tabel 5 Br'!J17&lt;0.5),"-",IFERROR('Tabel 5 Br'!J17/'Tabel 5 F'!J17*100,"-"))</f>
        <v>3.5389462184873945</v>
      </c>
      <c r="K17" s="74"/>
    </row>
    <row r="18" spans="1:11" ht="15" hidden="1" customHeight="1" x14ac:dyDescent="0.2">
      <c r="A18" s="52" t="s">
        <v>32</v>
      </c>
      <c r="B18" s="63">
        <f>IF(OR('Tabel 5 F'!B18&lt;5,'Tabel 5 Br'!B18&lt;0.5),"-",IFERROR('Tabel 5 Br'!B18/'Tabel 5 F'!B18*100,"-"))</f>
        <v>42.36933333333333</v>
      </c>
      <c r="C18" s="63">
        <f>IF(OR('Tabel 5 F'!C18&lt;5,'Tabel 5 Br'!C18&lt;0.5),"-",IFERROR('Tabel 5 Br'!C18/'Tabel 5 F'!C18*100,"-"))</f>
        <v>23.47744827586207</v>
      </c>
      <c r="D18" s="63">
        <f>IF(OR('Tabel 5 F'!D18&lt;5,'Tabel 5 Br'!D18&lt;0.5),"-",IFERROR('Tabel 5 Br'!D18/'Tabel 5 F'!D18*100,"-"))</f>
        <v>8.0203619047619039</v>
      </c>
      <c r="E18" s="63">
        <f>IF(OR('Tabel 5 F'!E18&lt;5,'Tabel 5 Br'!E18&lt;0.5),"-",IFERROR('Tabel 5 Br'!E18/'Tabel 5 F'!E18*100,"-"))</f>
        <v>2.8852500000000001</v>
      </c>
      <c r="F18" s="63">
        <f>IF(OR('Tabel 5 F'!F18&lt;5,'Tabel 5 Br'!F18&lt;0.5),"-",IFERROR('Tabel 5 Br'!F18/'Tabel 5 F'!F18*100,"-"))</f>
        <v>1.8427326732673266</v>
      </c>
      <c r="G18" s="63">
        <f>IF(OR('Tabel 5 F'!G18&lt;5,'Tabel 5 Br'!G18&lt;0.5),"-",IFERROR('Tabel 5 Br'!G18/'Tabel 5 F'!G18*100,"-"))</f>
        <v>1.7175175097276265</v>
      </c>
      <c r="H18" s="63">
        <f>IF(OR('Tabel 5 F'!H18&lt;5,'Tabel 5 Br'!H18&lt;0.5),"-",IFERROR('Tabel 5 Br'!H18/'Tabel 5 F'!H18*100,"-"))</f>
        <v>1.9497199999999999</v>
      </c>
      <c r="I18" s="101"/>
      <c r="J18" s="63">
        <f>IF(OR('Tabel 5 F'!J18&lt;5,'Tabel 5 Br'!J18&lt;0.5),"-",IFERROR('Tabel 5 Br'!J18/'Tabel 5 F'!J18*100,"-"))</f>
        <v>6.1132060957909999</v>
      </c>
      <c r="K18" s="74"/>
    </row>
    <row r="19" spans="1:11" ht="15" hidden="1" customHeight="1" x14ac:dyDescent="0.2">
      <c r="A19" s="50" t="s">
        <v>33</v>
      </c>
      <c r="B19" s="62" t="str">
        <f>IF(OR('Tabel 5 F'!B19&lt;5,'Tabel 5 Br'!B19&lt;0.5),"-",IFERROR('Tabel 5 Br'!B19/'Tabel 5 F'!B19*100,"-"))</f>
        <v>-</v>
      </c>
      <c r="C19" s="62" t="str">
        <f>IF(OR('Tabel 5 F'!C19&lt;5,'Tabel 5 Br'!C19&lt;0.5),"-",IFERROR('Tabel 5 Br'!C19/'Tabel 5 F'!C19*100,"-"))</f>
        <v>-</v>
      </c>
      <c r="D19" s="62" t="str">
        <f>IF(OR('Tabel 5 F'!D19&lt;5,'Tabel 5 Br'!D19&lt;0.5),"-",IFERROR('Tabel 5 Br'!D19/'Tabel 5 F'!D19*100,"-"))</f>
        <v>-</v>
      </c>
      <c r="E19" s="62">
        <f>IF(OR('Tabel 5 F'!E19&lt;5,'Tabel 5 Br'!E19&lt;0.5),"-",IFERROR('Tabel 5 Br'!E19/'Tabel 5 F'!E19*100,"-"))</f>
        <v>5.8812352941176469</v>
      </c>
      <c r="F19" s="62" t="str">
        <f>IF(OR('Tabel 5 F'!F19&lt;5,'Tabel 5 Br'!F19&lt;0.5),"-",IFERROR('Tabel 5 Br'!F19/'Tabel 5 F'!F19*100,"-"))</f>
        <v>-</v>
      </c>
      <c r="G19" s="62">
        <f>IF(OR('Tabel 5 F'!G19&lt;5,'Tabel 5 Br'!G19&lt;0.5),"-",IFERROR('Tabel 5 Br'!G19/'Tabel 5 F'!G19*100,"-"))</f>
        <v>2.7551124497991966</v>
      </c>
      <c r="H19" s="62" t="str">
        <f>IF(OR('Tabel 5 F'!H19&lt;5,'Tabel 5 Br'!H19&lt;0.5),"-",IFERROR('Tabel 5 Br'!H19/'Tabel 5 F'!H19*100,"-"))</f>
        <v>-</v>
      </c>
      <c r="I19" s="101"/>
      <c r="J19" s="62">
        <f>IF(OR('Tabel 5 F'!J19&lt;5,'Tabel 5 Br'!J19&lt;0.5),"-",IFERROR('Tabel 5 Br'!J19/'Tabel 5 F'!J19*100,"-"))</f>
        <v>2.5208425925925924</v>
      </c>
      <c r="K19" s="74"/>
    </row>
    <row r="20" spans="1:11" ht="15" hidden="1" customHeight="1" x14ac:dyDescent="0.2">
      <c r="A20" s="52" t="s">
        <v>34</v>
      </c>
      <c r="B20" s="63">
        <f>IF(OR('Tabel 5 F'!B20&lt;5,'Tabel 5 Br'!B20&lt;0.5),"-",IFERROR('Tabel 5 Br'!B20/'Tabel 5 F'!B20*100,"-"))</f>
        <v>56.182722222222225</v>
      </c>
      <c r="C20" s="63">
        <f>IF(OR('Tabel 5 F'!C20&lt;5,'Tabel 5 Br'!C20&lt;0.5),"-",IFERROR('Tabel 5 Br'!C20/'Tabel 5 F'!C20*100,"-"))</f>
        <v>23.892399999999999</v>
      </c>
      <c r="D20" s="63">
        <f>IF(OR('Tabel 5 F'!D20&lt;5,'Tabel 5 Br'!D20&lt;0.5),"-",IFERROR('Tabel 5 Br'!D20/'Tabel 5 F'!D20*100,"-"))</f>
        <v>7.1415357142857143</v>
      </c>
      <c r="E20" s="63">
        <f>IF(OR('Tabel 5 F'!E20&lt;5,'Tabel 5 Br'!E20&lt;0.5),"-",IFERROR('Tabel 5 Br'!E20/'Tabel 5 F'!E20*100,"-"))</f>
        <v>3.2410714285714284</v>
      </c>
      <c r="F20" s="63">
        <f>IF(OR('Tabel 5 F'!F20&lt;5,'Tabel 5 Br'!F20&lt;0.5),"-",IFERROR('Tabel 5 Br'!F20/'Tabel 5 F'!F20*100,"-"))</f>
        <v>2.4263380281690141</v>
      </c>
      <c r="G20" s="63">
        <f>IF(OR('Tabel 5 F'!G20&lt;5,'Tabel 5 Br'!G20&lt;0.5),"-",IFERROR('Tabel 5 Br'!G20/'Tabel 5 F'!G20*100,"-"))</f>
        <v>1.1363333333333332</v>
      </c>
      <c r="H20" s="63">
        <f>IF(OR('Tabel 5 F'!H20&lt;5,'Tabel 5 Br'!H20&lt;0.5),"-",IFERROR('Tabel 5 Br'!H20/'Tabel 5 F'!H20*100,"-"))</f>
        <v>3.7728867924528302</v>
      </c>
      <c r="I20" s="101"/>
      <c r="J20" s="63">
        <f>IF(OR('Tabel 5 F'!J20&lt;5,'Tabel 5 Br'!J20&lt;0.5),"-",IFERROR('Tabel 5 Br'!J20/'Tabel 5 F'!J20*100,"-"))</f>
        <v>4.6472784313725484</v>
      </c>
      <c r="K20" s="74"/>
    </row>
    <row r="21" spans="1:11" ht="15.75" customHeight="1" x14ac:dyDescent="0.2">
      <c r="A21" s="50" t="s">
        <v>35</v>
      </c>
      <c r="B21" s="62">
        <f>IF(OR('Tabel 5 F'!B21&lt;5,'Tabel 5 Br'!B21&lt;0.5),"-",IFERROR('Tabel 5 Br'!B21/'Tabel 5 F'!B21*100,"-"))</f>
        <v>44.254787037037033</v>
      </c>
      <c r="C21" s="62">
        <f>IF(OR('Tabel 5 F'!C21&lt;5,'Tabel 5 Br'!C21&lt;0.5),"-",IFERROR('Tabel 5 Br'!C21/'Tabel 5 F'!C21*100,"-"))</f>
        <v>15.64858407079646</v>
      </c>
      <c r="D21" s="62">
        <f>IF(OR('Tabel 5 F'!D21&lt;5,'Tabel 5 Br'!D21&lt;0.5),"-",IFERROR('Tabel 5 Br'!D21/'Tabel 5 F'!D21*100,"-"))</f>
        <v>7.4901623931623913</v>
      </c>
      <c r="E21" s="62">
        <f>IF(OR('Tabel 5 F'!E21&lt;5,'Tabel 5 Br'!E21&lt;0.5),"-",IFERROR('Tabel 5 Br'!E21/'Tabel 5 F'!E21*100,"-"))</f>
        <v>3.2995686274509799</v>
      </c>
      <c r="F21" s="62">
        <f>IF(OR('Tabel 5 F'!F21&lt;5,'Tabel 5 Br'!F21&lt;0.5),"-",IFERROR('Tabel 5 Br'!F21/'Tabel 5 F'!F21*100,"-"))</f>
        <v>1.5341421188630491</v>
      </c>
      <c r="G21" s="62">
        <f>IF(OR('Tabel 5 F'!G21&lt;5,'Tabel 5 Br'!G21&lt;0.5),"-",IFERROR('Tabel 5 Br'!G21/'Tabel 5 F'!G21*100,"-"))</f>
        <v>1.8741754161331625</v>
      </c>
      <c r="H21" s="62">
        <f>IF(OR('Tabel 5 F'!H21&lt;5,'Tabel 5 Br'!H21&lt;0.5),"-",IFERROR('Tabel 5 Br'!H21/'Tabel 5 F'!H21*100,"-"))</f>
        <v>3.7050412621359228</v>
      </c>
      <c r="I21" s="101"/>
      <c r="J21" s="62">
        <f>IF(OR('Tabel 5 F'!J21&lt;5,'Tabel 5 Br'!J21&lt;0.5),"-",IFERROR('Tabel 5 Br'!J21/'Tabel 5 F'!J21*100,"-"))</f>
        <v>4.053691006917755</v>
      </c>
      <c r="K21" s="74"/>
    </row>
    <row r="22" spans="1:11" ht="15.75" customHeight="1" x14ac:dyDescent="0.2">
      <c r="A22" s="52" t="s">
        <v>36</v>
      </c>
      <c r="B22" s="63">
        <f>IF(OR('Tabel 5 F'!B22&lt;5,'Tabel 5 Br'!B22&lt;0.5),"-",IFERROR('Tabel 5 Br'!B22/'Tabel 5 F'!B22*100,"-"))</f>
        <v>26.588000000000001</v>
      </c>
      <c r="C22" s="63">
        <f>IF(OR('Tabel 5 F'!C22&lt;5,'Tabel 5 Br'!C22&lt;0.5),"-",IFERROR('Tabel 5 Br'!C22/'Tabel 5 F'!C22*100,"-"))</f>
        <v>6.6654000000000009</v>
      </c>
      <c r="D22" s="63">
        <f>IF(OR('Tabel 5 F'!D22&lt;5,'Tabel 5 Br'!D22&lt;0.5),"-",IFERROR('Tabel 5 Br'!D22/'Tabel 5 F'!D22*100,"-"))</f>
        <v>3.5707499999999994</v>
      </c>
      <c r="E22" s="63">
        <f>IF(OR('Tabel 5 F'!E22&lt;5,'Tabel 5 Br'!E22&lt;0.5),"-",IFERROR('Tabel 5 Br'!E22/'Tabel 5 F'!E22*100,"-"))</f>
        <v>5.4470833333333326</v>
      </c>
      <c r="F22" s="63" t="str">
        <f>IF(OR('Tabel 5 F'!F22&lt;5,'Tabel 5 Br'!F22&lt;0.5),"-",IFERROR('Tabel 5 Br'!F22/'Tabel 5 F'!F22*100,"-"))</f>
        <v>-</v>
      </c>
      <c r="G22" s="63">
        <f>IF(OR('Tabel 5 F'!G22&lt;5,'Tabel 5 Br'!G22&lt;0.5),"-",IFERROR('Tabel 5 Br'!G22/'Tabel 5 F'!G22*100,"-"))</f>
        <v>2.544138392857143</v>
      </c>
      <c r="H22" s="63" t="str">
        <f>IF(OR('Tabel 5 F'!H22&lt;5,'Tabel 5 Br'!H22&lt;0.5),"-",IFERROR('Tabel 5 Br'!H22/'Tabel 5 F'!H22*100,"-"))</f>
        <v>-</v>
      </c>
      <c r="I22" s="101"/>
      <c r="J22" s="63">
        <f>IF(OR('Tabel 5 F'!J22&lt;5,'Tabel 5 Br'!J22&lt;0.5),"-",IFERROR('Tabel 5 Br'!J22/'Tabel 5 F'!J22*100,"-"))</f>
        <v>3.6262421652421652</v>
      </c>
      <c r="K22" s="74"/>
    </row>
    <row r="23" spans="1:11" ht="15.75" customHeight="1" x14ac:dyDescent="0.2">
      <c r="A23" s="50" t="s">
        <v>37</v>
      </c>
      <c r="B23" s="62">
        <f>IF(OR('Tabel 5 F'!B23&lt;5,'Tabel 5 Br'!B23&lt;0.5),"-",IFERROR('Tabel 5 Br'!B23/'Tabel 5 F'!B23*100,"-"))</f>
        <v>35.0184</v>
      </c>
      <c r="C23" s="62">
        <f>IF(OR('Tabel 5 F'!C23&lt;5,'Tabel 5 Br'!C23&lt;0.5),"-",IFERROR('Tabel 5 Br'!C23/'Tabel 5 F'!C23*100,"-"))</f>
        <v>14.142021739130433</v>
      </c>
      <c r="D23" s="62">
        <f>IF(OR('Tabel 5 F'!D23&lt;5,'Tabel 5 Br'!D23&lt;0.5),"-",IFERROR('Tabel 5 Br'!D23/'Tabel 5 F'!D23*100,"-"))</f>
        <v>7.576765217391304</v>
      </c>
      <c r="E23" s="62">
        <f>IF(OR('Tabel 5 F'!E23&lt;5,'Tabel 5 Br'!E23&lt;0.5),"-",IFERROR('Tabel 5 Br'!E23/'Tabel 5 F'!E23*100,"-"))</f>
        <v>3.7954074074074069</v>
      </c>
      <c r="F23" s="62">
        <f>IF(OR('Tabel 5 F'!F23&lt;5,'Tabel 5 Br'!F23&lt;0.5),"-",IFERROR('Tabel 5 Br'!F23/'Tabel 5 F'!F23*100,"-"))</f>
        <v>1.1677222222222221</v>
      </c>
      <c r="G23" s="62">
        <f>IF(OR('Tabel 5 F'!G23&lt;5,'Tabel 5 Br'!G23&lt;0.5),"-",IFERROR('Tabel 5 Br'!G23/'Tabel 5 F'!G23*100,"-"))</f>
        <v>4.8771463414634146</v>
      </c>
      <c r="H23" s="62">
        <f>IF(OR('Tabel 5 F'!H23&lt;5,'Tabel 5 Br'!H23&lt;0.5),"-",IFERROR('Tabel 5 Br'!H23/'Tabel 5 F'!H23*100,"-"))</f>
        <v>3.029727272727273</v>
      </c>
      <c r="I23" s="101"/>
      <c r="J23" s="62">
        <f>IF(OR('Tabel 5 F'!J23&lt;5,'Tabel 5 Br'!J23&lt;0.5),"-",IFERROR('Tabel 5 Br'!J23/'Tabel 5 F'!J23*100,"-"))</f>
        <v>8.7634780487804882</v>
      </c>
      <c r="K23" s="74"/>
    </row>
    <row r="24" spans="1:11" ht="15.75" customHeight="1" x14ac:dyDescent="0.2">
      <c r="A24" s="52" t="s">
        <v>38</v>
      </c>
      <c r="B24" s="63">
        <f>IF(OR('Tabel 5 F'!B24&lt;5,'Tabel 5 Br'!B24&lt;0.5),"-",IFERROR('Tabel 5 Br'!B24/'Tabel 5 F'!B24*100,"-"))</f>
        <v>14.78154135338346</v>
      </c>
      <c r="C24" s="63">
        <f>IF(OR('Tabel 5 F'!C24&lt;5,'Tabel 5 Br'!C24&lt;0.5),"-",IFERROR('Tabel 5 Br'!C24/'Tabel 5 F'!C24*100,"-"))</f>
        <v>7.004872727272728</v>
      </c>
      <c r="D24" s="63">
        <f>IF(OR('Tabel 5 F'!D24&lt;5,'Tabel 5 Br'!D24&lt;0.5),"-",IFERROR('Tabel 5 Br'!D24/'Tabel 5 F'!D24*100,"-"))</f>
        <v>4.0178555133079854</v>
      </c>
      <c r="E24" s="63">
        <f>IF(OR('Tabel 5 F'!E24&lt;5,'Tabel 5 Br'!E24&lt;0.5),"-",IFERROR('Tabel 5 Br'!E24/'Tabel 5 F'!E24*100,"-"))</f>
        <v>2.7085188916876572</v>
      </c>
      <c r="F24" s="63">
        <f>IF(OR('Tabel 5 F'!F24&lt;5,'Tabel 5 Br'!F24&lt;0.5),"-",IFERROR('Tabel 5 Br'!F24/'Tabel 5 F'!F24*100,"-"))</f>
        <v>2.051690789473684</v>
      </c>
      <c r="G24" s="63">
        <f>IF(OR('Tabel 5 F'!G24&lt;5,'Tabel 5 Br'!G24&lt;0.5),"-",IFERROR('Tabel 5 Br'!G24/'Tabel 5 F'!G24*100,"-"))</f>
        <v>0.9170848416289592</v>
      </c>
      <c r="H24" s="63">
        <f>IF(OR('Tabel 5 F'!H24&lt;5,'Tabel 5 Br'!H24&lt;0.5),"-",IFERROR('Tabel 5 Br'!H24/'Tabel 5 F'!H24*100,"-"))</f>
        <v>1.256925925925926</v>
      </c>
      <c r="I24" s="101"/>
      <c r="J24" s="63">
        <f>IF(OR('Tabel 5 F'!J24&lt;5,'Tabel 5 Br'!J24&lt;0.5),"-",IFERROR('Tabel 5 Br'!J24/'Tabel 5 F'!J24*100,"-"))</f>
        <v>2.8313234790059982</v>
      </c>
      <c r="K24" s="74"/>
    </row>
    <row r="25" spans="1:11" ht="15.75" customHeight="1" x14ac:dyDescent="0.2">
      <c r="A25" s="50" t="s">
        <v>39</v>
      </c>
      <c r="B25" s="62">
        <f>IF(OR('Tabel 5 F'!B25&lt;5,'Tabel 5 Br'!B25&lt;0.5),"-",IFERROR('Tabel 5 Br'!B25/'Tabel 5 F'!B25*100,"-"))</f>
        <v>36.763462184873944</v>
      </c>
      <c r="C25" s="62">
        <f>IF(OR('Tabel 5 F'!C25&lt;5,'Tabel 5 Br'!C25&lt;0.5),"-",IFERROR('Tabel 5 Br'!C25/'Tabel 5 F'!C25*100,"-"))</f>
        <v>11.190461805555556</v>
      </c>
      <c r="D25" s="62">
        <f>IF(OR('Tabel 5 F'!D25&lt;5,'Tabel 5 Br'!D25&lt;0.5),"-",IFERROR('Tabel 5 Br'!D25/'Tabel 5 F'!D25*100,"-"))</f>
        <v>4.2442045801526715</v>
      </c>
      <c r="E25" s="62">
        <f>IF(OR('Tabel 5 F'!E25&lt;5,'Tabel 5 Br'!E25&lt;0.5),"-",IFERROR('Tabel 5 Br'!E25/'Tabel 5 F'!E25*100,"-"))</f>
        <v>1.8378534759358289</v>
      </c>
      <c r="F25" s="62">
        <f>IF(OR('Tabel 5 F'!F25&lt;5,'Tabel 5 Br'!F25&lt;0.5),"-",IFERROR('Tabel 5 Br'!F25/'Tabel 5 F'!F25*100,"-"))</f>
        <v>1.1150492845786963</v>
      </c>
      <c r="G25" s="62">
        <f>IF(OR('Tabel 5 F'!G25&lt;5,'Tabel 5 Br'!G25&lt;0.5),"-",IFERROR('Tabel 5 Br'!G25/'Tabel 5 F'!G25*100,"-"))</f>
        <v>1.2251252455795676</v>
      </c>
      <c r="H25" s="62">
        <f>IF(OR('Tabel 5 F'!H25&lt;5,'Tabel 5 Br'!H25&lt;0.5),"-",IFERROR('Tabel 5 Br'!H25/'Tabel 5 F'!H25*100,"-"))</f>
        <v>2.2831535269709544</v>
      </c>
      <c r="I25" s="101"/>
      <c r="J25" s="62">
        <f>IF(OR('Tabel 5 F'!J25&lt;5,'Tabel 5 Br'!J25&lt;0.5),"-",IFERROR('Tabel 5 Br'!J25/'Tabel 5 F'!J25*100,"-"))</f>
        <v>3.9458683260497813</v>
      </c>
      <c r="K25" s="74"/>
    </row>
    <row r="26" spans="1:11" ht="15.75" customHeight="1" x14ac:dyDescent="0.2">
      <c r="A26" s="52" t="s">
        <v>40</v>
      </c>
      <c r="B26" s="63">
        <f>IF(OR('Tabel 5 F'!B26&lt;5,'Tabel 5 Br'!B26&lt;0.5),"-",IFERROR('Tabel 5 Br'!B26/'Tabel 5 F'!B26*100,"-"))</f>
        <v>14.622305769230771</v>
      </c>
      <c r="C26" s="63">
        <f>IF(OR('Tabel 5 F'!C26&lt;5,'Tabel 5 Br'!C26&lt;0.5),"-",IFERROR('Tabel 5 Br'!C26/'Tabel 5 F'!C26*100,"-"))</f>
        <v>1.3110571748878923</v>
      </c>
      <c r="D26" s="63">
        <f>IF(OR('Tabel 5 F'!D26&lt;5,'Tabel 5 Br'!D26&lt;0.5),"-",IFERROR('Tabel 5 Br'!D26/'Tabel 5 F'!D26*100,"-"))</f>
        <v>1.7323297970479705</v>
      </c>
      <c r="E26" s="63">
        <f>IF(OR('Tabel 5 F'!E26&lt;5,'Tabel 5 Br'!E26&lt;0.5),"-",IFERROR('Tabel 5 Br'!E26/'Tabel 5 F'!E26*100,"-"))</f>
        <v>0.75069138875062225</v>
      </c>
      <c r="F26" s="63">
        <f>IF(OR('Tabel 5 F'!F26&lt;5,'Tabel 5 Br'!F26&lt;0.5),"-",IFERROR('Tabel 5 Br'!F26/'Tabel 5 F'!F26*100,"-"))</f>
        <v>0.33644052419354836</v>
      </c>
      <c r="G26" s="63">
        <f>IF(OR('Tabel 5 F'!G26&lt;5,'Tabel 5 Br'!G26&lt;0.5),"-",IFERROR('Tabel 5 Br'!G26/'Tabel 5 F'!G26*100,"-"))</f>
        <v>0.21597130746657972</v>
      </c>
      <c r="H26" s="63">
        <f>IF(OR('Tabel 5 F'!H26&lt;5,'Tabel 5 Br'!H26&lt;0.5),"-",IFERROR('Tabel 5 Br'!H26/'Tabel 5 F'!H26*100,"-"))</f>
        <v>0.61694070619586938</v>
      </c>
      <c r="I26" s="101"/>
      <c r="J26" s="63">
        <f>IF(OR('Tabel 5 F'!J26&lt;5,'Tabel 5 Br'!J26&lt;0.5),"-",IFERROR('Tabel 5 Br'!J26/'Tabel 5 F'!J26*100,"-"))</f>
        <v>2.0192520353072241</v>
      </c>
      <c r="K26" s="74"/>
    </row>
    <row r="27" spans="1:11" ht="15.75" customHeight="1" x14ac:dyDescent="0.2">
      <c r="A27" s="50" t="s">
        <v>41</v>
      </c>
      <c r="B27" s="62">
        <f>IF(OR('Tabel 5 F'!B27&lt;5,'Tabel 5 Br'!B27&lt;0.5),"-",IFERROR('Tabel 5 Br'!B27/'Tabel 5 F'!B27*100,"-"))</f>
        <v>2.7902058823529412</v>
      </c>
      <c r="C27" s="62" t="str">
        <f>IF(OR('Tabel 5 F'!C27&lt;5,'Tabel 5 Br'!C27&lt;0.5),"-",IFERROR('Tabel 5 Br'!C27/'Tabel 5 F'!C27*100,"-"))</f>
        <v>-</v>
      </c>
      <c r="D27" s="62">
        <f>IF(OR('Tabel 5 F'!D27&lt;5,'Tabel 5 Br'!D27&lt;0.5),"-",IFERROR('Tabel 5 Br'!D27/'Tabel 5 F'!D27*100,"-"))</f>
        <v>1.4221666666666668</v>
      </c>
      <c r="E27" s="62">
        <f>IF(OR('Tabel 5 F'!E27&lt;5,'Tabel 5 Br'!E27&lt;0.5),"-",IFERROR('Tabel 5 Br'!E27/'Tabel 5 F'!E27*100,"-"))</f>
        <v>1.4513927576601671</v>
      </c>
      <c r="F27" s="62" t="str">
        <f>IF(OR('Tabel 5 F'!F27&lt;5,'Tabel 5 Br'!F27&lt;0.5),"-",IFERROR('Tabel 5 Br'!F27/'Tabel 5 F'!F27*100,"-"))</f>
        <v>-</v>
      </c>
      <c r="G27" s="62">
        <f>IF(OR('Tabel 5 F'!G27&lt;5,'Tabel 5 Br'!G27&lt;0.5),"-",IFERROR('Tabel 5 Br'!G27/'Tabel 5 F'!G27*100,"-"))</f>
        <v>0.82002307692307685</v>
      </c>
      <c r="H27" s="62" t="str">
        <f>IF(OR('Tabel 5 F'!H27&lt;5,'Tabel 5 Br'!H27&lt;0.5),"-",IFERROR('Tabel 5 Br'!H27/'Tabel 5 F'!H27*100,"-"))</f>
        <v>-</v>
      </c>
      <c r="I27" s="101"/>
      <c r="J27" s="62">
        <f>IF(OR('Tabel 5 F'!J27&lt;5,'Tabel 5 Br'!J27&lt;0.5),"-",IFERROR('Tabel 5 Br'!J27/'Tabel 5 F'!J27*100,"-"))</f>
        <v>0.90864231738035273</v>
      </c>
      <c r="K27" s="74"/>
    </row>
    <row r="28" spans="1:11" ht="15.75" customHeight="1" x14ac:dyDescent="0.2">
      <c r="A28" s="52" t="s">
        <v>42</v>
      </c>
      <c r="B28" s="63">
        <f>IF(OR('Tabel 5 F'!B28&lt;5,'Tabel 5 Br'!B28&lt;0.5),"-",IFERROR('Tabel 5 Br'!B28/'Tabel 5 F'!B28*100,"-"))</f>
        <v>33.40342857142857</v>
      </c>
      <c r="C28" s="63">
        <f>IF(OR('Tabel 5 F'!C28&lt;5,'Tabel 5 Br'!C28&lt;0.5),"-",IFERROR('Tabel 5 Br'!C28/'Tabel 5 F'!C28*100,"-"))</f>
        <v>21.436322404371584</v>
      </c>
      <c r="D28" s="63">
        <f>IF(OR('Tabel 5 F'!D28&lt;5,'Tabel 5 Br'!D28&lt;0.5),"-",IFERROR('Tabel 5 Br'!D28/'Tabel 5 F'!D28*100,"-"))</f>
        <v>6.4999436893203892</v>
      </c>
      <c r="E28" s="63">
        <f>IF(OR('Tabel 5 F'!E28&lt;5,'Tabel 5 Br'!E28&lt;0.5),"-",IFERROR('Tabel 5 Br'!E28/'Tabel 5 F'!E28*100,"-"))</f>
        <v>3.6915534934497818</v>
      </c>
      <c r="F28" s="63">
        <f>IF(OR('Tabel 5 F'!F28&lt;5,'Tabel 5 Br'!F28&lt;0.5),"-",IFERROR('Tabel 5 Br'!F28/'Tabel 5 F'!F28*100,"-"))</f>
        <v>4.4489989118607181</v>
      </c>
      <c r="G28" s="63">
        <f>IF(OR('Tabel 5 F'!G28&lt;5,'Tabel 5 Br'!G28&lt;0.5),"-",IFERROR('Tabel 5 Br'!G28/'Tabel 5 F'!G28*100,"-"))</f>
        <v>3.805558059587471</v>
      </c>
      <c r="H28" s="63">
        <f>IF(OR('Tabel 5 F'!H28&lt;5,'Tabel 5 Br'!H28&lt;0.5),"-",IFERROR('Tabel 5 Br'!H28/'Tabel 5 F'!H28*100,"-"))</f>
        <v>4.55074696969697</v>
      </c>
      <c r="I28" s="101"/>
      <c r="J28" s="63">
        <f>IF(OR('Tabel 5 F'!J28&lt;5,'Tabel 5 Br'!J28&lt;0.5),"-",IFERROR('Tabel 5 Br'!J28/'Tabel 5 F'!J28*100,"-"))</f>
        <v>5.7667455572164084</v>
      </c>
      <c r="K28" s="74"/>
    </row>
    <row r="29" spans="1:11" ht="15.75" customHeight="1" x14ac:dyDescent="0.2">
      <c r="A29" s="50" t="s">
        <v>43</v>
      </c>
      <c r="B29" s="62" t="str">
        <f>IF(OR('Tabel 5 F'!B29&lt;5,'Tabel 5 Br'!B29&lt;0.5),"-",IFERROR('Tabel 5 Br'!B29/'Tabel 5 F'!B29*100,"-"))</f>
        <v>-</v>
      </c>
      <c r="C29" s="62">
        <f>IF(OR('Tabel 5 F'!C29&lt;5,'Tabel 5 Br'!C29&lt;0.5),"-",IFERROR('Tabel 5 Br'!C29/'Tabel 5 F'!C29*100,"-"))</f>
        <v>3.7029999999999998</v>
      </c>
      <c r="D29" s="62">
        <f>IF(OR('Tabel 5 F'!D29&lt;5,'Tabel 5 Br'!D29&lt;0.5),"-",IFERROR('Tabel 5 Br'!D29/'Tabel 5 F'!D29*100,"-"))</f>
        <v>1.9576136363636361</v>
      </c>
      <c r="E29" s="62">
        <f>IF(OR('Tabel 5 F'!E29&lt;5,'Tabel 5 Br'!E29&lt;0.5),"-",IFERROR('Tabel 5 Br'!E29/'Tabel 5 F'!E29*100,"-"))</f>
        <v>2.8953725490196076</v>
      </c>
      <c r="F29" s="62" t="str">
        <f>IF(OR('Tabel 5 F'!F29&lt;5,'Tabel 5 Br'!F29&lt;0.5),"-",IFERROR('Tabel 5 Br'!F29/'Tabel 5 F'!F29*100,"-"))</f>
        <v>-</v>
      </c>
      <c r="G29" s="62">
        <f>IF(OR('Tabel 5 F'!G29&lt;5,'Tabel 5 Br'!G29&lt;0.5),"-",IFERROR('Tabel 5 Br'!G29/'Tabel 5 F'!G29*100,"-"))</f>
        <v>0.74871079429735232</v>
      </c>
      <c r="H29" s="62">
        <f>IF(OR('Tabel 5 F'!H29&lt;5,'Tabel 5 Br'!H29&lt;0.5),"-",IFERROR('Tabel 5 Br'!H29/'Tabel 5 F'!H29*100,"-"))</f>
        <v>2.1272553191489361</v>
      </c>
      <c r="I29" s="101"/>
      <c r="J29" s="62">
        <f>IF(OR('Tabel 5 F'!J29&lt;5,'Tabel 5 Br'!J29&lt;0.5),"-",IFERROR('Tabel 5 Br'!J29/'Tabel 5 F'!J29*100,"-"))</f>
        <v>1.145879574970484</v>
      </c>
      <c r="K29" s="74"/>
    </row>
    <row r="30" spans="1:11" ht="15.75" customHeight="1" x14ac:dyDescent="0.2">
      <c r="A30" s="52" t="s">
        <v>44</v>
      </c>
      <c r="B30" s="63">
        <f>IF(OR('Tabel 5 F'!B30&lt;5,'Tabel 5 Br'!B30&lt;0.5),"-",IFERROR('Tabel 5 Br'!B30/'Tabel 5 F'!B30*100,"-"))</f>
        <v>31.925441860465114</v>
      </c>
      <c r="C30" s="63">
        <f>IF(OR('Tabel 5 F'!C30&lt;5,'Tabel 5 Br'!C30&lt;0.5),"-",IFERROR('Tabel 5 Br'!C30/'Tabel 5 F'!C30*100,"-"))</f>
        <v>27.481866666666665</v>
      </c>
      <c r="D30" s="63">
        <f>IF(OR('Tabel 5 F'!D30&lt;5,'Tabel 5 Br'!D30&lt;0.5),"-",IFERROR('Tabel 5 Br'!D30/'Tabel 5 F'!D30*100,"-"))</f>
        <v>7.0706464646464644</v>
      </c>
      <c r="E30" s="63">
        <f>IF(OR('Tabel 5 F'!E30&lt;5,'Tabel 5 Br'!E30&lt;0.5),"-",IFERROR('Tabel 5 Br'!E30/'Tabel 5 F'!E30*100,"-"))</f>
        <v>5.1506726457399106</v>
      </c>
      <c r="F30" s="63">
        <f>IF(OR('Tabel 5 F'!F30&lt;5,'Tabel 5 Br'!F30&lt;0.5),"-",IFERROR('Tabel 5 Br'!F30/'Tabel 5 F'!F30*100,"-"))</f>
        <v>1.7279613259668509</v>
      </c>
      <c r="G30" s="63">
        <f>IF(OR('Tabel 5 F'!G30&lt;5,'Tabel 5 Br'!G30&lt;0.5),"-",IFERROR('Tabel 5 Br'!G30/'Tabel 5 F'!G30*100,"-"))</f>
        <v>2.7816113360323884</v>
      </c>
      <c r="H30" s="63">
        <f>IF(OR('Tabel 5 F'!H30&lt;5,'Tabel 5 Br'!H30&lt;0.5),"-",IFERROR('Tabel 5 Br'!H30/'Tabel 5 F'!H30*100,"-"))</f>
        <v>1.5968266550522647</v>
      </c>
      <c r="I30" s="101"/>
      <c r="J30" s="63">
        <f>IF(OR('Tabel 5 F'!J30&lt;5,'Tabel 5 Br'!J30&lt;0.5),"-",IFERROR('Tabel 5 Br'!J30/'Tabel 5 F'!J30*100,"-"))</f>
        <v>3.6119309851088195</v>
      </c>
      <c r="K30" s="74"/>
    </row>
    <row r="31" spans="1:11" ht="15.75" customHeight="1" x14ac:dyDescent="0.2">
      <c r="A31" s="50" t="s">
        <v>45</v>
      </c>
      <c r="B31" s="62">
        <f>IF(OR('Tabel 5 F'!B31&lt;5,'Tabel 5 Br'!B31&lt;0.5),"-",IFERROR('Tabel 5 Br'!B31/'Tabel 5 F'!B31*100,"-"))</f>
        <v>10.915000000000001</v>
      </c>
      <c r="C31" s="62">
        <f>IF(OR('Tabel 5 F'!C31&lt;5,'Tabel 5 Br'!C31&lt;0.5),"-",IFERROR('Tabel 5 Br'!C31/'Tabel 5 F'!C31*100,"-"))</f>
        <v>32.762714285714281</v>
      </c>
      <c r="D31" s="62">
        <f>IF(OR('Tabel 5 F'!D31&lt;5,'Tabel 5 Br'!D31&lt;0.5),"-",IFERROR('Tabel 5 Br'!D31/'Tabel 5 F'!D31*100,"-"))</f>
        <v>10.524342105263159</v>
      </c>
      <c r="E31" s="62">
        <f>IF(OR('Tabel 5 F'!E31&lt;5,'Tabel 5 Br'!E31&lt;0.5),"-",IFERROR('Tabel 5 Br'!E31/'Tabel 5 F'!E31*100,"-"))</f>
        <v>2.8777499999999998</v>
      </c>
      <c r="F31" s="62" t="str">
        <f>IF(OR('Tabel 5 F'!F31&lt;5,'Tabel 5 Br'!F31&lt;0.5),"-",IFERROR('Tabel 5 Br'!F31/'Tabel 5 F'!F31*100,"-"))</f>
        <v>-</v>
      </c>
      <c r="G31" s="62">
        <f>IF(OR('Tabel 5 F'!G31&lt;5,'Tabel 5 Br'!G31&lt;0.5),"-",IFERROR('Tabel 5 Br'!G31/'Tabel 5 F'!G31*100,"-"))</f>
        <v>0.93127724665391987</v>
      </c>
      <c r="H31" s="62">
        <f>IF(OR('Tabel 5 F'!H31&lt;5,'Tabel 5 Br'!H31&lt;0.5),"-",IFERROR('Tabel 5 Br'!H31/'Tabel 5 F'!H31*100,"-"))</f>
        <v>1.8483499999999999</v>
      </c>
      <c r="I31" s="101"/>
      <c r="J31" s="62">
        <f>IF(OR('Tabel 5 F'!J31&lt;5,'Tabel 5 Br'!J31&lt;0.5),"-",IFERROR('Tabel 5 Br'!J31/'Tabel 5 F'!J31*100,"-"))</f>
        <v>2.0347749737118823</v>
      </c>
      <c r="K31" s="74"/>
    </row>
    <row r="32" spans="1:11" ht="15.75" customHeight="1" x14ac:dyDescent="0.2">
      <c r="A32" s="52" t="s">
        <v>46</v>
      </c>
      <c r="B32" s="63">
        <f>IF(OR('Tabel 5 F'!B32&lt;5,'Tabel 5 Br'!B32&lt;0.5),"-",IFERROR('Tabel 5 Br'!B32/'Tabel 5 F'!B32*100,"-"))</f>
        <v>40.097212121212124</v>
      </c>
      <c r="C32" s="63">
        <f>IF(OR('Tabel 5 F'!C32&lt;5,'Tabel 5 Br'!C32&lt;0.5),"-",IFERROR('Tabel 5 Br'!C32/'Tabel 5 F'!C32*100,"-"))</f>
        <v>18.467590909090912</v>
      </c>
      <c r="D32" s="63">
        <f>IF(OR('Tabel 5 F'!D32&lt;5,'Tabel 5 Br'!D32&lt;0.5),"-",IFERROR('Tabel 5 Br'!D32/'Tabel 5 F'!D32*100,"-"))</f>
        <v>12.106831683168316</v>
      </c>
      <c r="E32" s="63">
        <f>IF(OR('Tabel 5 F'!E32&lt;5,'Tabel 5 Br'!E32&lt;0.5),"-",IFERROR('Tabel 5 Br'!E32/'Tabel 5 F'!E32*100,"-"))</f>
        <v>2.5682124352331606</v>
      </c>
      <c r="F32" s="63">
        <f>IF(OR('Tabel 5 F'!F32&lt;5,'Tabel 5 Br'!F32&lt;0.5),"-",IFERROR('Tabel 5 Br'!F32/'Tabel 5 F'!F32*100,"-"))</f>
        <v>2.3834917491749175</v>
      </c>
      <c r="G32" s="63">
        <f>IF(OR('Tabel 5 F'!G32&lt;5,'Tabel 5 Br'!G32&lt;0.5),"-",IFERROR('Tabel 5 Br'!G32/'Tabel 5 F'!G32*100,"-"))</f>
        <v>0.76431131019036957</v>
      </c>
      <c r="H32" s="63">
        <f>IF(OR('Tabel 5 F'!H32&lt;5,'Tabel 5 Br'!H32&lt;0.5),"-",IFERROR('Tabel 5 Br'!H32/'Tabel 5 F'!H32*100,"-"))</f>
        <v>2.0122982456140353</v>
      </c>
      <c r="I32" s="101"/>
      <c r="J32" s="63">
        <f>IF(OR('Tabel 5 F'!J32&lt;5,'Tabel 5 Br'!J32&lt;0.5),"-",IFERROR('Tabel 5 Br'!J32/'Tabel 5 F'!J32*100,"-"))</f>
        <v>3.223859608745685</v>
      </c>
      <c r="K32" s="74"/>
    </row>
    <row r="33" spans="1:11" ht="15.75" customHeight="1" x14ac:dyDescent="0.2">
      <c r="A33" s="50" t="s">
        <v>47</v>
      </c>
      <c r="B33" s="62">
        <f>IF(OR('Tabel 5 F'!B33&lt;5,'Tabel 5 Br'!B33&lt;0.5),"-",IFERROR('Tabel 5 Br'!B33/'Tabel 5 F'!B33*100,"-"))</f>
        <v>32.539767100977201</v>
      </c>
      <c r="C33" s="62">
        <f>IF(OR('Tabel 5 F'!C33&lt;5,'Tabel 5 Br'!C33&lt;0.5),"-",IFERROR('Tabel 5 Br'!C33/'Tabel 5 F'!C33*100,"-"))</f>
        <v>10.369032894736842</v>
      </c>
      <c r="D33" s="62">
        <f>IF(OR('Tabel 5 F'!D33&lt;5,'Tabel 5 Br'!D33&lt;0.5),"-",IFERROR('Tabel 5 Br'!D33/'Tabel 5 F'!D33*100,"-"))</f>
        <v>4.444227814569536</v>
      </c>
      <c r="E33" s="62">
        <f>IF(OR('Tabel 5 F'!E33&lt;5,'Tabel 5 Br'!E33&lt;0.5),"-",IFERROR('Tabel 5 Br'!E33/'Tabel 5 F'!E33*100,"-"))</f>
        <v>2.0032310209424082</v>
      </c>
      <c r="F33" s="62">
        <f>IF(OR('Tabel 5 F'!F33&lt;5,'Tabel 5 Br'!F33&lt;0.5),"-",IFERROR('Tabel 5 Br'!F33/'Tabel 5 F'!F33*100,"-"))</f>
        <v>1.0363239819004526</v>
      </c>
      <c r="G33" s="62">
        <f>IF(OR('Tabel 5 F'!G33&lt;5,'Tabel 5 Br'!G33&lt;0.5),"-",IFERROR('Tabel 5 Br'!G33/'Tabel 5 F'!G33*100,"-"))</f>
        <v>1.0790446716899893</v>
      </c>
      <c r="H33" s="62">
        <f>IF(OR('Tabel 5 F'!H33&lt;5,'Tabel 5 Br'!H33&lt;0.5),"-",IFERROR('Tabel 5 Br'!H33/'Tabel 5 F'!H33*100,"-"))</f>
        <v>2.5305976845151954</v>
      </c>
      <c r="I33" s="101"/>
      <c r="J33" s="62">
        <f>IF(OR('Tabel 5 F'!J33&lt;5,'Tabel 5 Br'!J33&lt;0.5),"-",IFERROR('Tabel 5 Br'!J33/'Tabel 5 F'!J33*100,"-"))</f>
        <v>5.1748996714682836</v>
      </c>
      <c r="K33" s="74"/>
    </row>
    <row r="34" spans="1:11" ht="15.75" customHeight="1" x14ac:dyDescent="0.2">
      <c r="A34" s="52" t="s">
        <v>48</v>
      </c>
      <c r="B34" s="63">
        <f>IF(OR('Tabel 5 F'!B34&lt;5,'Tabel 5 Br'!B34&lt;0.5),"-",IFERROR('Tabel 5 Br'!B34/'Tabel 5 F'!B34*100,"-"))</f>
        <v>10.876573509933774</v>
      </c>
      <c r="C34" s="63">
        <f>IF(OR('Tabel 5 F'!C34&lt;5,'Tabel 5 Br'!C34&lt;0.5),"-",IFERROR('Tabel 5 Br'!C34/'Tabel 5 F'!C34*100,"-"))</f>
        <v>4.0392949367088606</v>
      </c>
      <c r="D34" s="63">
        <f>IF(OR('Tabel 5 F'!D34&lt;5,'Tabel 5 Br'!D34&lt;0.5),"-",IFERROR('Tabel 5 Br'!D34/'Tabel 5 F'!D34*100,"-"))</f>
        <v>1.462429809358752</v>
      </c>
      <c r="E34" s="63">
        <f>IF(OR('Tabel 5 F'!E34&lt;5,'Tabel 5 Br'!E34&lt;0.5),"-",IFERROR('Tabel 5 Br'!E34/'Tabel 5 F'!E34*100,"-"))</f>
        <v>1.1682404181184669</v>
      </c>
      <c r="F34" s="63">
        <f>IF(OR('Tabel 5 F'!F34&lt;5,'Tabel 5 Br'!F34&lt;0.5),"-",IFERROR('Tabel 5 Br'!F34/'Tabel 5 F'!F34*100,"-"))</f>
        <v>0.76820012128562765</v>
      </c>
      <c r="G34" s="63">
        <f>IF(OR('Tabel 5 F'!G34&lt;5,'Tabel 5 Br'!G34&lt;0.5),"-",IFERROR('Tabel 5 Br'!G34/'Tabel 5 F'!G34*100,"-"))</f>
        <v>1.0522765917249199</v>
      </c>
      <c r="H34" s="63">
        <f>IF(OR('Tabel 5 F'!H34&lt;5,'Tabel 5 Br'!H34&lt;0.5),"-",IFERROR('Tabel 5 Br'!H34/'Tabel 5 F'!H34*100,"-"))</f>
        <v>1.2459343031440637</v>
      </c>
      <c r="I34" s="101"/>
      <c r="J34" s="63">
        <f>IF(OR('Tabel 5 F'!J34&lt;5,'Tabel 5 Br'!J34&lt;0.5),"-",IFERROR('Tabel 5 Br'!J34/'Tabel 5 F'!J34*100,"-"))</f>
        <v>1.7705933517277623</v>
      </c>
      <c r="K34" s="74"/>
    </row>
    <row r="35" spans="1:11" ht="15.75" customHeight="1" x14ac:dyDescent="0.2">
      <c r="A35" s="50" t="s">
        <v>49</v>
      </c>
      <c r="B35" s="62">
        <f>IF(OR('Tabel 5 F'!B35&lt;5,'Tabel 5 Br'!B35&lt;0.5),"-",IFERROR('Tabel 5 Br'!B35/'Tabel 5 F'!B35*100,"-"))</f>
        <v>12.944055555555556</v>
      </c>
      <c r="C35" s="62">
        <f>IF(OR('Tabel 5 F'!C35&lt;5,'Tabel 5 Br'!C35&lt;0.5),"-",IFERROR('Tabel 5 Br'!C35/'Tabel 5 F'!C35*100,"-"))</f>
        <v>3.2300734693877549</v>
      </c>
      <c r="D35" s="62">
        <f>IF(OR('Tabel 5 F'!D35&lt;5,'Tabel 5 Br'!D35&lt;0.5),"-",IFERROR('Tabel 5 Br'!D35/'Tabel 5 F'!D35*100,"-"))</f>
        <v>1.2682348178137652</v>
      </c>
      <c r="E35" s="62">
        <f>IF(OR('Tabel 5 F'!E35&lt;5,'Tabel 5 Br'!E35&lt;0.5),"-",IFERROR('Tabel 5 Br'!E35/'Tabel 5 F'!E35*100,"-"))</f>
        <v>0.88511510791366899</v>
      </c>
      <c r="F35" s="62">
        <f>IF(OR('Tabel 5 F'!F35&lt;5,'Tabel 5 Br'!F35&lt;0.5),"-",IFERROR('Tabel 5 Br'!F35/'Tabel 5 F'!F35*100,"-"))</f>
        <v>1.7896492637215526</v>
      </c>
      <c r="G35" s="62">
        <f>IF(OR('Tabel 5 F'!G35&lt;5,'Tabel 5 Br'!G35&lt;0.5),"-",IFERROR('Tabel 5 Br'!G35/'Tabel 5 F'!G35*100,"-"))</f>
        <v>1.2525523676880224</v>
      </c>
      <c r="H35" s="62">
        <f>IF(OR('Tabel 5 F'!H35&lt;5,'Tabel 5 Br'!H35&lt;0.5),"-",IFERROR('Tabel 5 Br'!H35/'Tabel 5 F'!H35*100,"-"))</f>
        <v>1.3771751543209876</v>
      </c>
      <c r="I35" s="101"/>
      <c r="J35" s="62">
        <f>IF(OR('Tabel 5 F'!J35&lt;5,'Tabel 5 Br'!J35&lt;0.5),"-",IFERROR('Tabel 5 Br'!J35/'Tabel 5 F'!J35*100,"-"))</f>
        <v>1.9755924865043513</v>
      </c>
      <c r="K35" s="74"/>
    </row>
    <row r="36" spans="1:11" ht="15.75" customHeight="1" x14ac:dyDescent="0.2">
      <c r="A36" s="52" t="s">
        <v>50</v>
      </c>
      <c r="B36" s="63">
        <f>IF(OR('Tabel 5 F'!B36&lt;5,'Tabel 5 Br'!B36&lt;0.5),"-",IFERROR('Tabel 5 Br'!B36/'Tabel 5 F'!B36*100,"-"))</f>
        <v>30.749934038581205</v>
      </c>
      <c r="C36" s="63">
        <f>IF(OR('Tabel 5 F'!C36&lt;5,'Tabel 5 Br'!C36&lt;0.5),"-",IFERROR('Tabel 5 Br'!C36/'Tabel 5 F'!C36*100,"-"))</f>
        <v>14.24622871664549</v>
      </c>
      <c r="D36" s="63">
        <f>IF(OR('Tabel 5 F'!D36&lt;5,'Tabel 5 Br'!D36&lt;0.5),"-",IFERROR('Tabel 5 Br'!D36/'Tabel 5 F'!D36*100,"-"))</f>
        <v>5.2508491379310342</v>
      </c>
      <c r="E36" s="63">
        <f>IF(OR('Tabel 5 F'!E36&lt;5,'Tabel 5 Br'!E36&lt;0.5),"-",IFERROR('Tabel 5 Br'!E36/'Tabel 5 F'!E36*100,"-"))</f>
        <v>3.9033650370933994</v>
      </c>
      <c r="F36" s="63">
        <f>IF(OR('Tabel 5 F'!F36&lt;5,'Tabel 5 Br'!F36&lt;0.5),"-",IFERROR('Tabel 5 Br'!F36/'Tabel 5 F'!F36*100,"-"))</f>
        <v>1.9756279720279719</v>
      </c>
      <c r="G36" s="63">
        <f>IF(OR('Tabel 5 F'!G36&lt;5,'Tabel 5 Br'!G36&lt;0.5),"-",IFERROR('Tabel 5 Br'!G36/'Tabel 5 F'!G36*100,"-"))</f>
        <v>2.0419082625482625</v>
      </c>
      <c r="H36" s="63">
        <f>IF(OR('Tabel 5 F'!H36&lt;5,'Tabel 5 Br'!H36&lt;0.5),"-",IFERROR('Tabel 5 Br'!H36/'Tabel 5 F'!H36*100,"-"))</f>
        <v>3.0977144301238315</v>
      </c>
      <c r="I36" s="101"/>
      <c r="J36" s="63">
        <f>IF(OR('Tabel 5 F'!J36&lt;5,'Tabel 5 Br'!J36&lt;0.5),"-",IFERROR('Tabel 5 Br'!J36/'Tabel 5 F'!J36*100,"-"))</f>
        <v>5.5178267080980703</v>
      </c>
      <c r="K36" s="74"/>
    </row>
    <row r="37" spans="1:11" ht="15.75" customHeight="1" x14ac:dyDescent="0.2">
      <c r="A37" s="50" t="s">
        <v>51</v>
      </c>
      <c r="B37" s="62">
        <f>IF(OR('Tabel 5 F'!B37&lt;5,'Tabel 5 Br'!B37&lt;0.5),"-",IFERROR('Tabel 5 Br'!B37/'Tabel 5 F'!B37*100,"-"))</f>
        <v>19.658010924369748</v>
      </c>
      <c r="C37" s="62">
        <f>IF(OR('Tabel 5 F'!C37&lt;5,'Tabel 5 Br'!C37&lt;0.5),"-",IFERROR('Tabel 5 Br'!C37/'Tabel 5 F'!C37*100,"-"))</f>
        <v>9.0987375352775146</v>
      </c>
      <c r="D37" s="62">
        <f>IF(OR('Tabel 5 F'!D37&lt;5,'Tabel 5 Br'!D37&lt;0.5),"-",IFERROR('Tabel 5 Br'!D37/'Tabel 5 F'!D37*100,"-"))</f>
        <v>3.3908241116339441</v>
      </c>
      <c r="E37" s="62">
        <f>IF(OR('Tabel 5 F'!E37&lt;5,'Tabel 5 Br'!E37&lt;0.5),"-",IFERROR('Tabel 5 Br'!E37/'Tabel 5 F'!E37*100,"-"))</f>
        <v>2.5359408442330555</v>
      </c>
      <c r="F37" s="62">
        <f>IF(OR('Tabel 5 F'!F37&lt;5,'Tabel 5 Br'!F37&lt;0.5),"-",IFERROR('Tabel 5 Br'!F37/'Tabel 5 F'!F37*100,"-"))</f>
        <v>1.6929814582811324</v>
      </c>
      <c r="G37" s="62">
        <f>IF(OR('Tabel 5 F'!G37&lt;5,'Tabel 5 Br'!G37&lt;0.5),"-",IFERROR('Tabel 5 Br'!G37/'Tabel 5 F'!G37*100,"-"))</f>
        <v>2.4362382820160815</v>
      </c>
      <c r="H37" s="62">
        <f>IF(OR('Tabel 5 F'!H37&lt;5,'Tabel 5 Br'!H37&lt;0.5),"-",IFERROR('Tabel 5 Br'!H37/'Tabel 5 F'!H37*100,"-"))</f>
        <v>2.2988149295774649</v>
      </c>
      <c r="I37" s="101"/>
      <c r="J37" s="62">
        <f>IF(OR('Tabel 5 F'!J37&lt;5,'Tabel 5 Br'!J37&lt;0.5),"-",IFERROR('Tabel 5 Br'!J37/'Tabel 5 F'!J37*100,"-"))</f>
        <v>4.0941393727231326</v>
      </c>
      <c r="K37" s="74"/>
    </row>
    <row r="38" spans="1:11" ht="15.75" customHeight="1" x14ac:dyDescent="0.2">
      <c r="A38" s="52" t="s">
        <v>52</v>
      </c>
      <c r="B38" s="63">
        <f>IF(OR('Tabel 5 F'!B38&lt;5,'Tabel 5 Br'!B38&lt;0.5),"-",IFERROR('Tabel 5 Br'!B38/'Tabel 5 F'!B38*100,"-"))</f>
        <v>24.102720698254366</v>
      </c>
      <c r="C38" s="63">
        <f>IF(OR('Tabel 5 F'!C38&lt;5,'Tabel 5 Br'!C38&lt;0.5),"-",IFERROR('Tabel 5 Br'!C38/'Tabel 5 F'!C38*100,"-"))</f>
        <v>21.273071161048691</v>
      </c>
      <c r="D38" s="63">
        <f>IF(OR('Tabel 5 F'!D38&lt;5,'Tabel 5 Br'!D38&lt;0.5),"-",IFERROR('Tabel 5 Br'!D38/'Tabel 5 F'!D38*100,"-"))</f>
        <v>7.1946035502958585</v>
      </c>
      <c r="E38" s="63">
        <f>IF(OR('Tabel 5 F'!E38&lt;5,'Tabel 5 Br'!E38&lt;0.5),"-",IFERROR('Tabel 5 Br'!E38/'Tabel 5 F'!E38*100,"-"))</f>
        <v>2.6215454545454544</v>
      </c>
      <c r="F38" s="63">
        <f>IF(OR('Tabel 5 F'!F38&lt;5,'Tabel 5 Br'!F38&lt;0.5),"-",IFERROR('Tabel 5 Br'!F38/'Tabel 5 F'!F38*100,"-"))</f>
        <v>1.2305290322580644</v>
      </c>
      <c r="G38" s="63">
        <f>IF(OR('Tabel 5 F'!G38&lt;5,'Tabel 5 Br'!G38&lt;0.5),"-",IFERROR('Tabel 5 Br'!G38/'Tabel 5 F'!G38*100,"-"))</f>
        <v>3.1896580047789724</v>
      </c>
      <c r="H38" s="63">
        <f>IF(OR('Tabel 5 F'!H38&lt;5,'Tabel 5 Br'!H38&lt;0.5),"-",IFERROR('Tabel 5 Br'!H38/'Tabel 5 F'!H38*100,"-"))</f>
        <v>2.9784616519174039</v>
      </c>
      <c r="I38" s="101"/>
      <c r="J38" s="63">
        <f>IF(OR('Tabel 5 F'!J38&lt;5,'Tabel 5 Br'!J38&lt;0.5),"-",IFERROR('Tabel 5 Br'!J38/'Tabel 5 F'!J38*100,"-"))</f>
        <v>5.7471361247372101</v>
      </c>
      <c r="K38" s="74"/>
    </row>
    <row r="39" spans="1:11" ht="15.75" customHeight="1" x14ac:dyDescent="0.2">
      <c r="A39" s="50" t="s">
        <v>53</v>
      </c>
      <c r="B39" s="62">
        <f>IF(OR('Tabel 5 F'!B39&lt;5,'Tabel 5 Br'!B39&lt;0.5),"-",IFERROR('Tabel 5 Br'!B39/'Tabel 5 F'!B39*100,"-"))</f>
        <v>37.100496835443039</v>
      </c>
      <c r="C39" s="62">
        <f>IF(OR('Tabel 5 F'!C39&lt;5,'Tabel 5 Br'!C39&lt;0.5),"-",IFERROR('Tabel 5 Br'!C39/'Tabel 5 F'!C39*100,"-"))</f>
        <v>20.863419354838708</v>
      </c>
      <c r="D39" s="62">
        <f>IF(OR('Tabel 5 F'!D39&lt;5,'Tabel 5 Br'!D39&lt;0.5),"-",IFERROR('Tabel 5 Br'!D39/'Tabel 5 F'!D39*100,"-"))</f>
        <v>6.4034921874999995</v>
      </c>
      <c r="E39" s="62">
        <f>IF(OR('Tabel 5 F'!E39&lt;5,'Tabel 5 Br'!E39&lt;0.5),"-",IFERROR('Tabel 5 Br'!E39/'Tabel 5 F'!E39*100,"-"))</f>
        <v>2.8061093247588422</v>
      </c>
      <c r="F39" s="62">
        <f>IF(OR('Tabel 5 F'!F39&lt;5,'Tabel 5 Br'!F39&lt;0.5),"-",IFERROR('Tabel 5 Br'!F39/'Tabel 5 F'!F39*100,"-"))</f>
        <v>2.7266250000000003</v>
      </c>
      <c r="G39" s="62">
        <f>IF(OR('Tabel 5 F'!G39&lt;5,'Tabel 5 Br'!G39&lt;0.5),"-",IFERROR('Tabel 5 Br'!G39/'Tabel 5 F'!G39*100,"-"))</f>
        <v>2.1803838417700305</v>
      </c>
      <c r="H39" s="62">
        <f>IF(OR('Tabel 5 F'!H39&lt;5,'Tabel 5 Br'!H39&lt;0.5),"-",IFERROR('Tabel 5 Br'!H39/'Tabel 5 F'!H39*100,"-"))</f>
        <v>2.36592</v>
      </c>
      <c r="I39" s="101"/>
      <c r="J39" s="62">
        <f>IF(OR('Tabel 5 F'!J39&lt;5,'Tabel 5 Br'!J39&lt;0.5),"-",IFERROR('Tabel 5 Br'!J39/'Tabel 5 F'!J39*100,"-"))</f>
        <v>5.9520348947468227</v>
      </c>
      <c r="K39" s="74"/>
    </row>
    <row r="40" spans="1:11" ht="15.75" customHeight="1" x14ac:dyDescent="0.2">
      <c r="A40" s="52" t="s">
        <v>54</v>
      </c>
      <c r="B40" s="63">
        <f>IF(OR('Tabel 5 F'!B40&lt;5,'Tabel 5 Br'!B40&lt;0.5),"-",IFERROR('Tabel 5 Br'!B40/'Tabel 5 F'!B40*100,"-"))</f>
        <v>33.404317142857145</v>
      </c>
      <c r="C40" s="63">
        <f>IF(OR('Tabel 5 F'!C40&lt;5,'Tabel 5 Br'!C40&lt;0.5),"-",IFERROR('Tabel 5 Br'!C40/'Tabel 5 F'!C40*100,"-"))</f>
        <v>15.734146341463415</v>
      </c>
      <c r="D40" s="63">
        <f>IF(OR('Tabel 5 F'!D40&lt;5,'Tabel 5 Br'!D40&lt;0.5),"-",IFERROR('Tabel 5 Br'!D40/'Tabel 5 F'!D40*100,"-"))</f>
        <v>7.1048614318706695</v>
      </c>
      <c r="E40" s="63">
        <f>IF(OR('Tabel 5 F'!E40&lt;5,'Tabel 5 Br'!E40&lt;0.5),"-",IFERROR('Tabel 5 Br'!E40/'Tabel 5 F'!E40*100,"-"))</f>
        <v>6.3568858267716539</v>
      </c>
      <c r="F40" s="63">
        <f>IF(OR('Tabel 5 F'!F40&lt;5,'Tabel 5 Br'!F40&lt;0.5),"-",IFERROR('Tabel 5 Br'!F40/'Tabel 5 F'!F40*100,"-"))</f>
        <v>4.1169577352472082</v>
      </c>
      <c r="G40" s="63">
        <f>IF(OR('Tabel 5 F'!G40&lt;5,'Tabel 5 Br'!G40&lt;0.5),"-",IFERROR('Tabel 5 Br'!G40/'Tabel 5 F'!G40*100,"-"))</f>
        <v>3.5197694990488269</v>
      </c>
      <c r="H40" s="63">
        <f>IF(OR('Tabel 5 F'!H40&lt;5,'Tabel 5 Br'!H40&lt;0.5),"-",IFERROR('Tabel 5 Br'!H40/'Tabel 5 F'!H40*100,"-"))</f>
        <v>4.893943342776204</v>
      </c>
      <c r="I40" s="101"/>
      <c r="J40" s="63">
        <f>IF(OR('Tabel 5 F'!J40&lt;5,'Tabel 5 Br'!J40&lt;0.5),"-",IFERROR('Tabel 5 Br'!J40/'Tabel 5 F'!J40*100,"-"))</f>
        <v>6.4620439619353975</v>
      </c>
      <c r="K40" s="74"/>
    </row>
    <row r="41" spans="1:11" ht="15.75" customHeight="1" x14ac:dyDescent="0.2">
      <c r="A41" s="50" t="s">
        <v>55</v>
      </c>
      <c r="B41" s="62">
        <f>IF(OR('Tabel 5 F'!B41&lt;5,'Tabel 5 Br'!B41&lt;0.5),"-",IFERROR('Tabel 5 Br'!B41/'Tabel 5 F'!B41*100,"-"))</f>
        <v>29.114442060085839</v>
      </c>
      <c r="C41" s="62">
        <f>IF(OR('Tabel 5 F'!C41&lt;5,'Tabel 5 Br'!C41&lt;0.5),"-",IFERROR('Tabel 5 Br'!C41/'Tabel 5 F'!C41*100,"-"))</f>
        <v>12.42336046511628</v>
      </c>
      <c r="D41" s="62">
        <f>IF(OR('Tabel 5 F'!D41&lt;5,'Tabel 5 Br'!D41&lt;0.5),"-",IFERROR('Tabel 5 Br'!D41/'Tabel 5 F'!D41*100,"-"))</f>
        <v>4.3161473788328388</v>
      </c>
      <c r="E41" s="62">
        <f>IF(OR('Tabel 5 F'!E41&lt;5,'Tabel 5 Br'!E41&lt;0.5),"-",IFERROR('Tabel 5 Br'!E41/'Tabel 5 F'!E41*100,"-"))</f>
        <v>3.7134430107526888</v>
      </c>
      <c r="F41" s="62">
        <f>IF(OR('Tabel 5 F'!F41&lt;5,'Tabel 5 Br'!F41&lt;0.5),"-",IFERROR('Tabel 5 Br'!F41/'Tabel 5 F'!F41*100,"-"))</f>
        <v>2.0279777015437395</v>
      </c>
      <c r="G41" s="62">
        <f>IF(OR('Tabel 5 F'!G41&lt;5,'Tabel 5 Br'!G41&lt;0.5),"-",IFERROR('Tabel 5 Br'!G41/'Tabel 5 F'!G41*100,"-"))</f>
        <v>2.998744779582367</v>
      </c>
      <c r="H41" s="62">
        <f>IF(OR('Tabel 5 F'!H41&lt;5,'Tabel 5 Br'!H41&lt;0.5),"-",IFERROR('Tabel 5 Br'!H41/'Tabel 5 F'!H41*100,"-"))</f>
        <v>4.0246936936936946</v>
      </c>
      <c r="I41" s="101"/>
      <c r="J41" s="62">
        <f>IF(OR('Tabel 5 F'!J41&lt;5,'Tabel 5 Br'!J41&lt;0.5),"-",IFERROR('Tabel 5 Br'!J41/'Tabel 5 F'!J41*100,"-"))</f>
        <v>7.1345839763958239</v>
      </c>
      <c r="K41" s="74"/>
    </row>
    <row r="42" spans="1:11" ht="15.75" customHeight="1" x14ac:dyDescent="0.2">
      <c r="A42" s="52" t="s">
        <v>56</v>
      </c>
      <c r="B42" s="63">
        <f>IF(OR('Tabel 5 F'!B42&lt;5,'Tabel 5 Br'!B42&lt;0.5),"-",IFERROR('Tabel 5 Br'!B42/'Tabel 5 F'!B42*100,"-"))</f>
        <v>24.053071428571428</v>
      </c>
      <c r="C42" s="63">
        <f>IF(OR('Tabel 5 F'!C42&lt;5,'Tabel 5 Br'!C42&lt;0.5),"-",IFERROR('Tabel 5 Br'!C42/'Tabel 5 F'!C42*100,"-"))</f>
        <v>22.322538461538464</v>
      </c>
      <c r="D42" s="63">
        <f>IF(OR('Tabel 5 F'!D42&lt;5,'Tabel 5 Br'!D42&lt;0.5),"-",IFERROR('Tabel 5 Br'!D42/'Tabel 5 F'!D42*100,"-"))</f>
        <v>7.1864883720930237</v>
      </c>
      <c r="E42" s="63">
        <f>IF(OR('Tabel 5 F'!E42&lt;5,'Tabel 5 Br'!E42&lt;0.5),"-",IFERROR('Tabel 5 Br'!E42/'Tabel 5 F'!E42*100,"-"))</f>
        <v>3.0732631578947367</v>
      </c>
      <c r="F42" s="63">
        <f>IF(OR('Tabel 5 F'!F42&lt;5,'Tabel 5 Br'!F42&lt;0.5),"-",IFERROR('Tabel 5 Br'!F42/'Tabel 5 F'!F42*100,"-"))</f>
        <v>13.379814814814816</v>
      </c>
      <c r="G42" s="63">
        <f>IF(OR('Tabel 5 F'!G42&lt;5,'Tabel 5 Br'!G42&lt;0.5),"-",IFERROR('Tabel 5 Br'!G42/'Tabel 5 F'!G42*100,"-"))</f>
        <v>2.058915343915344</v>
      </c>
      <c r="H42" s="63">
        <f>IF(OR('Tabel 5 F'!H42&lt;5,'Tabel 5 Br'!H42&lt;0.5),"-",IFERROR('Tabel 5 Br'!H42/'Tabel 5 F'!H42*100,"-"))</f>
        <v>3.5648121387283238</v>
      </c>
      <c r="I42" s="101"/>
      <c r="J42" s="63">
        <f>IF(OR('Tabel 5 F'!J42&lt;5,'Tabel 5 Br'!J42&lt;0.5),"-",IFERROR('Tabel 5 Br'!J42/'Tabel 5 F'!J42*100,"-"))</f>
        <v>6.5493825136612029</v>
      </c>
      <c r="K42" s="74"/>
    </row>
    <row r="43" spans="1:11" ht="15.75" customHeight="1" x14ac:dyDescent="0.2">
      <c r="A43" s="50" t="s">
        <v>57</v>
      </c>
      <c r="B43" s="62">
        <f>IF(OR('Tabel 5 F'!B43&lt;5,'Tabel 5 Br'!B43&lt;0.5),"-",IFERROR('Tabel 5 Br'!B43/'Tabel 5 F'!B43*100,"-"))</f>
        <v>23.888841761827081</v>
      </c>
      <c r="C43" s="62">
        <f>IF(OR('Tabel 5 F'!C43&lt;5,'Tabel 5 Br'!C43&lt;0.5),"-",IFERROR('Tabel 5 Br'!C43/'Tabel 5 F'!C43*100,"-"))</f>
        <v>22.500231060606062</v>
      </c>
      <c r="D43" s="62">
        <f>IF(OR('Tabel 5 F'!D43&lt;5,'Tabel 5 Br'!D43&lt;0.5),"-",IFERROR('Tabel 5 Br'!D43/'Tabel 5 F'!D43*100,"-"))</f>
        <v>10.99587384044527</v>
      </c>
      <c r="E43" s="62">
        <f>IF(OR('Tabel 5 F'!E43&lt;5,'Tabel 5 Br'!E43&lt;0.5),"-",IFERROR('Tabel 5 Br'!E43/'Tabel 5 F'!E43*100,"-"))</f>
        <v>5.7711666666666668</v>
      </c>
      <c r="F43" s="62">
        <f>IF(OR('Tabel 5 F'!F43&lt;5,'Tabel 5 Br'!F43&lt;0.5),"-",IFERROR('Tabel 5 Br'!F43/'Tabel 5 F'!F43*100,"-"))</f>
        <v>5.2091558073654394</v>
      </c>
      <c r="G43" s="62">
        <f>IF(OR('Tabel 5 F'!G43&lt;5,'Tabel 5 Br'!G43&lt;0.5),"-",IFERROR('Tabel 5 Br'!G43/'Tabel 5 F'!G43*100,"-"))</f>
        <v>5.1688013998250213</v>
      </c>
      <c r="H43" s="62">
        <f>IF(OR('Tabel 5 F'!H43&lt;5,'Tabel 5 Br'!H43&lt;0.5),"-",IFERROR('Tabel 5 Br'!H43/'Tabel 5 F'!H43*100,"-"))</f>
        <v>5.1761161473087816</v>
      </c>
      <c r="I43" s="101"/>
      <c r="J43" s="62">
        <f>IF(OR('Tabel 5 F'!J43&lt;5,'Tabel 5 Br'!J43&lt;0.5),"-",IFERROR('Tabel 5 Br'!J43/'Tabel 5 F'!J43*100,"-"))</f>
        <v>10.504018391435629</v>
      </c>
      <c r="K43" s="74"/>
    </row>
    <row r="44" spans="1:11" ht="15.75" customHeight="1" x14ac:dyDescent="0.2">
      <c r="A44" s="52" t="s">
        <v>58</v>
      </c>
      <c r="B44" s="63">
        <f>IF(OR('Tabel 5 F'!B44&lt;5,'Tabel 5 Br'!B44&lt;0.5),"-",IFERROR('Tabel 5 Br'!B44/'Tabel 5 F'!B44*100,"-"))</f>
        <v>18.602057939914161</v>
      </c>
      <c r="C44" s="63">
        <f>IF(OR('Tabel 5 F'!C44&lt;5,'Tabel 5 Br'!C44&lt;0.5),"-",IFERROR('Tabel 5 Br'!C44/'Tabel 5 F'!C44*100,"-"))</f>
        <v>15.204369863013698</v>
      </c>
      <c r="D44" s="63">
        <f>IF(OR('Tabel 5 F'!D44&lt;5,'Tabel 5 Br'!D44&lt;0.5),"-",IFERROR('Tabel 5 Br'!D44/'Tabel 5 F'!D44*100,"-"))</f>
        <v>5.559113378684807</v>
      </c>
      <c r="E44" s="63">
        <f>IF(OR('Tabel 5 F'!E44&lt;5,'Tabel 5 Br'!E44&lt;0.5),"-",IFERROR('Tabel 5 Br'!E44/'Tabel 5 F'!E44*100,"-"))</f>
        <v>1.0828303249097473</v>
      </c>
      <c r="F44" s="63">
        <f>IF(OR('Tabel 5 F'!F44&lt;5,'Tabel 5 Br'!F44&lt;0.5),"-",IFERROR('Tabel 5 Br'!F44/'Tabel 5 F'!F44*100,"-"))</f>
        <v>5.1396490066225162</v>
      </c>
      <c r="G44" s="63">
        <f>IF(OR('Tabel 5 F'!G44&lt;5,'Tabel 5 Br'!G44&lt;0.5),"-",IFERROR('Tabel 5 Br'!G44/'Tabel 5 F'!G44*100,"-"))</f>
        <v>2.1259470588235296</v>
      </c>
      <c r="H44" s="63">
        <f>IF(OR('Tabel 5 F'!H44&lt;5,'Tabel 5 Br'!H44&lt;0.5),"-",IFERROR('Tabel 5 Br'!H44/'Tabel 5 F'!H44*100,"-"))</f>
        <v>2.4728357348703169</v>
      </c>
      <c r="I44" s="101"/>
      <c r="J44" s="63">
        <f>IF(OR('Tabel 5 F'!J44&lt;5,'Tabel 5 Br'!J44&lt;0.5),"-",IFERROR('Tabel 5 Br'!J44/'Tabel 5 F'!J44*100,"-"))</f>
        <v>6.9416097372488412</v>
      </c>
      <c r="K44" s="74"/>
    </row>
    <row r="45" spans="1:11" ht="15.75" customHeight="1" x14ac:dyDescent="0.2">
      <c r="A45" s="50" t="s">
        <v>59</v>
      </c>
      <c r="B45" s="62">
        <f>IF(OR('Tabel 5 F'!B45&lt;5,'Tabel 5 Br'!B45&lt;0.5),"-",IFERROR('Tabel 5 Br'!B45/'Tabel 5 F'!B45*100,"-"))</f>
        <v>17.909021655065736</v>
      </c>
      <c r="C45" s="62">
        <f>IF(OR('Tabel 5 F'!C45&lt;5,'Tabel 5 Br'!C45&lt;0.5),"-",IFERROR('Tabel 5 Br'!C45/'Tabel 5 F'!C45*100,"-"))</f>
        <v>12.065243614931237</v>
      </c>
      <c r="D45" s="62">
        <f>IF(OR('Tabel 5 F'!D45&lt;5,'Tabel 5 Br'!D45&lt;0.5),"-",IFERROR('Tabel 5 Br'!D45/'Tabel 5 F'!D45*100,"-"))</f>
        <v>7.2891776315789469</v>
      </c>
      <c r="E45" s="62">
        <f>IF(OR('Tabel 5 F'!E45&lt;5,'Tabel 5 Br'!E45&lt;0.5),"-",IFERROR('Tabel 5 Br'!E45/'Tabel 5 F'!E45*100,"-"))</f>
        <v>4.9578506787330312</v>
      </c>
      <c r="F45" s="62">
        <f>IF(OR('Tabel 5 F'!F45&lt;5,'Tabel 5 Br'!F45&lt;0.5),"-",IFERROR('Tabel 5 Br'!F45/'Tabel 5 F'!F45*100,"-"))</f>
        <v>3.570215473362742</v>
      </c>
      <c r="G45" s="62">
        <f>IF(OR('Tabel 5 F'!G45&lt;5,'Tabel 5 Br'!G45&lt;0.5),"-",IFERROR('Tabel 5 Br'!G45/'Tabel 5 F'!G45*100,"-"))</f>
        <v>4.8511910624715</v>
      </c>
      <c r="H45" s="62">
        <f>IF(OR('Tabel 5 F'!H45&lt;5,'Tabel 5 Br'!H45&lt;0.5),"-",IFERROR('Tabel 5 Br'!H45/'Tabel 5 F'!H45*100,"-"))</f>
        <v>4.2231833658945019</v>
      </c>
      <c r="I45" s="101"/>
      <c r="J45" s="62">
        <f>IF(OR('Tabel 5 F'!J45&lt;5,'Tabel 5 Br'!J45&lt;0.5),"-",IFERROR('Tabel 5 Br'!J45/'Tabel 5 F'!J45*100,"-"))</f>
        <v>6.0133990482664847</v>
      </c>
    </row>
    <row r="46" spans="1:11" ht="15.75" customHeight="1" x14ac:dyDescent="0.2">
      <c r="A46" s="59"/>
    </row>
    <row r="47" spans="1:11" ht="15.75" customHeight="1" x14ac:dyDescent="0.2">
      <c r="A47" s="53" t="s">
        <v>20</v>
      </c>
      <c r="B47" s="70">
        <f>IF(OR('Tabel 5 F'!B47&lt;5,'Tabel 5 Br'!B47&lt;0.5),"-",IFERROR('Tabel 5 Br'!B47/'Tabel 5 F'!B47*100,"-"))</f>
        <v>26.819969582504982</v>
      </c>
      <c r="C47" s="70">
        <f>IF(OR('Tabel 5 F'!C47&lt;5,'Tabel 5 Br'!C47&lt;0.5),"-",IFERROR('Tabel 5 Br'!C47/'Tabel 5 F'!C47*100,"-"))</f>
        <v>13.385517582906745</v>
      </c>
      <c r="D47" s="70">
        <f>IF(OR('Tabel 5 F'!D47&lt;5,'Tabel 5 Br'!D47&lt;0.5),"-",IFERROR('Tabel 5 Br'!D47/'Tabel 5 F'!D47*100,"-"))</f>
        <v>5.2872803277992446</v>
      </c>
      <c r="E47" s="70">
        <f>IF(OR('Tabel 5 F'!E47&lt;5,'Tabel 5 Br'!E47&lt;0.5),"-",IFERROR('Tabel 5 Br'!E47/'Tabel 5 F'!E47*100,"-"))</f>
        <v>3.2938058162258392</v>
      </c>
      <c r="F47" s="70">
        <f>IF(OR('Tabel 5 F'!F47&lt;5,'Tabel 5 Br'!F47&lt;0.5),"-",IFERROR('Tabel 5 Br'!F47/'Tabel 5 F'!F47*100,"-"))</f>
        <v>2.1938878624709779</v>
      </c>
      <c r="G47" s="70">
        <f>IF(OR('Tabel 5 F'!G47&lt;5,'Tabel 5 Br'!G47&lt;0.5),"-",IFERROR('Tabel 5 Br'!G47/'Tabel 5 F'!G47*100,"-"))</f>
        <v>2.1411186333181549</v>
      </c>
      <c r="H47" s="70">
        <f>IF(OR('Tabel 5 F'!H47&lt;5,'Tabel 5 Br'!H47&lt;0.5),"-",IFERROR('Tabel 5 Br'!H47/'Tabel 5 F'!H47*100,"-"))</f>
        <v>3.1682654206723595</v>
      </c>
      <c r="I47" s="115"/>
      <c r="J47" s="70">
        <f>IF(OR('Tabel 5 F'!J47&lt;5,'Tabel 5 Br'!J47&lt;0.5),"-",IFERROR('Tabel 5 Br'!J47/'Tabel 5 F'!J47*100,"-"))</f>
        <v>4.965598934822264</v>
      </c>
      <c r="K47" s="115">
        <v>7.4889526399999999</v>
      </c>
    </row>
    <row r="48" spans="1:11" ht="15.75" customHeight="1" x14ac:dyDescent="0.2">
      <c r="B48" s="71"/>
      <c r="C48" s="71"/>
      <c r="D48" s="71"/>
      <c r="E48" s="71"/>
      <c r="F48" s="71"/>
      <c r="G48" s="71"/>
      <c r="H48" s="71"/>
      <c r="J48" s="71"/>
    </row>
    <row r="49" spans="1:19" ht="15.75" customHeight="1" x14ac:dyDescent="0.2">
      <c r="A49" s="35" t="s">
        <v>60</v>
      </c>
      <c r="B49" s="68">
        <f>IF(OR('Tabel 5 F'!B49&lt;5,'Tabel 5 Br'!B49&lt;0.5),"-",IFERROR('Tabel 5 Br'!B49/'Tabel 5 F'!B49*100,"-"))</f>
        <v>19.831407333599042</v>
      </c>
      <c r="C49" s="68">
        <f>IF(OR('Tabel 5 F'!C49&lt;5,'Tabel 5 Br'!C49&lt;0.5),"-",IFERROR('Tabel 5 Br'!C49/'Tabel 5 F'!C49*100,"-"))</f>
        <v>8.047082528533803</v>
      </c>
      <c r="D49" s="68">
        <f>IF(OR('Tabel 5 F'!D49&lt;5,'Tabel 5 Br'!D49&lt;0.5),"-",IFERROR('Tabel 5 Br'!D49/'Tabel 5 F'!D49*100,"-"))</f>
        <v>2.6885089686098653</v>
      </c>
      <c r="E49" s="68">
        <f>IF(OR('Tabel 5 F'!E49&lt;5,'Tabel 5 Br'!E49&lt;0.5),"-",IFERROR('Tabel 5 Br'!E49/'Tabel 5 F'!E49*100,"-"))</f>
        <v>1.540558314234785</v>
      </c>
      <c r="F49" s="68">
        <f>IF(OR('Tabel 5 F'!F49&lt;5,'Tabel 5 Br'!F49&lt;0.5),"-",IFERROR('Tabel 5 Br'!F49/'Tabel 5 F'!F49*100,"-"))</f>
        <v>1.0834545567884304</v>
      </c>
      <c r="G49" s="68">
        <f>IF(OR('Tabel 5 F'!G49&lt;5,'Tabel 5 Br'!G49&lt;0.5),"-",IFERROR('Tabel 5 Br'!G49/'Tabel 5 F'!G49*100,"-"))</f>
        <v>1.4907509589929222</v>
      </c>
      <c r="H49" s="68">
        <f>IF(OR('Tabel 5 F'!H49&lt;5,'Tabel 5 Br'!H49&lt;0.5),"-",IFERROR('Tabel 5 Br'!H49/'Tabel 5 F'!H49*100,"-"))</f>
        <v>2.7523810610382204</v>
      </c>
      <c r="I49" s="60"/>
      <c r="J49" s="68">
        <f>IF(OR('Tabel 5 F'!J49&lt;5,'Tabel 5 Br'!J49&lt;0.5),"-",IFERROR('Tabel 5 Br'!J49/'Tabel 5 F'!J49*100,"-"))</f>
        <v>2.5214347012923306</v>
      </c>
      <c r="K49" s="75"/>
      <c r="L49" s="55"/>
      <c r="M49" s="55"/>
      <c r="N49" s="55"/>
      <c r="O49" s="55"/>
      <c r="P49" s="55"/>
      <c r="Q49" s="55"/>
      <c r="R49" s="55"/>
      <c r="S49" s="55"/>
    </row>
    <row r="50" spans="1:19" ht="15.75" customHeight="1" x14ac:dyDescent="0.2">
      <c r="A50" s="38" t="s">
        <v>61</v>
      </c>
      <c r="B50" s="69">
        <f>IF(OR('Tabel 5 F'!B50&lt;5,'Tabel 5 Br'!B50&lt;0.5),"-",IFERROR('Tabel 5 Br'!B50/'Tabel 5 F'!B50*100,"-"))</f>
        <v>39.595020827770362</v>
      </c>
      <c r="C50" s="69">
        <f>IF(OR('Tabel 5 F'!C50&lt;5,'Tabel 5 Br'!C50&lt;0.5),"-",IFERROR('Tabel 5 Br'!C50/'Tabel 5 F'!C50*100,"-"))</f>
        <v>22.845020538440188</v>
      </c>
      <c r="D50" s="69">
        <f>IF(OR('Tabel 5 F'!D50&lt;5,'Tabel 5 Br'!D50&lt;0.5),"-",IFERROR('Tabel 5 Br'!D50/'Tabel 5 F'!D50*100,"-"))</f>
        <v>8.8811217554983148</v>
      </c>
      <c r="E50" s="69">
        <f>IF(OR('Tabel 5 F'!E50&lt;5,'Tabel 5 Br'!E50&lt;0.5),"-",IFERROR('Tabel 5 Br'!E50/'Tabel 5 F'!E50*100,"-"))</f>
        <v>5.3541888807741458</v>
      </c>
      <c r="F50" s="69">
        <f>IF(OR('Tabel 5 F'!F50&lt;5,'Tabel 5 Br'!F50&lt;0.5),"-",IFERROR('Tabel 5 Br'!F50/'Tabel 5 F'!F50*100,"-"))</f>
        <v>3.2340617036219523</v>
      </c>
      <c r="G50" s="69">
        <f>IF(OR('Tabel 5 F'!G50&lt;5,'Tabel 5 Br'!G50&lt;0.5),"-",IFERROR('Tabel 5 Br'!G50/'Tabel 5 F'!G50*100,"-"))</f>
        <v>2.6410455713551482</v>
      </c>
      <c r="H50" s="69">
        <f>IF(OR('Tabel 5 F'!H50&lt;5,'Tabel 5 Br'!H50&lt;0.5),"-",IFERROR('Tabel 5 Br'!H50/'Tabel 5 F'!H50*100,"-"))</f>
        <v>4.967962313344394</v>
      </c>
      <c r="I50" s="60"/>
      <c r="J50" s="69">
        <f>IF(OR('Tabel 5 F'!J50&lt;5,'Tabel 5 Br'!J50&lt;0.5),"-",IFERROR('Tabel 5 Br'!J50/'Tabel 5 F'!J50*100,"-"))</f>
        <v>7.488952646746549</v>
      </c>
      <c r="K50" s="75"/>
      <c r="L50" s="55"/>
      <c r="M50" s="55"/>
      <c r="N50" s="55"/>
      <c r="O50" s="55"/>
      <c r="P50" s="55"/>
      <c r="Q50" s="55"/>
      <c r="R50" s="55"/>
      <c r="S50" s="55"/>
    </row>
    <row r="51" spans="1:19" ht="15.75" customHeight="1" x14ac:dyDescent="0.2">
      <c r="A51" s="35" t="s">
        <v>62</v>
      </c>
      <c r="B51" s="68">
        <f>IF(OR('Tabel 5 F'!B51&lt;5,'Tabel 5 Br'!B51&lt;0.5),"-",IFERROR('Tabel 5 Br'!B51/'Tabel 5 F'!B51*100,"-"))</f>
        <v>21.410805916948849</v>
      </c>
      <c r="C51" s="68">
        <f>IF(OR('Tabel 5 F'!C51&lt;5,'Tabel 5 Br'!C51&lt;0.5),"-",IFERROR('Tabel 5 Br'!C51/'Tabel 5 F'!C51*100,"-"))</f>
        <v>9.9525765199161427</v>
      </c>
      <c r="D51" s="68">
        <f>IF(OR('Tabel 5 F'!D51&lt;5,'Tabel 5 Br'!D51&lt;0.5),"-",IFERROR('Tabel 5 Br'!D51/'Tabel 5 F'!D51*100,"-"))</f>
        <v>3.5456819947729041</v>
      </c>
      <c r="E51" s="68">
        <f>IF(OR('Tabel 5 F'!E51&lt;5,'Tabel 5 Br'!E51&lt;0.5),"-",IFERROR('Tabel 5 Br'!E51/'Tabel 5 F'!E51*100,"-"))</f>
        <v>2.662688428607404</v>
      </c>
      <c r="F51" s="68">
        <f>IF(OR('Tabel 5 F'!F51&lt;5,'Tabel 5 Br'!F51&lt;0.5),"-",IFERROR('Tabel 5 Br'!F51/'Tabel 5 F'!F51*100,"-"))</f>
        <v>1.6421786102599583</v>
      </c>
      <c r="G51" s="68">
        <f>IF(OR('Tabel 5 F'!G51&lt;5,'Tabel 5 Br'!G51&lt;0.5),"-",IFERROR('Tabel 5 Br'!G51/'Tabel 5 F'!G51*100,"-"))</f>
        <v>2.0347166828120677</v>
      </c>
      <c r="H51" s="68">
        <f>IF(OR('Tabel 5 F'!H51&lt;5,'Tabel 5 Br'!H51&lt;0.5),"-",IFERROR('Tabel 5 Br'!H51/'Tabel 5 F'!H51*100,"-"))</f>
        <v>2.3146531174646916</v>
      </c>
      <c r="I51" s="60"/>
      <c r="J51" s="68">
        <f>IF(OR('Tabel 5 F'!J51&lt;5,'Tabel 5 Br'!J51&lt;0.5),"-",IFERROR('Tabel 5 Br'!J51/'Tabel 5 F'!J51*100,"-"))</f>
        <v>4.0111730105318353</v>
      </c>
      <c r="K51" s="41"/>
      <c r="L51" s="41"/>
      <c r="M51" s="41"/>
      <c r="N51" s="41"/>
    </row>
    <row r="52" spans="1:19" x14ac:dyDescent="0.2">
      <c r="A52" s="72" t="s">
        <v>69</v>
      </c>
    </row>
    <row r="53" spans="1:19" x14ac:dyDescent="0.2">
      <c r="A53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2"/>
  <sheetViews>
    <sheetView showGridLines="0" workbookViewId="0">
      <selection activeCell="C38" sqref="C38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10" ht="15.75" customHeight="1" x14ac:dyDescent="0.25">
      <c r="A1" s="33" t="s">
        <v>21</v>
      </c>
    </row>
    <row r="2" spans="1:10" ht="15.75" customHeight="1" x14ac:dyDescent="0.2">
      <c r="A2" s="44"/>
    </row>
    <row r="3" spans="1:10" ht="15.75" customHeight="1" x14ac:dyDescent="0.25">
      <c r="A3" s="33" t="s">
        <v>206</v>
      </c>
    </row>
    <row r="4" spans="1:10" ht="15.75" customHeight="1" x14ac:dyDescent="0.25">
      <c r="A4" s="33"/>
    </row>
    <row r="5" spans="1:10" ht="15.75" customHeight="1" x14ac:dyDescent="0.2"/>
    <row r="6" spans="1:10" ht="15.75" customHeight="1" x14ac:dyDescent="0.2"/>
    <row r="7" spans="1:10" ht="15.75" customHeight="1" x14ac:dyDescent="0.2">
      <c r="A7" s="44"/>
      <c r="B7" s="67" t="s">
        <v>175</v>
      </c>
      <c r="C7" s="67" t="s">
        <v>176</v>
      </c>
      <c r="D7" s="67" t="s">
        <v>177</v>
      </c>
      <c r="E7" s="67" t="s">
        <v>178</v>
      </c>
      <c r="F7" s="67" t="s">
        <v>179</v>
      </c>
      <c r="G7" s="67" t="s">
        <v>180</v>
      </c>
      <c r="H7" s="67" t="s">
        <v>181</v>
      </c>
      <c r="I7" s="67" t="s">
        <v>182</v>
      </c>
      <c r="J7" s="44"/>
    </row>
    <row r="8" spans="1:10" ht="15.75" customHeight="1" x14ac:dyDescent="0.2">
      <c r="A8" s="44"/>
      <c r="B8" s="67"/>
      <c r="C8" s="67"/>
      <c r="D8" s="67"/>
      <c r="E8" s="67"/>
      <c r="F8" s="67"/>
      <c r="G8" s="67"/>
      <c r="H8" s="67"/>
      <c r="I8" s="67"/>
      <c r="J8" s="44"/>
    </row>
    <row r="9" spans="1:10" ht="15.75" customHeight="1" x14ac:dyDescent="0.2">
      <c r="A9" s="50" t="s">
        <v>225</v>
      </c>
      <c r="B9" s="57">
        <v>261</v>
      </c>
      <c r="C9" s="57">
        <v>229</v>
      </c>
      <c r="D9" s="57">
        <v>872</v>
      </c>
      <c r="E9" s="57">
        <v>255</v>
      </c>
      <c r="F9" s="57">
        <v>210</v>
      </c>
      <c r="G9" s="57">
        <v>195</v>
      </c>
      <c r="H9" s="57">
        <v>765</v>
      </c>
      <c r="I9" s="57">
        <v>192</v>
      </c>
      <c r="J9" s="74"/>
    </row>
    <row r="10" spans="1:10" ht="15.75" customHeight="1" x14ac:dyDescent="0.2">
      <c r="A10" s="52" t="s">
        <v>226</v>
      </c>
      <c r="B10" s="58">
        <v>453</v>
      </c>
      <c r="C10" s="58">
        <v>81</v>
      </c>
      <c r="D10" s="58">
        <v>246</v>
      </c>
      <c r="E10" s="58">
        <v>112</v>
      </c>
      <c r="F10" s="58">
        <v>509</v>
      </c>
      <c r="G10" s="58">
        <v>60</v>
      </c>
      <c r="H10" s="58">
        <v>216</v>
      </c>
      <c r="I10" s="58">
        <v>131</v>
      </c>
      <c r="J10" s="74"/>
    </row>
    <row r="11" spans="1:10" ht="15.75" customHeight="1" x14ac:dyDescent="0.2">
      <c r="A11" s="50" t="s">
        <v>227</v>
      </c>
      <c r="B11" s="57">
        <v>340</v>
      </c>
      <c r="C11" s="57">
        <v>465</v>
      </c>
      <c r="D11" s="57">
        <v>1004</v>
      </c>
      <c r="E11" s="57">
        <v>211</v>
      </c>
      <c r="F11" s="57">
        <v>285</v>
      </c>
      <c r="G11" s="57">
        <v>429</v>
      </c>
      <c r="H11" s="57">
        <v>841</v>
      </c>
      <c r="I11" s="57">
        <v>153</v>
      </c>
      <c r="J11" s="74"/>
    </row>
    <row r="12" spans="1:10" ht="15.75" customHeight="1" x14ac:dyDescent="0.2">
      <c r="A12" s="52" t="s">
        <v>26</v>
      </c>
      <c r="B12" s="58">
        <v>476</v>
      </c>
      <c r="C12" s="58">
        <v>517</v>
      </c>
      <c r="D12" s="58">
        <v>1221</v>
      </c>
      <c r="E12" s="58">
        <v>278</v>
      </c>
      <c r="F12" s="58">
        <v>454</v>
      </c>
      <c r="G12" s="58">
        <v>683</v>
      </c>
      <c r="H12" s="58">
        <v>986</v>
      </c>
      <c r="I12" s="58">
        <v>288</v>
      </c>
      <c r="J12" s="74"/>
    </row>
    <row r="13" spans="1:10" ht="15.75" customHeight="1" x14ac:dyDescent="0.2">
      <c r="A13" s="50" t="s">
        <v>27</v>
      </c>
      <c r="B13" s="57">
        <v>78</v>
      </c>
      <c r="C13" s="57">
        <v>102</v>
      </c>
      <c r="D13" s="57">
        <v>164</v>
      </c>
      <c r="E13" s="57">
        <v>52</v>
      </c>
      <c r="F13" s="57">
        <v>60</v>
      </c>
      <c r="G13" s="57">
        <v>96</v>
      </c>
      <c r="H13" s="57">
        <v>199</v>
      </c>
      <c r="I13" s="57">
        <v>49</v>
      </c>
      <c r="J13" s="74"/>
    </row>
    <row r="14" spans="1:10" ht="15.75" customHeight="1" x14ac:dyDescent="0.2">
      <c r="A14" s="52" t="s">
        <v>28</v>
      </c>
      <c r="B14" s="58">
        <v>14</v>
      </c>
      <c r="C14" s="58">
        <v>19</v>
      </c>
      <c r="D14" s="58">
        <v>10</v>
      </c>
      <c r="E14" s="58">
        <v>10</v>
      </c>
      <c r="F14" s="58">
        <v>22</v>
      </c>
      <c r="G14" s="58">
        <v>13</v>
      </c>
      <c r="H14" s="58">
        <v>9</v>
      </c>
      <c r="I14" s="58">
        <v>13</v>
      </c>
      <c r="J14" s="74"/>
    </row>
    <row r="15" spans="1:10" ht="15.75" customHeight="1" x14ac:dyDescent="0.2">
      <c r="A15" s="50" t="s">
        <v>29</v>
      </c>
      <c r="B15" s="57">
        <v>107</v>
      </c>
      <c r="C15" s="57">
        <v>139</v>
      </c>
      <c r="D15" s="57">
        <v>298</v>
      </c>
      <c r="E15" s="57">
        <v>78</v>
      </c>
      <c r="F15" s="57">
        <v>120</v>
      </c>
      <c r="G15" s="57">
        <v>175</v>
      </c>
      <c r="H15" s="57">
        <v>234</v>
      </c>
      <c r="I15" s="57">
        <v>66</v>
      </c>
      <c r="J15" s="74"/>
    </row>
    <row r="16" spans="1:10" ht="15.75" customHeight="1" x14ac:dyDescent="0.2">
      <c r="A16" s="52" t="s">
        <v>30</v>
      </c>
      <c r="B16" s="58">
        <v>50</v>
      </c>
      <c r="C16" s="58">
        <v>37</v>
      </c>
      <c r="D16" s="58">
        <v>78</v>
      </c>
      <c r="E16" s="58">
        <v>17</v>
      </c>
      <c r="F16" s="58">
        <v>22</v>
      </c>
      <c r="G16" s="58">
        <v>29</v>
      </c>
      <c r="H16" s="58">
        <v>71</v>
      </c>
      <c r="I16" s="58">
        <v>14</v>
      </c>
      <c r="J16" s="74"/>
    </row>
    <row r="17" spans="1:10" ht="15" hidden="1" customHeight="1" x14ac:dyDescent="0.2">
      <c r="A17" s="50" t="s">
        <v>31</v>
      </c>
      <c r="B17" s="57">
        <v>14</v>
      </c>
      <c r="C17" s="57">
        <v>24</v>
      </c>
      <c r="D17" s="57">
        <v>7</v>
      </c>
      <c r="E17" s="57">
        <v>6</v>
      </c>
      <c r="F17" s="57">
        <v>18</v>
      </c>
      <c r="G17" s="57">
        <v>36</v>
      </c>
      <c r="H17" s="57">
        <v>9</v>
      </c>
      <c r="I17" s="57">
        <v>6</v>
      </c>
      <c r="J17" s="74"/>
    </row>
    <row r="18" spans="1:10" ht="15" hidden="1" customHeight="1" x14ac:dyDescent="0.2">
      <c r="A18" s="52" t="s">
        <v>32</v>
      </c>
      <c r="B18" s="58">
        <v>3</v>
      </c>
      <c r="C18" s="58">
        <v>12</v>
      </c>
      <c r="D18" s="58">
        <v>14</v>
      </c>
      <c r="E18" s="58">
        <v>10</v>
      </c>
      <c r="F18" s="58">
        <v>11</v>
      </c>
      <c r="G18" s="58">
        <v>10</v>
      </c>
      <c r="H18" s="58">
        <v>4</v>
      </c>
      <c r="I18" s="58">
        <v>4</v>
      </c>
      <c r="J18" s="74"/>
    </row>
    <row r="19" spans="1:10" ht="15" hidden="1" customHeight="1" x14ac:dyDescent="0.2">
      <c r="A19" s="50" t="s">
        <v>33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74"/>
    </row>
    <row r="20" spans="1:10" ht="15" hidden="1" customHeight="1" x14ac:dyDescent="0.2">
      <c r="A20" s="52" t="s">
        <v>34</v>
      </c>
      <c r="B20" s="58">
        <v>3</v>
      </c>
      <c r="C20" s="58">
        <v>7</v>
      </c>
      <c r="D20" s="58">
        <v>5</v>
      </c>
      <c r="E20" s="58">
        <v>3</v>
      </c>
      <c r="F20" s="58">
        <v>3</v>
      </c>
      <c r="G20" s="58">
        <v>9</v>
      </c>
      <c r="H20" s="58">
        <v>3</v>
      </c>
      <c r="I20" s="58">
        <v>0</v>
      </c>
      <c r="J20" s="74"/>
    </row>
    <row r="21" spans="1:10" ht="15.75" customHeight="1" x14ac:dyDescent="0.2">
      <c r="A21" s="50" t="s">
        <v>35</v>
      </c>
      <c r="B21" s="57">
        <v>20</v>
      </c>
      <c r="C21" s="57">
        <v>43</v>
      </c>
      <c r="D21" s="57">
        <v>26</v>
      </c>
      <c r="E21" s="57">
        <v>19</v>
      </c>
      <c r="F21" s="57">
        <v>32</v>
      </c>
      <c r="G21" s="57">
        <v>55</v>
      </c>
      <c r="H21" s="57">
        <v>16</v>
      </c>
      <c r="I21" s="57">
        <v>10</v>
      </c>
      <c r="J21" s="74"/>
    </row>
    <row r="22" spans="1:10" ht="15.75" customHeight="1" x14ac:dyDescent="0.2">
      <c r="A22" s="52" t="s">
        <v>36</v>
      </c>
      <c r="B22" s="58">
        <v>0</v>
      </c>
      <c r="C22" s="58">
        <v>0</v>
      </c>
      <c r="D22" s="58">
        <v>4</v>
      </c>
      <c r="E22" s="58">
        <v>10</v>
      </c>
      <c r="F22" s="58">
        <v>1</v>
      </c>
      <c r="G22" s="58">
        <v>2</v>
      </c>
      <c r="H22" s="58">
        <v>3</v>
      </c>
      <c r="I22" s="58">
        <v>9</v>
      </c>
      <c r="J22" s="74"/>
    </row>
    <row r="23" spans="1:10" ht="15.75" customHeight="1" x14ac:dyDescent="0.2">
      <c r="A23" s="50" t="s">
        <v>37</v>
      </c>
      <c r="B23" s="57">
        <v>7</v>
      </c>
      <c r="C23" s="57">
        <v>24</v>
      </c>
      <c r="D23" s="57">
        <v>8</v>
      </c>
      <c r="E23" s="57">
        <v>1</v>
      </c>
      <c r="F23" s="57">
        <v>10</v>
      </c>
      <c r="G23" s="57">
        <v>23</v>
      </c>
      <c r="H23" s="57">
        <v>3</v>
      </c>
      <c r="I23" s="57">
        <v>10</v>
      </c>
      <c r="J23" s="74"/>
    </row>
    <row r="24" spans="1:10" ht="15.75" customHeight="1" x14ac:dyDescent="0.2">
      <c r="A24" s="52" t="s">
        <v>38</v>
      </c>
      <c r="B24" s="58">
        <v>42</v>
      </c>
      <c r="C24" s="58">
        <v>9</v>
      </c>
      <c r="D24" s="58">
        <v>34</v>
      </c>
      <c r="E24" s="58">
        <v>48</v>
      </c>
      <c r="F24" s="58">
        <v>39</v>
      </c>
      <c r="G24" s="58">
        <v>11</v>
      </c>
      <c r="H24" s="58">
        <v>19</v>
      </c>
      <c r="I24" s="58">
        <v>41</v>
      </c>
      <c r="J24" s="74"/>
    </row>
    <row r="25" spans="1:10" ht="15.75" customHeight="1" x14ac:dyDescent="0.2">
      <c r="A25" s="50" t="s">
        <v>39</v>
      </c>
      <c r="B25" s="57">
        <v>43</v>
      </c>
      <c r="C25" s="57">
        <v>104</v>
      </c>
      <c r="D25" s="57">
        <v>69</v>
      </c>
      <c r="E25" s="57">
        <v>22</v>
      </c>
      <c r="F25" s="57">
        <v>38</v>
      </c>
      <c r="G25" s="57">
        <v>141</v>
      </c>
      <c r="H25" s="57">
        <v>78</v>
      </c>
      <c r="I25" s="57">
        <v>31</v>
      </c>
      <c r="J25" s="74"/>
    </row>
    <row r="26" spans="1:10" ht="15.75" customHeight="1" x14ac:dyDescent="0.2">
      <c r="A26" s="52" t="s">
        <v>40</v>
      </c>
      <c r="B26" s="58">
        <v>486</v>
      </c>
      <c r="C26" s="58">
        <v>13</v>
      </c>
      <c r="D26" s="58">
        <v>534</v>
      </c>
      <c r="E26" s="58">
        <v>7</v>
      </c>
      <c r="F26" s="58">
        <v>385</v>
      </c>
      <c r="G26" s="58">
        <v>20</v>
      </c>
      <c r="H26" s="58">
        <v>479</v>
      </c>
      <c r="I26" s="58">
        <v>8</v>
      </c>
      <c r="J26" s="74"/>
    </row>
    <row r="27" spans="1:10" ht="15.75" customHeight="1" x14ac:dyDescent="0.2">
      <c r="A27" s="50" t="s">
        <v>41</v>
      </c>
      <c r="B27" s="57">
        <v>1</v>
      </c>
      <c r="C27" s="57">
        <v>4</v>
      </c>
      <c r="D27" s="57">
        <v>96</v>
      </c>
      <c r="E27" s="57">
        <v>1</v>
      </c>
      <c r="F27" s="57">
        <v>4</v>
      </c>
      <c r="G27" s="57">
        <v>0</v>
      </c>
      <c r="H27" s="57">
        <v>90</v>
      </c>
      <c r="I27" s="57">
        <v>0</v>
      </c>
      <c r="J27" s="74"/>
    </row>
    <row r="28" spans="1:10" ht="15.75" customHeight="1" x14ac:dyDescent="0.2">
      <c r="A28" s="52" t="s">
        <v>42</v>
      </c>
      <c r="B28" s="58">
        <v>43</v>
      </c>
      <c r="C28" s="58">
        <v>6</v>
      </c>
      <c r="D28" s="58">
        <v>153</v>
      </c>
      <c r="E28" s="58">
        <v>8</v>
      </c>
      <c r="F28" s="58">
        <v>40</v>
      </c>
      <c r="G28" s="58">
        <v>11</v>
      </c>
      <c r="H28" s="58">
        <v>125</v>
      </c>
      <c r="I28" s="58">
        <v>7</v>
      </c>
      <c r="J28" s="74"/>
    </row>
    <row r="29" spans="1:10" ht="15.75" customHeight="1" x14ac:dyDescent="0.2">
      <c r="A29" s="50" t="s">
        <v>43</v>
      </c>
      <c r="B29" s="57">
        <v>1</v>
      </c>
      <c r="C29" s="57">
        <v>3</v>
      </c>
      <c r="D29" s="57">
        <v>13</v>
      </c>
      <c r="E29" s="57">
        <v>1</v>
      </c>
      <c r="F29" s="57">
        <v>1</v>
      </c>
      <c r="G29" s="57">
        <v>3</v>
      </c>
      <c r="H29" s="57">
        <v>23</v>
      </c>
      <c r="I29" s="57">
        <v>0</v>
      </c>
      <c r="J29" s="74"/>
    </row>
    <row r="30" spans="1:10" ht="15.75" customHeight="1" x14ac:dyDescent="0.2">
      <c r="A30" s="52" t="s">
        <v>44</v>
      </c>
      <c r="B30" s="58">
        <v>8</v>
      </c>
      <c r="C30" s="58">
        <v>11</v>
      </c>
      <c r="D30" s="58">
        <v>16</v>
      </c>
      <c r="E30" s="58">
        <v>8</v>
      </c>
      <c r="F30" s="58">
        <v>9</v>
      </c>
      <c r="G30" s="58">
        <v>30</v>
      </c>
      <c r="H30" s="58">
        <v>11</v>
      </c>
      <c r="I30" s="58">
        <v>10</v>
      </c>
      <c r="J30" s="74"/>
    </row>
    <row r="31" spans="1:10" ht="15.75" customHeight="1" x14ac:dyDescent="0.2">
      <c r="A31" s="50" t="s">
        <v>45</v>
      </c>
      <c r="B31" s="57">
        <v>2</v>
      </c>
      <c r="C31" s="57">
        <v>2</v>
      </c>
      <c r="D31" s="57">
        <v>7</v>
      </c>
      <c r="E31" s="57">
        <v>1</v>
      </c>
      <c r="F31" s="57">
        <v>2</v>
      </c>
      <c r="G31" s="57">
        <v>1</v>
      </c>
      <c r="H31" s="57">
        <v>3</v>
      </c>
      <c r="I31" s="57">
        <v>1</v>
      </c>
      <c r="J31" s="74"/>
    </row>
    <row r="32" spans="1:10" ht="15.75" customHeight="1" x14ac:dyDescent="0.2">
      <c r="A32" s="52" t="s">
        <v>46</v>
      </c>
      <c r="B32" s="58">
        <v>11</v>
      </c>
      <c r="C32" s="58">
        <v>7</v>
      </c>
      <c r="D32" s="58">
        <v>12</v>
      </c>
      <c r="E32" s="58">
        <v>3</v>
      </c>
      <c r="F32" s="58">
        <v>28</v>
      </c>
      <c r="G32" s="58">
        <v>3</v>
      </c>
      <c r="H32" s="58">
        <v>5</v>
      </c>
      <c r="I32" s="58">
        <v>8</v>
      </c>
      <c r="J32" s="74"/>
    </row>
    <row r="33" spans="1:10" ht="15.75" customHeight="1" x14ac:dyDescent="0.2">
      <c r="A33" s="50" t="s">
        <v>47</v>
      </c>
      <c r="B33" s="57">
        <v>105</v>
      </c>
      <c r="C33" s="57">
        <v>94</v>
      </c>
      <c r="D33" s="57">
        <v>340</v>
      </c>
      <c r="E33" s="57">
        <v>75</v>
      </c>
      <c r="F33" s="57">
        <v>106</v>
      </c>
      <c r="G33" s="57">
        <v>127</v>
      </c>
      <c r="H33" s="57">
        <v>302</v>
      </c>
      <c r="I33" s="57">
        <v>73</v>
      </c>
      <c r="J33" s="74"/>
    </row>
    <row r="34" spans="1:10" ht="15.75" customHeight="1" x14ac:dyDescent="0.2">
      <c r="A34" s="52" t="s">
        <v>48</v>
      </c>
      <c r="B34" s="58">
        <v>131</v>
      </c>
      <c r="C34" s="58">
        <v>103</v>
      </c>
      <c r="D34" s="58">
        <v>461</v>
      </c>
      <c r="E34" s="58">
        <v>60</v>
      </c>
      <c r="F34" s="58">
        <v>202</v>
      </c>
      <c r="G34" s="58">
        <v>190</v>
      </c>
      <c r="H34" s="58">
        <v>312</v>
      </c>
      <c r="I34" s="58">
        <v>86</v>
      </c>
      <c r="J34" s="74"/>
    </row>
    <row r="35" spans="1:10" ht="15.75" customHeight="1" x14ac:dyDescent="0.2">
      <c r="A35" s="50" t="s">
        <v>49</v>
      </c>
      <c r="B35" s="57">
        <v>80</v>
      </c>
      <c r="C35" s="57">
        <v>89</v>
      </c>
      <c r="D35" s="57">
        <v>244</v>
      </c>
      <c r="E35" s="57">
        <v>55</v>
      </c>
      <c r="F35" s="57">
        <v>97</v>
      </c>
      <c r="G35" s="57">
        <v>128</v>
      </c>
      <c r="H35" s="57">
        <v>184</v>
      </c>
      <c r="I35" s="57">
        <v>81</v>
      </c>
      <c r="J35" s="74"/>
    </row>
    <row r="36" spans="1:10" ht="15.75" customHeight="1" x14ac:dyDescent="0.2">
      <c r="A36" s="52" t="s">
        <v>50</v>
      </c>
      <c r="B36" s="58">
        <v>256</v>
      </c>
      <c r="C36" s="58">
        <v>325</v>
      </c>
      <c r="D36" s="58">
        <v>824</v>
      </c>
      <c r="E36" s="58">
        <v>202</v>
      </c>
      <c r="F36" s="58">
        <v>298</v>
      </c>
      <c r="G36" s="58">
        <v>376</v>
      </c>
      <c r="H36" s="58">
        <v>742</v>
      </c>
      <c r="I36" s="58">
        <v>158</v>
      </c>
      <c r="J36" s="74"/>
    </row>
    <row r="37" spans="1:10" ht="15.75" customHeight="1" x14ac:dyDescent="0.2">
      <c r="A37" s="50" t="s">
        <v>51</v>
      </c>
      <c r="B37" s="57">
        <v>203</v>
      </c>
      <c r="C37" s="57">
        <v>401</v>
      </c>
      <c r="D37" s="57">
        <v>1611</v>
      </c>
      <c r="E37" s="57">
        <v>165</v>
      </c>
      <c r="F37" s="57">
        <v>192</v>
      </c>
      <c r="G37" s="57">
        <v>369</v>
      </c>
      <c r="H37" s="57">
        <v>1429</v>
      </c>
      <c r="I37" s="57">
        <v>136</v>
      </c>
      <c r="J37" s="74"/>
    </row>
    <row r="38" spans="1:10" ht="15.75" customHeight="1" x14ac:dyDescent="0.2">
      <c r="A38" s="52" t="s">
        <v>52</v>
      </c>
      <c r="B38" s="58">
        <v>103</v>
      </c>
      <c r="C38" s="58">
        <v>61</v>
      </c>
      <c r="D38" s="58">
        <v>206</v>
      </c>
      <c r="E38" s="58">
        <v>31</v>
      </c>
      <c r="F38" s="58">
        <v>67</v>
      </c>
      <c r="G38" s="58">
        <v>37</v>
      </c>
      <c r="H38" s="58">
        <v>142</v>
      </c>
      <c r="I38" s="58">
        <v>21</v>
      </c>
      <c r="J38" s="74"/>
    </row>
    <row r="39" spans="1:10" ht="15.75" customHeight="1" x14ac:dyDescent="0.2">
      <c r="A39" s="50" t="s">
        <v>53</v>
      </c>
      <c r="B39" s="57">
        <v>40</v>
      </c>
      <c r="C39" s="57">
        <v>79</v>
      </c>
      <c r="D39" s="57">
        <v>172</v>
      </c>
      <c r="E39" s="57">
        <v>25</v>
      </c>
      <c r="F39" s="57">
        <v>43</v>
      </c>
      <c r="G39" s="57">
        <v>80</v>
      </c>
      <c r="H39" s="57">
        <v>160</v>
      </c>
      <c r="I39" s="57">
        <v>27</v>
      </c>
      <c r="J39" s="74"/>
    </row>
    <row r="40" spans="1:10" ht="15.75" customHeight="1" x14ac:dyDescent="0.2">
      <c r="A40" s="52" t="s">
        <v>54</v>
      </c>
      <c r="B40" s="58">
        <v>70</v>
      </c>
      <c r="C40" s="58">
        <v>56</v>
      </c>
      <c r="D40" s="58">
        <v>190</v>
      </c>
      <c r="E40" s="58">
        <v>34</v>
      </c>
      <c r="F40" s="58">
        <v>46</v>
      </c>
      <c r="G40" s="58">
        <v>88</v>
      </c>
      <c r="H40" s="58">
        <v>214</v>
      </c>
      <c r="I40" s="58">
        <v>21</v>
      </c>
      <c r="J40" s="74"/>
    </row>
    <row r="41" spans="1:10" ht="15.75" customHeight="1" x14ac:dyDescent="0.2">
      <c r="A41" s="50" t="s">
        <v>55</v>
      </c>
      <c r="B41" s="57">
        <v>30</v>
      </c>
      <c r="C41" s="57">
        <v>60</v>
      </c>
      <c r="D41" s="57">
        <v>356</v>
      </c>
      <c r="E41" s="57">
        <v>20</v>
      </c>
      <c r="F41" s="57">
        <v>44</v>
      </c>
      <c r="G41" s="57">
        <v>53</v>
      </c>
      <c r="H41" s="57">
        <v>310</v>
      </c>
      <c r="I41" s="57">
        <v>23</v>
      </c>
      <c r="J41" s="74"/>
    </row>
    <row r="42" spans="1:10" ht="15.75" customHeight="1" x14ac:dyDescent="0.2">
      <c r="A42" s="52" t="s">
        <v>56</v>
      </c>
      <c r="B42" s="58">
        <v>47</v>
      </c>
      <c r="C42" s="58">
        <v>19</v>
      </c>
      <c r="D42" s="58">
        <v>55</v>
      </c>
      <c r="E42" s="58">
        <v>5</v>
      </c>
      <c r="F42" s="58">
        <v>3</v>
      </c>
      <c r="G42" s="58">
        <v>6</v>
      </c>
      <c r="H42" s="58">
        <v>25</v>
      </c>
      <c r="I42" s="58">
        <v>5</v>
      </c>
      <c r="J42" s="74"/>
    </row>
    <row r="43" spans="1:10" ht="15.75" customHeight="1" x14ac:dyDescent="0.2">
      <c r="A43" s="50" t="s">
        <v>57</v>
      </c>
      <c r="B43" s="57">
        <v>207</v>
      </c>
      <c r="C43" s="57">
        <v>94</v>
      </c>
      <c r="D43" s="57">
        <v>276</v>
      </c>
      <c r="E43" s="57">
        <v>36</v>
      </c>
      <c r="F43" s="57">
        <v>70</v>
      </c>
      <c r="G43" s="57">
        <v>35</v>
      </c>
      <c r="H43" s="57">
        <v>130</v>
      </c>
      <c r="I43" s="57">
        <v>29</v>
      </c>
      <c r="J43" s="74"/>
    </row>
    <row r="44" spans="1:10" ht="15.75" customHeight="1" x14ac:dyDescent="0.2">
      <c r="A44" s="52" t="s">
        <v>58</v>
      </c>
      <c r="B44" s="58">
        <v>168</v>
      </c>
      <c r="C44" s="58">
        <v>60</v>
      </c>
      <c r="D44" s="58">
        <v>217</v>
      </c>
      <c r="E44" s="58">
        <v>21</v>
      </c>
      <c r="F44" s="58">
        <v>47</v>
      </c>
      <c r="G44" s="58">
        <v>28</v>
      </c>
      <c r="H44" s="58">
        <v>122</v>
      </c>
      <c r="I44" s="58">
        <v>22</v>
      </c>
      <c r="J44" s="74"/>
    </row>
    <row r="45" spans="1:10" ht="15.75" customHeight="1" x14ac:dyDescent="0.2">
      <c r="A45" s="50" t="s">
        <v>59</v>
      </c>
      <c r="B45" s="57">
        <v>384</v>
      </c>
      <c r="C45" s="57">
        <v>252</v>
      </c>
      <c r="D45" s="57">
        <v>505</v>
      </c>
      <c r="E45" s="57">
        <v>152</v>
      </c>
      <c r="F45" s="57">
        <v>290</v>
      </c>
      <c r="G45" s="57">
        <v>202</v>
      </c>
      <c r="H45" s="57">
        <v>384</v>
      </c>
      <c r="I45" s="57">
        <v>142</v>
      </c>
    </row>
    <row r="46" spans="1:10" ht="15.75" customHeight="1" x14ac:dyDescent="0.2">
      <c r="A46" s="59"/>
      <c r="B46" s="51"/>
      <c r="C46" s="51"/>
      <c r="D46" s="51"/>
      <c r="E46" s="51"/>
      <c r="F46" s="51"/>
      <c r="G46" s="51"/>
      <c r="H46" s="51"/>
      <c r="I46" s="51"/>
    </row>
    <row r="47" spans="1:10" ht="15.75" customHeight="1" x14ac:dyDescent="0.2">
      <c r="A47" s="53" t="s">
        <v>20</v>
      </c>
      <c r="B47" s="117">
        <f>SUM(B9:B45)-SUM(B17:B20)</f>
        <v>4267</v>
      </c>
      <c r="C47" s="117">
        <f t="shared" ref="C47:I47" si="0">SUM(C9:C45)-SUM(C17:C20)</f>
        <v>3508</v>
      </c>
      <c r="D47" s="117">
        <f t="shared" si="0"/>
        <v>10322</v>
      </c>
      <c r="E47" s="117">
        <f t="shared" si="0"/>
        <v>2023</v>
      </c>
      <c r="F47" s="117">
        <f t="shared" si="0"/>
        <v>3776</v>
      </c>
      <c r="G47" s="117">
        <f t="shared" si="0"/>
        <v>3699</v>
      </c>
      <c r="H47" s="117">
        <f t="shared" si="0"/>
        <v>8632</v>
      </c>
      <c r="I47" s="117">
        <f t="shared" si="0"/>
        <v>1865</v>
      </c>
      <c r="J47" s="115"/>
    </row>
    <row r="48" spans="1:10" ht="15.75" customHeight="1" x14ac:dyDescent="0.2">
      <c r="A48" s="44"/>
    </row>
    <row r="49" spans="1:10" ht="15.75" customHeight="1" x14ac:dyDescent="0.2">
      <c r="A49" s="35" t="s">
        <v>60</v>
      </c>
      <c r="B49" s="57">
        <v>714</v>
      </c>
      <c r="C49" s="57">
        <v>310</v>
      </c>
      <c r="D49" s="57">
        <v>1118</v>
      </c>
      <c r="E49" s="57">
        <v>367</v>
      </c>
      <c r="F49" s="57">
        <v>719</v>
      </c>
      <c r="G49" s="57">
        <v>255</v>
      </c>
      <c r="H49" s="57">
        <v>981</v>
      </c>
      <c r="I49" s="57">
        <v>323</v>
      </c>
      <c r="J49" s="75"/>
    </row>
    <row r="50" spans="1:10" ht="15.75" customHeight="1" x14ac:dyDescent="0.2">
      <c r="A50" s="38" t="s">
        <v>61</v>
      </c>
      <c r="B50" s="58">
        <v>725</v>
      </c>
      <c r="C50" s="58">
        <v>814</v>
      </c>
      <c r="D50" s="58">
        <v>1771</v>
      </c>
      <c r="E50" s="58">
        <v>435</v>
      </c>
      <c r="F50" s="58">
        <v>678</v>
      </c>
      <c r="G50" s="58">
        <v>996</v>
      </c>
      <c r="H50" s="58">
        <v>1499</v>
      </c>
      <c r="I50" s="58">
        <v>430</v>
      </c>
      <c r="J50" s="75"/>
    </row>
    <row r="51" spans="1:10" ht="15.75" customHeight="1" x14ac:dyDescent="0.2">
      <c r="A51" s="35" t="s">
        <v>62</v>
      </c>
      <c r="B51" s="57">
        <v>773</v>
      </c>
      <c r="C51" s="57">
        <v>979</v>
      </c>
      <c r="D51" s="57">
        <v>3346</v>
      </c>
      <c r="E51" s="57">
        <v>513</v>
      </c>
      <c r="F51" s="57">
        <v>856</v>
      </c>
      <c r="G51" s="57">
        <v>1100</v>
      </c>
      <c r="H51" s="57">
        <v>2809</v>
      </c>
      <c r="I51" s="57">
        <v>482</v>
      </c>
      <c r="J51" s="41"/>
    </row>
    <row r="52" spans="1:10" x14ac:dyDescent="0.2">
      <c r="A52" t="s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2"/>
  <sheetViews>
    <sheetView showGridLines="0" workbookViewId="0">
      <selection activeCell="A28" sqref="A28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9" ht="15.75" customHeight="1" x14ac:dyDescent="0.25">
      <c r="A1" s="33" t="s">
        <v>21</v>
      </c>
    </row>
    <row r="2" spans="1:9" ht="15.75" customHeight="1" x14ac:dyDescent="0.2">
      <c r="A2" s="44"/>
    </row>
    <row r="3" spans="1:9" ht="15.75" customHeight="1" x14ac:dyDescent="0.25">
      <c r="A3" s="33" t="s">
        <v>207</v>
      </c>
    </row>
    <row r="4" spans="1:9" ht="15.75" customHeight="1" x14ac:dyDescent="0.25">
      <c r="A4" s="33"/>
    </row>
    <row r="5" spans="1:9" ht="15.75" customHeight="1" x14ac:dyDescent="0.2"/>
    <row r="6" spans="1:9" ht="15.75" customHeight="1" x14ac:dyDescent="0.2"/>
    <row r="7" spans="1:9" ht="15.75" customHeight="1" x14ac:dyDescent="0.2">
      <c r="A7" s="44"/>
      <c r="B7" s="67" t="s">
        <v>175</v>
      </c>
      <c r="C7" s="67" t="s">
        <v>176</v>
      </c>
      <c r="D7" s="67" t="s">
        <v>177</v>
      </c>
      <c r="E7" s="67" t="s">
        <v>178</v>
      </c>
      <c r="F7" s="67" t="s">
        <v>179</v>
      </c>
      <c r="G7" s="67" t="s">
        <v>180</v>
      </c>
      <c r="H7" s="67" t="s">
        <v>181</v>
      </c>
      <c r="I7" s="67" t="s">
        <v>182</v>
      </c>
    </row>
    <row r="8" spans="1:9" ht="15.75" customHeight="1" x14ac:dyDescent="0.2">
      <c r="A8" s="44"/>
      <c r="B8" s="67"/>
      <c r="C8" s="67"/>
      <c r="D8" s="67"/>
      <c r="E8" s="67"/>
      <c r="F8" s="67"/>
      <c r="G8" s="67"/>
      <c r="H8" s="67"/>
      <c r="I8" s="67"/>
    </row>
    <row r="9" spans="1:9" ht="15.75" customHeight="1" x14ac:dyDescent="0.2">
      <c r="A9" s="50" t="s">
        <v>225</v>
      </c>
      <c r="B9" s="57">
        <v>51.324770000000001</v>
      </c>
      <c r="C9" s="57">
        <v>77.352339999999998</v>
      </c>
      <c r="D9" s="57">
        <v>188.66337999999999</v>
      </c>
      <c r="E9" s="57">
        <v>32.162419999999997</v>
      </c>
      <c r="F9" s="57">
        <v>18.163789999999999</v>
      </c>
      <c r="G9" s="57">
        <v>21.093990000000002</v>
      </c>
      <c r="H9" s="57">
        <v>57.619289999999999</v>
      </c>
      <c r="I9" s="57">
        <v>10.167160000000001</v>
      </c>
    </row>
    <row r="10" spans="1:9" ht="15.75" customHeight="1" x14ac:dyDescent="0.2">
      <c r="A10" s="52" t="s">
        <v>226</v>
      </c>
      <c r="B10" s="58">
        <v>52.86347</v>
      </c>
      <c r="C10" s="58">
        <v>25.66394</v>
      </c>
      <c r="D10" s="58">
        <v>59.511009999999999</v>
      </c>
      <c r="E10" s="58">
        <v>10.028689999999999</v>
      </c>
      <c r="F10" s="58">
        <v>49.473590000000002</v>
      </c>
      <c r="G10" s="58">
        <v>4.8144499999999999</v>
      </c>
      <c r="H10" s="58">
        <v>17.581240000000001</v>
      </c>
      <c r="I10" s="58">
        <v>4.3990499999999999</v>
      </c>
    </row>
    <row r="11" spans="1:9" ht="15.75" customHeight="1" x14ac:dyDescent="0.2">
      <c r="A11" s="50" t="s">
        <v>227</v>
      </c>
      <c r="B11" s="57">
        <v>112.71565</v>
      </c>
      <c r="C11" s="57">
        <v>214.48886999999999</v>
      </c>
      <c r="D11" s="57">
        <v>343.63064000000003</v>
      </c>
      <c r="E11" s="57">
        <v>52.732489999999999</v>
      </c>
      <c r="F11" s="57">
        <v>55.643979999999999</v>
      </c>
      <c r="G11" s="57">
        <v>83.50215</v>
      </c>
      <c r="H11" s="57">
        <v>110.47277</v>
      </c>
      <c r="I11" s="57">
        <v>20.014970000000002</v>
      </c>
    </row>
    <row r="12" spans="1:9" ht="15.75" customHeight="1" x14ac:dyDescent="0.2">
      <c r="A12" s="52" t="s">
        <v>26</v>
      </c>
      <c r="B12" s="58">
        <v>112.94268</v>
      </c>
      <c r="C12" s="58">
        <v>281.60356999999999</v>
      </c>
      <c r="D12" s="58">
        <v>527.25004999999999</v>
      </c>
      <c r="E12" s="58">
        <v>105.02276999999999</v>
      </c>
      <c r="F12" s="58">
        <v>134.32982000000001</v>
      </c>
      <c r="G12" s="58">
        <v>189.49852999999999</v>
      </c>
      <c r="H12" s="58">
        <v>215.95335</v>
      </c>
      <c r="I12" s="58">
        <v>57.656080000000003</v>
      </c>
    </row>
    <row r="13" spans="1:9" ht="15.75" customHeight="1" x14ac:dyDescent="0.2">
      <c r="A13" s="50" t="s">
        <v>27</v>
      </c>
      <c r="B13" s="57">
        <v>25.234829999999999</v>
      </c>
      <c r="C13" s="57">
        <v>37.975430000000003</v>
      </c>
      <c r="D13" s="57">
        <v>53.304430000000004</v>
      </c>
      <c r="E13" s="57">
        <v>16.504090000000001</v>
      </c>
      <c r="F13" s="57">
        <v>13.554539999999999</v>
      </c>
      <c r="G13" s="57">
        <v>19.900829999999999</v>
      </c>
      <c r="H13" s="57">
        <v>23.4666</v>
      </c>
      <c r="I13" s="57">
        <v>16.350650000000002</v>
      </c>
    </row>
    <row r="14" spans="1:9" ht="15.75" customHeight="1" x14ac:dyDescent="0.2">
      <c r="A14" s="52" t="s">
        <v>28</v>
      </c>
      <c r="B14" s="58">
        <v>0.82828999999999997</v>
      </c>
      <c r="C14" s="58">
        <v>7.70099</v>
      </c>
      <c r="D14" s="58">
        <v>2.3538999999999999</v>
      </c>
      <c r="E14" s="58">
        <v>0.99980999999999998</v>
      </c>
      <c r="F14" s="58">
        <v>3.8857400000000002</v>
      </c>
      <c r="G14" s="58">
        <v>0.99980999999999998</v>
      </c>
      <c r="H14" s="58">
        <v>0</v>
      </c>
      <c r="I14" s="58">
        <v>2.9994399999999999</v>
      </c>
    </row>
    <row r="15" spans="1:9" ht="15.75" customHeight="1" x14ac:dyDescent="0.2">
      <c r="A15" s="50" t="s">
        <v>29</v>
      </c>
      <c r="B15" s="57">
        <v>21.68028</v>
      </c>
      <c r="C15" s="57">
        <v>77.783320000000003</v>
      </c>
      <c r="D15" s="57">
        <v>121.05096</v>
      </c>
      <c r="E15" s="57">
        <v>22.475519999999999</v>
      </c>
      <c r="F15" s="57">
        <v>32.608370000000001</v>
      </c>
      <c r="G15" s="57">
        <v>34.063490000000002</v>
      </c>
      <c r="H15" s="57">
        <v>39.340730000000001</v>
      </c>
      <c r="I15" s="57">
        <v>12.729369999999999</v>
      </c>
    </row>
    <row r="16" spans="1:9" ht="15.75" customHeight="1" x14ac:dyDescent="0.2">
      <c r="A16" s="52" t="s">
        <v>30</v>
      </c>
      <c r="B16" s="58">
        <v>11.689640000000001</v>
      </c>
      <c r="C16" s="58">
        <v>20.54325</v>
      </c>
      <c r="D16" s="58">
        <v>32.118130000000001</v>
      </c>
      <c r="E16" s="58">
        <v>3.7715999999999998</v>
      </c>
      <c r="F16" s="58">
        <v>2.7761499999999999</v>
      </c>
      <c r="G16" s="58">
        <v>8.2136800000000001</v>
      </c>
      <c r="H16" s="58">
        <v>12.789870000000001</v>
      </c>
      <c r="I16" s="58">
        <v>1.98902</v>
      </c>
    </row>
    <row r="17" spans="1:9" ht="15" hidden="1" customHeight="1" x14ac:dyDescent="0.2">
      <c r="A17" s="50" t="s">
        <v>31</v>
      </c>
      <c r="B17" s="57">
        <v>4.8693299999999997</v>
      </c>
      <c r="C17" s="57">
        <v>14.520049999999999</v>
      </c>
      <c r="D17" s="57">
        <v>1.76885</v>
      </c>
      <c r="E17" s="57">
        <v>0</v>
      </c>
      <c r="F17" s="57">
        <v>3.4915500000000002</v>
      </c>
      <c r="G17" s="57">
        <v>2.6763599999999999</v>
      </c>
      <c r="H17" s="57">
        <v>0</v>
      </c>
      <c r="I17" s="57">
        <v>1.1226799999999999</v>
      </c>
    </row>
    <row r="18" spans="1:9" ht="15" hidden="1" customHeight="1" x14ac:dyDescent="0.2">
      <c r="A18" s="52" t="s">
        <v>32</v>
      </c>
      <c r="B18" s="58">
        <v>1.23495</v>
      </c>
      <c r="C18" s="58">
        <v>6.3830799999999996</v>
      </c>
      <c r="D18" s="58">
        <v>6.9063800000000004</v>
      </c>
      <c r="E18" s="58">
        <v>1.99963</v>
      </c>
      <c r="F18" s="58">
        <v>2.8248000000000002</v>
      </c>
      <c r="G18" s="58">
        <v>1.8611599999999999</v>
      </c>
      <c r="H18" s="58">
        <v>0.99980999999999998</v>
      </c>
      <c r="I18" s="58">
        <v>1.1226799999999999</v>
      </c>
    </row>
    <row r="19" spans="1:9" ht="15" hidden="1" customHeight="1" x14ac:dyDescent="0.2">
      <c r="A19" s="50" t="s">
        <v>33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</row>
    <row r="20" spans="1:9" ht="15" hidden="1" customHeight="1" x14ac:dyDescent="0.2">
      <c r="A20" s="52" t="s">
        <v>34</v>
      </c>
      <c r="B20" s="58">
        <v>2.86097</v>
      </c>
      <c r="C20" s="58">
        <v>4.5294100000000004</v>
      </c>
      <c r="D20" s="58">
        <v>1.76885</v>
      </c>
      <c r="E20" s="58">
        <v>0.95365999999999995</v>
      </c>
      <c r="F20" s="58">
        <v>0.99980999999999998</v>
      </c>
      <c r="G20" s="58">
        <v>1.7226999999999999</v>
      </c>
      <c r="H20" s="58">
        <v>0.86134999999999995</v>
      </c>
      <c r="I20" s="58">
        <v>0</v>
      </c>
    </row>
    <row r="21" spans="1:9" ht="15.75" customHeight="1" x14ac:dyDescent="0.2">
      <c r="A21" s="50" t="s">
        <v>35</v>
      </c>
      <c r="B21" s="57">
        <v>8.9652600000000007</v>
      </c>
      <c r="C21" s="57">
        <v>25.432549999999999</v>
      </c>
      <c r="D21" s="57">
        <v>10.44408</v>
      </c>
      <c r="E21" s="57">
        <v>2.9532799999999999</v>
      </c>
      <c r="F21" s="57">
        <v>7.31616</v>
      </c>
      <c r="G21" s="57">
        <v>6.2602099999999998</v>
      </c>
      <c r="H21" s="57">
        <v>1.8611599999999999</v>
      </c>
      <c r="I21" s="57">
        <v>2.2453699999999999</v>
      </c>
    </row>
    <row r="22" spans="1:9" ht="15.75" customHeight="1" x14ac:dyDescent="0.2">
      <c r="A22" s="52" t="s">
        <v>36</v>
      </c>
      <c r="B22" s="58">
        <v>0</v>
      </c>
      <c r="C22" s="58">
        <v>0</v>
      </c>
      <c r="D22" s="58">
        <v>2.7225100000000002</v>
      </c>
      <c r="E22" s="58">
        <v>0.99980999999999998</v>
      </c>
      <c r="F22" s="58">
        <v>0</v>
      </c>
      <c r="G22" s="58">
        <v>0.99980999999999998</v>
      </c>
      <c r="H22" s="58">
        <v>0</v>
      </c>
      <c r="I22" s="58">
        <v>0</v>
      </c>
    </row>
    <row r="23" spans="1:9" ht="15.75" customHeight="1" x14ac:dyDescent="0.2">
      <c r="A23" s="50" t="s">
        <v>37</v>
      </c>
      <c r="B23" s="57">
        <v>1.1226799999999999</v>
      </c>
      <c r="C23" s="57">
        <v>8.0615000000000006</v>
      </c>
      <c r="D23" s="57">
        <v>3.8233600000000001</v>
      </c>
      <c r="E23" s="57">
        <v>0.99980999999999998</v>
      </c>
      <c r="F23" s="57">
        <v>1.99963</v>
      </c>
      <c r="G23" s="57">
        <v>2.6445500000000002</v>
      </c>
      <c r="H23" s="57">
        <v>1.8611599999999999</v>
      </c>
      <c r="I23" s="57">
        <v>0</v>
      </c>
    </row>
    <row r="24" spans="1:9" ht="15.75" customHeight="1" x14ac:dyDescent="0.2">
      <c r="A24" s="52" t="s">
        <v>38</v>
      </c>
      <c r="B24" s="58">
        <v>9.9220400000000009</v>
      </c>
      <c r="C24" s="58">
        <v>1.78257</v>
      </c>
      <c r="D24" s="58">
        <v>2.80484</v>
      </c>
      <c r="E24" s="58">
        <v>5.15</v>
      </c>
      <c r="F24" s="58">
        <v>2.1069</v>
      </c>
      <c r="G24" s="58">
        <v>0.99980999999999998</v>
      </c>
      <c r="H24" s="58">
        <v>1.81501</v>
      </c>
      <c r="I24" s="58">
        <v>2.78363</v>
      </c>
    </row>
    <row r="25" spans="1:9" ht="15.75" customHeight="1" x14ac:dyDescent="0.2">
      <c r="A25" s="50" t="s">
        <v>39</v>
      </c>
      <c r="B25" s="57">
        <v>14.044779999999999</v>
      </c>
      <c r="C25" s="57">
        <v>52.932699999999997</v>
      </c>
      <c r="D25" s="57">
        <v>17.78519</v>
      </c>
      <c r="E25" s="57">
        <v>2.7343600000000001</v>
      </c>
      <c r="F25" s="57">
        <v>8.5330300000000001</v>
      </c>
      <c r="G25" s="57">
        <v>14.84314</v>
      </c>
      <c r="H25" s="57">
        <v>7.8525499999999999</v>
      </c>
      <c r="I25" s="57">
        <v>0.99980999999999998</v>
      </c>
    </row>
    <row r="26" spans="1:9" ht="15.75" customHeight="1" x14ac:dyDescent="0.2">
      <c r="A26" s="52" t="s">
        <v>40</v>
      </c>
      <c r="B26" s="58">
        <v>147.90369999999999</v>
      </c>
      <c r="C26" s="58">
        <v>0</v>
      </c>
      <c r="D26" s="58">
        <v>4.1682800000000002</v>
      </c>
      <c r="E26" s="58">
        <v>0</v>
      </c>
      <c r="F26" s="58">
        <v>1.4919199999999999</v>
      </c>
      <c r="G26" s="58">
        <v>1.99963</v>
      </c>
      <c r="H26" s="58">
        <v>8.2030799999999999</v>
      </c>
      <c r="I26" s="58">
        <v>0</v>
      </c>
    </row>
    <row r="27" spans="1:9" ht="15.75" customHeight="1" x14ac:dyDescent="0.2">
      <c r="A27" s="50" t="s">
        <v>41</v>
      </c>
      <c r="B27" s="57">
        <v>0.30624000000000001</v>
      </c>
      <c r="C27" s="57">
        <v>0.99980999999999998</v>
      </c>
      <c r="D27" s="57">
        <v>1.5399499999999999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</row>
    <row r="28" spans="1:9" ht="15.75" customHeight="1" x14ac:dyDescent="0.2">
      <c r="A28" s="52" t="s">
        <v>42</v>
      </c>
      <c r="B28" s="58">
        <v>6.7192699999999999</v>
      </c>
      <c r="C28" s="58">
        <v>5.5129999999999999</v>
      </c>
      <c r="D28" s="58">
        <v>56.309489999999997</v>
      </c>
      <c r="E28" s="58">
        <v>1.60544</v>
      </c>
      <c r="F28" s="58">
        <v>16.710529999999999</v>
      </c>
      <c r="G28" s="58">
        <v>3.4453900000000002</v>
      </c>
      <c r="H28" s="58">
        <v>17.07291</v>
      </c>
      <c r="I28" s="58">
        <v>1.99963</v>
      </c>
    </row>
    <row r="29" spans="1:9" ht="15.75" customHeight="1" x14ac:dyDescent="0.2">
      <c r="A29" s="50" t="s">
        <v>43</v>
      </c>
      <c r="B29" s="57">
        <v>0.21518000000000001</v>
      </c>
      <c r="C29" s="57">
        <v>0</v>
      </c>
      <c r="D29" s="57">
        <v>0</v>
      </c>
      <c r="E29" s="57">
        <v>0</v>
      </c>
      <c r="F29" s="57">
        <v>0</v>
      </c>
      <c r="G29" s="57">
        <v>0.99980999999999998</v>
      </c>
      <c r="H29" s="57">
        <v>0</v>
      </c>
      <c r="I29" s="57">
        <v>0</v>
      </c>
    </row>
    <row r="30" spans="1:9" ht="15.75" customHeight="1" x14ac:dyDescent="0.2">
      <c r="A30" s="52" t="s">
        <v>44</v>
      </c>
      <c r="B30" s="58">
        <v>1.5143800000000001</v>
      </c>
      <c r="C30" s="58">
        <v>4.5842900000000002</v>
      </c>
      <c r="D30" s="58">
        <v>3.8146300000000002</v>
      </c>
      <c r="E30" s="58">
        <v>3.8146300000000002</v>
      </c>
      <c r="F30" s="58">
        <v>2.90713</v>
      </c>
      <c r="G30" s="58">
        <v>7.9061899999999996</v>
      </c>
      <c r="H30" s="58">
        <v>3.6761699999999999</v>
      </c>
      <c r="I30" s="58">
        <v>1.99963</v>
      </c>
    </row>
    <row r="31" spans="1:9" ht="15.75" customHeight="1" x14ac:dyDescent="0.2">
      <c r="A31" s="50" t="s">
        <v>45</v>
      </c>
      <c r="B31" s="57">
        <v>1.3098000000000001</v>
      </c>
      <c r="C31" s="57">
        <v>0</v>
      </c>
      <c r="D31" s="57">
        <v>0</v>
      </c>
      <c r="E31" s="57">
        <v>0</v>
      </c>
      <c r="F31" s="57">
        <v>0</v>
      </c>
      <c r="G31" s="57">
        <v>0.63056999999999996</v>
      </c>
      <c r="H31" s="57">
        <v>0.66300999999999999</v>
      </c>
      <c r="I31" s="57">
        <v>0.99980999999999998</v>
      </c>
    </row>
    <row r="32" spans="1:9" ht="15.75" customHeight="1" x14ac:dyDescent="0.2">
      <c r="A32" s="52" t="s">
        <v>46</v>
      </c>
      <c r="B32" s="58">
        <v>5.1818099999999996</v>
      </c>
      <c r="C32" s="58">
        <v>1.3072999999999999</v>
      </c>
      <c r="D32" s="58">
        <v>4.7433399999999999</v>
      </c>
      <c r="E32" s="58">
        <v>1.99963</v>
      </c>
      <c r="F32" s="58">
        <v>5.3757900000000003</v>
      </c>
      <c r="G32" s="58">
        <v>1.75014</v>
      </c>
      <c r="H32" s="58">
        <v>0.99980999999999998</v>
      </c>
      <c r="I32" s="58">
        <v>0</v>
      </c>
    </row>
    <row r="33" spans="1:9" ht="15.75" customHeight="1" x14ac:dyDescent="0.2">
      <c r="A33" s="50" t="s">
        <v>47</v>
      </c>
      <c r="B33" s="57">
        <v>30.007480000000001</v>
      </c>
      <c r="C33" s="57">
        <v>46.698059999999998</v>
      </c>
      <c r="D33" s="57">
        <v>106.32633</v>
      </c>
      <c r="E33" s="57">
        <v>16.7623</v>
      </c>
      <c r="F33" s="57">
        <v>18.81307</v>
      </c>
      <c r="G33" s="57">
        <v>14.55124</v>
      </c>
      <c r="H33" s="57">
        <v>23.205259999999999</v>
      </c>
      <c r="I33" s="57">
        <v>6.4741499999999998</v>
      </c>
    </row>
    <row r="34" spans="1:9" ht="15.75" customHeight="1" x14ac:dyDescent="0.2">
      <c r="A34" s="52" t="s">
        <v>48</v>
      </c>
      <c r="B34" s="58">
        <v>20.773399999999999</v>
      </c>
      <c r="C34" s="58">
        <v>25.692630000000001</v>
      </c>
      <c r="D34" s="58">
        <v>32.483629999999998</v>
      </c>
      <c r="E34" s="58">
        <v>3.1684700000000001</v>
      </c>
      <c r="F34" s="58">
        <v>9.7305600000000005</v>
      </c>
      <c r="G34" s="58">
        <v>12.305249999999999</v>
      </c>
      <c r="H34" s="58">
        <v>7.0136599999999998</v>
      </c>
      <c r="I34" s="58">
        <v>2.86097</v>
      </c>
    </row>
    <row r="35" spans="1:9" ht="15.75" customHeight="1" x14ac:dyDescent="0.2">
      <c r="A35" s="50" t="s">
        <v>49</v>
      </c>
      <c r="B35" s="57">
        <v>15.854179999999999</v>
      </c>
      <c r="C35" s="57">
        <v>18.060870000000001</v>
      </c>
      <c r="D35" s="57">
        <v>22.81794</v>
      </c>
      <c r="E35" s="57">
        <v>3.8451900000000001</v>
      </c>
      <c r="F35" s="57">
        <v>3.2607699999999999</v>
      </c>
      <c r="G35" s="57">
        <v>4.2605899999999997</v>
      </c>
      <c r="H35" s="57">
        <v>5.7219499999999996</v>
      </c>
      <c r="I35" s="57">
        <v>2.58405</v>
      </c>
    </row>
    <row r="36" spans="1:9" ht="15.75" customHeight="1" x14ac:dyDescent="0.2">
      <c r="A36" s="52" t="s">
        <v>50</v>
      </c>
      <c r="B36" s="58">
        <v>61.07902</v>
      </c>
      <c r="C36" s="58">
        <v>142.60088999999999</v>
      </c>
      <c r="D36" s="58">
        <v>250.79336000000001</v>
      </c>
      <c r="E36" s="58">
        <v>39.678159999999998</v>
      </c>
      <c r="F36" s="58">
        <v>53.751640000000002</v>
      </c>
      <c r="G36" s="58">
        <v>50.169029999999999</v>
      </c>
      <c r="H36" s="58">
        <v>103.9007</v>
      </c>
      <c r="I36" s="58">
        <v>16.414269999999998</v>
      </c>
    </row>
    <row r="37" spans="1:9" ht="15.75" customHeight="1" x14ac:dyDescent="0.2">
      <c r="A37" s="50" t="s">
        <v>51</v>
      </c>
      <c r="B37" s="57">
        <v>41.92915</v>
      </c>
      <c r="C37" s="57">
        <v>152.83664999999999</v>
      </c>
      <c r="D37" s="57">
        <v>235.72694000000001</v>
      </c>
      <c r="E37" s="57">
        <v>37.367930000000001</v>
      </c>
      <c r="F37" s="57">
        <v>46.0625</v>
      </c>
      <c r="G37" s="57">
        <v>51.831850000000003</v>
      </c>
      <c r="H37" s="57">
        <v>80.59939</v>
      </c>
      <c r="I37" s="57">
        <v>14.94543</v>
      </c>
    </row>
    <row r="38" spans="1:9" ht="15.75" customHeight="1" x14ac:dyDescent="0.2">
      <c r="A38" s="52" t="s">
        <v>52</v>
      </c>
      <c r="B38" s="58">
        <v>17.020520000000001</v>
      </c>
      <c r="C38" s="58">
        <v>19.685020000000002</v>
      </c>
      <c r="D38" s="58">
        <v>55.794919999999998</v>
      </c>
      <c r="E38" s="58">
        <v>4.15144</v>
      </c>
      <c r="F38" s="58">
        <v>20.353649999999998</v>
      </c>
      <c r="G38" s="58">
        <v>8.4288699999999999</v>
      </c>
      <c r="H38" s="58">
        <v>21.017900000000001</v>
      </c>
      <c r="I38" s="58">
        <v>6.9986899999999999</v>
      </c>
    </row>
    <row r="39" spans="1:9" ht="15.75" customHeight="1" x14ac:dyDescent="0.2">
      <c r="A39" s="50" t="s">
        <v>53</v>
      </c>
      <c r="B39" s="57">
        <v>11.9778</v>
      </c>
      <c r="C39" s="57">
        <v>36.411149999999999</v>
      </c>
      <c r="D39" s="57">
        <v>60.878189999999996</v>
      </c>
      <c r="E39" s="57">
        <v>7.97044</v>
      </c>
      <c r="F39" s="57">
        <v>9.3033099999999997</v>
      </c>
      <c r="G39" s="57">
        <v>20.772780000000001</v>
      </c>
      <c r="H39" s="57">
        <v>28.331569999999999</v>
      </c>
      <c r="I39" s="57">
        <v>6.2689500000000002</v>
      </c>
    </row>
    <row r="40" spans="1:9" ht="15.75" customHeight="1" x14ac:dyDescent="0.2">
      <c r="A40" s="52" t="s">
        <v>54</v>
      </c>
      <c r="B40" s="58">
        <v>11.74203</v>
      </c>
      <c r="C40" s="58">
        <v>22.23976</v>
      </c>
      <c r="D40" s="58">
        <v>73.047460000000001</v>
      </c>
      <c r="E40" s="58">
        <v>9.8858599999999992</v>
      </c>
      <c r="F40" s="58">
        <v>7.0697900000000002</v>
      </c>
      <c r="G40" s="58">
        <v>16.963760000000001</v>
      </c>
      <c r="H40" s="58">
        <v>31.041599999999999</v>
      </c>
      <c r="I40" s="58">
        <v>2.9838499999999999</v>
      </c>
    </row>
    <row r="41" spans="1:9" ht="15.75" customHeight="1" x14ac:dyDescent="0.2">
      <c r="A41" s="50" t="s">
        <v>55</v>
      </c>
      <c r="B41" s="57">
        <v>10.289400000000001</v>
      </c>
      <c r="C41" s="57">
        <v>28.78688</v>
      </c>
      <c r="D41" s="57">
        <v>92.647660000000002</v>
      </c>
      <c r="E41" s="57">
        <v>3.9493499999999999</v>
      </c>
      <c r="F41" s="57">
        <v>8.2885299999999997</v>
      </c>
      <c r="G41" s="57">
        <v>9.0750299999999999</v>
      </c>
      <c r="H41" s="57">
        <v>33.195909999999998</v>
      </c>
      <c r="I41" s="57">
        <v>2.86097</v>
      </c>
    </row>
    <row r="42" spans="1:9" ht="15.75" customHeight="1" x14ac:dyDescent="0.2">
      <c r="A42" s="52" t="s">
        <v>56</v>
      </c>
      <c r="B42" s="58">
        <v>3.6555900000000001</v>
      </c>
      <c r="C42" s="58">
        <v>7.2743700000000002</v>
      </c>
      <c r="D42" s="58">
        <v>18.74634</v>
      </c>
      <c r="E42" s="58">
        <v>0.63056999999999996</v>
      </c>
      <c r="F42" s="58">
        <v>0.99980999999999998</v>
      </c>
      <c r="G42" s="58">
        <v>0.99980999999999998</v>
      </c>
      <c r="H42" s="58">
        <v>6.07559</v>
      </c>
      <c r="I42" s="58">
        <v>0.63056999999999996</v>
      </c>
    </row>
    <row r="43" spans="1:9" ht="15.75" customHeight="1" x14ac:dyDescent="0.2">
      <c r="A43" s="50" t="s">
        <v>57</v>
      </c>
      <c r="B43" s="57">
        <v>13.652469999999999</v>
      </c>
      <c r="C43" s="57">
        <v>34.766419999999997</v>
      </c>
      <c r="D43" s="57">
        <v>85.726309999999998</v>
      </c>
      <c r="E43" s="57">
        <v>12.29339</v>
      </c>
      <c r="F43" s="57">
        <v>19.57338</v>
      </c>
      <c r="G43" s="57">
        <v>9.6176600000000008</v>
      </c>
      <c r="H43" s="57">
        <v>23.44415</v>
      </c>
      <c r="I43" s="57">
        <v>6.7654199999999998</v>
      </c>
    </row>
    <row r="44" spans="1:9" ht="15.75" customHeight="1" x14ac:dyDescent="0.2">
      <c r="A44" s="52" t="s">
        <v>58</v>
      </c>
      <c r="B44" s="58">
        <v>13.995509999999999</v>
      </c>
      <c r="C44" s="58">
        <v>15.07391</v>
      </c>
      <c r="D44" s="58">
        <v>55.342109999999998</v>
      </c>
      <c r="E44" s="58">
        <v>2.27406</v>
      </c>
      <c r="F44" s="58">
        <v>6.3344399999999998</v>
      </c>
      <c r="G44" s="58">
        <v>3.5377000000000001</v>
      </c>
      <c r="H44" s="58">
        <v>17.642990000000001</v>
      </c>
      <c r="I44" s="58">
        <v>5.7824499999999999</v>
      </c>
    </row>
    <row r="45" spans="1:9" ht="15.75" customHeight="1" x14ac:dyDescent="0.2">
      <c r="A45" s="50" t="s">
        <v>59</v>
      </c>
      <c r="B45" s="57">
        <v>40.397930000000002</v>
      </c>
      <c r="C45" s="57">
        <v>44.326700000000002</v>
      </c>
      <c r="D45" s="57">
        <v>135.50864000000001</v>
      </c>
      <c r="E45" s="57">
        <v>11.33038</v>
      </c>
      <c r="F45" s="57">
        <v>32.502339999999997</v>
      </c>
      <c r="G45" s="57">
        <v>18.741969999999998</v>
      </c>
      <c r="H45" s="57">
        <v>60.636189999999999</v>
      </c>
      <c r="I45" s="57">
        <v>10.943680000000001</v>
      </c>
    </row>
    <row r="46" spans="1:9" ht="15.75" customHeight="1" x14ac:dyDescent="0.2">
      <c r="A46" s="59"/>
      <c r="B46" s="51"/>
      <c r="C46" s="51"/>
      <c r="D46" s="51"/>
      <c r="E46" s="51"/>
      <c r="F46" s="51"/>
      <c r="G46" s="51"/>
      <c r="H46" s="51"/>
      <c r="I46" s="51"/>
    </row>
    <row r="47" spans="1:9" ht="15.75" customHeight="1" x14ac:dyDescent="0.2">
      <c r="A47" s="53" t="s">
        <v>20</v>
      </c>
      <c r="B47" s="117">
        <f>SUM(B9:B45)-SUM(B17:B20)</f>
        <v>878.85923000000014</v>
      </c>
      <c r="C47" s="117">
        <f t="shared" ref="C47:I47" si="0">SUM(C9:C45)-SUM(C17:C20)</f>
        <v>1438.1787399999998</v>
      </c>
      <c r="D47" s="117">
        <f t="shared" si="0"/>
        <v>2661.8780000000002</v>
      </c>
      <c r="E47" s="117">
        <f t="shared" si="0"/>
        <v>417.26188999999994</v>
      </c>
      <c r="F47" s="117">
        <f t="shared" si="0"/>
        <v>592.92086000000006</v>
      </c>
      <c r="G47" s="117">
        <f t="shared" si="0"/>
        <v>625.82171999999991</v>
      </c>
      <c r="H47" s="117">
        <f t="shared" si="0"/>
        <v>963.0555700000001</v>
      </c>
      <c r="I47" s="117">
        <f t="shared" si="0"/>
        <v>223.84707</v>
      </c>
    </row>
    <row r="48" spans="1:9" ht="15.75" customHeight="1" x14ac:dyDescent="0.2">
      <c r="A48" s="44"/>
    </row>
    <row r="49" spans="1:9" ht="15.75" customHeight="1" x14ac:dyDescent="0.2">
      <c r="A49" s="35" t="s">
        <v>60</v>
      </c>
      <c r="B49" s="57">
        <v>104.18823999999999</v>
      </c>
      <c r="C49" s="57">
        <v>103.01627999999999</v>
      </c>
      <c r="D49" s="57">
        <v>248.17438999999999</v>
      </c>
      <c r="E49" s="57">
        <v>42.191110000000002</v>
      </c>
      <c r="F49" s="57">
        <v>67.637370000000004</v>
      </c>
      <c r="G49" s="57">
        <v>25.908439999999999</v>
      </c>
      <c r="H49" s="57">
        <v>75.200519999999997</v>
      </c>
      <c r="I49" s="57">
        <v>14.56621</v>
      </c>
    </row>
    <row r="50" spans="1:9" ht="15.75" customHeight="1" x14ac:dyDescent="0.2">
      <c r="A50" s="38" t="s">
        <v>61</v>
      </c>
      <c r="B50" s="58">
        <v>172.37573</v>
      </c>
      <c r="C50" s="58">
        <v>425.60656</v>
      </c>
      <c r="D50" s="58">
        <v>736.07746999999995</v>
      </c>
      <c r="E50" s="58">
        <v>148.77377999999999</v>
      </c>
      <c r="F50" s="58">
        <v>187.15461999999999</v>
      </c>
      <c r="G50" s="58">
        <v>252.67635999999999</v>
      </c>
      <c r="H50" s="58">
        <v>291.55054999999999</v>
      </c>
      <c r="I50" s="58">
        <v>91.72457</v>
      </c>
    </row>
    <row r="51" spans="1:9" ht="15.75" customHeight="1" x14ac:dyDescent="0.2">
      <c r="A51" s="35" t="s">
        <v>62</v>
      </c>
      <c r="B51" s="57">
        <v>156.65627000000001</v>
      </c>
      <c r="C51" s="57">
        <v>358.87607000000003</v>
      </c>
      <c r="D51" s="57">
        <v>597.61679000000004</v>
      </c>
      <c r="E51" s="57">
        <v>88.211190000000002</v>
      </c>
      <c r="F51" s="57">
        <v>133.15911</v>
      </c>
      <c r="G51" s="57">
        <v>126.99557</v>
      </c>
      <c r="H51" s="57">
        <v>218.25360000000001</v>
      </c>
      <c r="I51" s="57">
        <v>43.80341</v>
      </c>
    </row>
    <row r="52" spans="1:9" x14ac:dyDescent="0.2">
      <c r="A52" t="s">
        <v>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2"/>
  <sheetViews>
    <sheetView showGridLines="0" topLeftCell="A7" workbookViewId="0">
      <selection activeCell="A28" sqref="A28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9" ht="15.75" customHeight="1" x14ac:dyDescent="0.25">
      <c r="A1" s="33" t="s">
        <v>21</v>
      </c>
    </row>
    <row r="2" spans="1:9" ht="15.75" customHeight="1" x14ac:dyDescent="0.2">
      <c r="A2" s="44"/>
    </row>
    <row r="3" spans="1:9" ht="15.75" customHeight="1" x14ac:dyDescent="0.25">
      <c r="A3" s="33" t="s">
        <v>208</v>
      </c>
    </row>
    <row r="4" spans="1:9" ht="15.75" customHeight="1" x14ac:dyDescent="0.25">
      <c r="A4" s="33"/>
    </row>
    <row r="5" spans="1:9" ht="15.75" customHeight="1" x14ac:dyDescent="0.2"/>
    <row r="6" spans="1:9" ht="15.75" customHeight="1" x14ac:dyDescent="0.2"/>
    <row r="7" spans="1:9" ht="15.75" customHeight="1" x14ac:dyDescent="0.2">
      <c r="A7" s="44"/>
      <c r="B7" s="67" t="s">
        <v>175</v>
      </c>
      <c r="C7" s="67" t="s">
        <v>176</v>
      </c>
      <c r="D7" s="67" t="s">
        <v>177</v>
      </c>
      <c r="E7" s="67" t="s">
        <v>178</v>
      </c>
      <c r="F7" s="67" t="s">
        <v>179</v>
      </c>
      <c r="G7" s="67" t="s">
        <v>180</v>
      </c>
      <c r="H7" s="67" t="s">
        <v>181</v>
      </c>
      <c r="I7" s="67" t="s">
        <v>182</v>
      </c>
    </row>
    <row r="8" spans="1:9" ht="15.75" customHeight="1" x14ac:dyDescent="0.2">
      <c r="A8" s="44"/>
      <c r="B8" s="67"/>
      <c r="C8" s="67"/>
      <c r="D8" s="67"/>
      <c r="E8" s="67"/>
      <c r="F8" s="67"/>
      <c r="G8" s="67"/>
      <c r="H8" s="67"/>
      <c r="I8" s="67"/>
    </row>
    <row r="9" spans="1:9" ht="15.75" customHeight="1" x14ac:dyDescent="0.2">
      <c r="A9" s="50" t="s">
        <v>225</v>
      </c>
      <c r="B9" s="62">
        <f>IF(OR('Tabel 5 Dim F'!B9&lt;5,'Tabel 5 Dim Br'!B9&lt;0.5),"-",IFERROR('Tabel 5 Dim Br'!B9/'Tabel 5 Dim F'!B9*100,"-"))</f>
        <v>19.664662835249043</v>
      </c>
      <c r="C9" s="62">
        <f>IF(OR('Tabel 5 Dim F'!C9&lt;5,'Tabel 5 Dim Br'!C9&lt;0.5),"-",IFERROR('Tabel 5 Dim Br'!C9/'Tabel 5 Dim F'!C9*100,"-"))</f>
        <v>33.778314410480348</v>
      </c>
      <c r="D9" s="62">
        <f>IF(OR('Tabel 5 Dim F'!D9&lt;5,'Tabel 5 Dim Br'!D9&lt;0.5),"-",IFERROR('Tabel 5 Dim Br'!D9/'Tabel 5 Dim F'!D9*100,"-"))</f>
        <v>21.63570871559633</v>
      </c>
      <c r="E9" s="62">
        <f>IF(OR('Tabel 5 Dim F'!E9&lt;5,'Tabel 5 Dim Br'!E9&lt;0.5),"-",IFERROR('Tabel 5 Dim Br'!E9/'Tabel 5 Dim F'!E9*100,"-"))</f>
        <v>12.612713725490195</v>
      </c>
      <c r="F9" s="62">
        <f>IF(OR('Tabel 5 Dim F'!F9&lt;5,'Tabel 5 Dim Br'!F9&lt;0.5),"-",IFERROR('Tabel 5 Dim Br'!F9/'Tabel 5 Dim F'!F9*100,"-"))</f>
        <v>8.6494238095238103</v>
      </c>
      <c r="G9" s="62">
        <f>IF(OR('Tabel 5 Dim F'!G9&lt;5,'Tabel 5 Dim Br'!G9&lt;0.5),"-",IFERROR('Tabel 5 Dim Br'!G9/'Tabel 5 Dim F'!G9*100,"-"))</f>
        <v>10.81743076923077</v>
      </c>
      <c r="H9" s="62">
        <f>IF(OR('Tabel 5 Dim F'!H9&lt;5,'Tabel 5 Dim Br'!H9&lt;0.5),"-",IFERROR('Tabel 5 Dim Br'!H9/'Tabel 5 Dim F'!H9*100,"-"))</f>
        <v>7.5319333333333338</v>
      </c>
      <c r="I9" s="62">
        <f>IF(OR('Tabel 5 Dim F'!I9&lt;5,'Tabel 5 Dim Br'!I9&lt;0.5),"-",IFERROR('Tabel 5 Dim Br'!I9/'Tabel 5 Dim F'!I9*100,"-"))</f>
        <v>5.295395833333334</v>
      </c>
    </row>
    <row r="10" spans="1:9" ht="15.75" customHeight="1" x14ac:dyDescent="0.2">
      <c r="A10" s="52" t="s">
        <v>226</v>
      </c>
      <c r="B10" s="63">
        <f>IF(OR('Tabel 5 Dim F'!B10&lt;5,'Tabel 5 Dim Br'!B10&lt;0.5),"-",IFERROR('Tabel 5 Dim Br'!B10/'Tabel 5 Dim F'!B10*100,"-"))</f>
        <v>11.669640176600442</v>
      </c>
      <c r="C10" s="63">
        <f>IF(OR('Tabel 5 Dim F'!C10&lt;5,'Tabel 5 Dim Br'!C10&lt;0.5),"-",IFERROR('Tabel 5 Dim Br'!C10/'Tabel 5 Dim F'!C10*100,"-"))</f>
        <v>31.683876543209877</v>
      </c>
      <c r="D10" s="63">
        <f>IF(OR('Tabel 5 Dim F'!D10&lt;5,'Tabel 5 Dim Br'!D10&lt;0.5),"-",IFERROR('Tabel 5 Dim Br'!D10/'Tabel 5 Dim F'!D10*100,"-"))</f>
        <v>24.191467479674795</v>
      </c>
      <c r="E10" s="63">
        <f>IF(OR('Tabel 5 Dim F'!E10&lt;5,'Tabel 5 Dim Br'!E10&lt;0.5),"-",IFERROR('Tabel 5 Dim Br'!E10/'Tabel 5 Dim F'!E10*100,"-"))</f>
        <v>8.9541874999999997</v>
      </c>
      <c r="F10" s="63">
        <f>IF(OR('Tabel 5 Dim F'!F10&lt;5,'Tabel 5 Dim Br'!F10&lt;0.5),"-",IFERROR('Tabel 5 Dim Br'!F10/'Tabel 5 Dim F'!F10*100,"-"))</f>
        <v>9.7197622789783882</v>
      </c>
      <c r="G10" s="63">
        <f>IF(OR('Tabel 5 Dim F'!G10&lt;5,'Tabel 5 Dim Br'!G10&lt;0.5),"-",IFERROR('Tabel 5 Dim Br'!G10/'Tabel 5 Dim F'!G10*100,"-"))</f>
        <v>8.0240833333333335</v>
      </c>
      <c r="H10" s="63">
        <f>IF(OR('Tabel 5 Dim F'!H10&lt;5,'Tabel 5 Dim Br'!H10&lt;0.5),"-",IFERROR('Tabel 5 Dim Br'!H10/'Tabel 5 Dim F'!H10*100,"-"))</f>
        <v>8.1394629629629645</v>
      </c>
      <c r="I10" s="63">
        <f>IF(OR('Tabel 5 Dim F'!I10&lt;5,'Tabel 5 Dim Br'!I10&lt;0.5),"-",IFERROR('Tabel 5 Dim Br'!I10/'Tabel 5 Dim F'!I10*100,"-"))</f>
        <v>3.3580534351145039</v>
      </c>
    </row>
    <row r="11" spans="1:9" ht="15.75" customHeight="1" x14ac:dyDescent="0.2">
      <c r="A11" s="50" t="s">
        <v>227</v>
      </c>
      <c r="B11" s="62">
        <f>IF(OR('Tabel 5 Dim F'!B11&lt;5,'Tabel 5 Dim Br'!B11&lt;0.5),"-",IFERROR('Tabel 5 Dim Br'!B11/'Tabel 5 Dim F'!B11*100,"-"))</f>
        <v>33.151661764705878</v>
      </c>
      <c r="C11" s="62">
        <f>IF(OR('Tabel 5 Dim F'!C11&lt;5,'Tabel 5 Dim Br'!C11&lt;0.5),"-",IFERROR('Tabel 5 Dim Br'!C11/'Tabel 5 Dim F'!C11*100,"-"))</f>
        <v>46.126638709677422</v>
      </c>
      <c r="D11" s="62">
        <f>IF(OR('Tabel 5 Dim F'!D11&lt;5,'Tabel 5 Dim Br'!D11&lt;0.5),"-",IFERROR('Tabel 5 Dim Br'!D11/'Tabel 5 Dim F'!D11*100,"-"))</f>
        <v>34.226159362549801</v>
      </c>
      <c r="E11" s="62">
        <f>IF(OR('Tabel 5 Dim F'!E11&lt;5,'Tabel 5 Dim Br'!E11&lt;0.5),"-",IFERROR('Tabel 5 Dim Br'!E11/'Tabel 5 Dim F'!E11*100,"-"))</f>
        <v>24.991701421800947</v>
      </c>
      <c r="F11" s="62">
        <f>IF(OR('Tabel 5 Dim F'!F11&lt;5,'Tabel 5 Dim Br'!F11&lt;0.5),"-",IFERROR('Tabel 5 Dim Br'!F11/'Tabel 5 Dim F'!F11*100,"-"))</f>
        <v>19.524203508771929</v>
      </c>
      <c r="G11" s="62">
        <f>IF(OR('Tabel 5 Dim F'!G11&lt;5,'Tabel 5 Dim Br'!G11&lt;0.5),"-",IFERROR('Tabel 5 Dim Br'!G11/'Tabel 5 Dim F'!G11*100,"-"))</f>
        <v>19.464370629370627</v>
      </c>
      <c r="H11" s="62">
        <f>IF(OR('Tabel 5 Dim F'!H11&lt;5,'Tabel 5 Dim Br'!H11&lt;0.5),"-",IFERROR('Tabel 5 Dim Br'!H11/'Tabel 5 Dim F'!H11*100,"-"))</f>
        <v>13.135882282996434</v>
      </c>
      <c r="I11" s="62">
        <f>IF(OR('Tabel 5 Dim F'!I11&lt;5,'Tabel 5 Dim Br'!I11&lt;0.5),"-",IFERROR('Tabel 5 Dim Br'!I11/'Tabel 5 Dim F'!I11*100,"-"))</f>
        <v>13.081679738562094</v>
      </c>
    </row>
    <row r="12" spans="1:9" ht="15.75" customHeight="1" x14ac:dyDescent="0.2">
      <c r="A12" s="52" t="s">
        <v>26</v>
      </c>
      <c r="B12" s="63">
        <f>IF(OR('Tabel 5 Dim F'!B12&lt;5,'Tabel 5 Dim Br'!B12&lt;0.5),"-",IFERROR('Tabel 5 Dim Br'!B12/'Tabel 5 Dim F'!B12*100,"-"))</f>
        <v>23.727453781512605</v>
      </c>
      <c r="C12" s="63">
        <f>IF(OR('Tabel 5 Dim F'!C12&lt;5,'Tabel 5 Dim Br'!C12&lt;0.5),"-",IFERROR('Tabel 5 Dim Br'!C12/'Tabel 5 Dim F'!C12*100,"-"))</f>
        <v>54.468775628626688</v>
      </c>
      <c r="D12" s="63">
        <f>IF(OR('Tabel 5 Dim F'!D12&lt;5,'Tabel 5 Dim Br'!D12&lt;0.5),"-",IFERROR('Tabel 5 Dim Br'!D12/'Tabel 5 Dim F'!D12*100,"-"))</f>
        <v>43.181822276822274</v>
      </c>
      <c r="E12" s="63">
        <f>IF(OR('Tabel 5 Dim F'!E12&lt;5,'Tabel 5 Dim Br'!E12&lt;0.5),"-",IFERROR('Tabel 5 Dim Br'!E12/'Tabel 5 Dim F'!E12*100,"-"))</f>
        <v>37.777974820143882</v>
      </c>
      <c r="F12" s="63">
        <f>IF(OR('Tabel 5 Dim F'!F12&lt;5,'Tabel 5 Dim Br'!F12&lt;0.5),"-",IFERROR('Tabel 5 Dim Br'!F12/'Tabel 5 Dim F'!F12*100,"-"))</f>
        <v>29.588066079295157</v>
      </c>
      <c r="G12" s="63">
        <f>IF(OR('Tabel 5 Dim F'!G12&lt;5,'Tabel 5 Dim Br'!G12&lt;0.5),"-",IFERROR('Tabel 5 Dim Br'!G12/'Tabel 5 Dim F'!G12*100,"-"))</f>
        <v>27.74502635431918</v>
      </c>
      <c r="H12" s="63">
        <f>IF(OR('Tabel 5 Dim F'!H12&lt;5,'Tabel 5 Dim Br'!H12&lt;0.5),"-",IFERROR('Tabel 5 Dim Br'!H12/'Tabel 5 Dim F'!H12*100,"-"))</f>
        <v>21.901962474645032</v>
      </c>
      <c r="I12" s="63">
        <f>IF(OR('Tabel 5 Dim F'!I12&lt;5,'Tabel 5 Dim Br'!I12&lt;0.5),"-",IFERROR('Tabel 5 Dim Br'!I12/'Tabel 5 Dim F'!I12*100,"-"))</f>
        <v>20.019472222222223</v>
      </c>
    </row>
    <row r="13" spans="1:9" ht="15.75" customHeight="1" x14ac:dyDescent="0.2">
      <c r="A13" s="50" t="s">
        <v>27</v>
      </c>
      <c r="B13" s="62">
        <f>IF(OR('Tabel 5 Dim F'!B13&lt;5,'Tabel 5 Dim Br'!B13&lt;0.5),"-",IFERROR('Tabel 5 Dim Br'!B13/'Tabel 5 Dim F'!B13*100,"-"))</f>
        <v>32.352346153846149</v>
      </c>
      <c r="C13" s="62">
        <f>IF(OR('Tabel 5 Dim F'!C13&lt;5,'Tabel 5 Dim Br'!C13&lt;0.5),"-",IFERROR('Tabel 5 Dim Br'!C13/'Tabel 5 Dim F'!C13*100,"-"))</f>
        <v>37.230813725490194</v>
      </c>
      <c r="D13" s="62">
        <f>IF(OR('Tabel 5 Dim F'!D13&lt;5,'Tabel 5 Dim Br'!D13&lt;0.5),"-",IFERROR('Tabel 5 Dim Br'!D13/'Tabel 5 Dim F'!D13*100,"-"))</f>
        <v>32.502701219512197</v>
      </c>
      <c r="E13" s="62">
        <f>IF(OR('Tabel 5 Dim F'!E13&lt;5,'Tabel 5 Dim Br'!E13&lt;0.5),"-",IFERROR('Tabel 5 Dim Br'!E13/'Tabel 5 Dim F'!E13*100,"-"))</f>
        <v>31.738634615384619</v>
      </c>
      <c r="F13" s="62">
        <f>IF(OR('Tabel 5 Dim F'!F13&lt;5,'Tabel 5 Dim Br'!F13&lt;0.5),"-",IFERROR('Tabel 5 Dim Br'!F13/'Tabel 5 Dim F'!F13*100,"-"))</f>
        <v>22.590900000000001</v>
      </c>
      <c r="G13" s="62">
        <f>IF(OR('Tabel 5 Dim F'!G13&lt;5,'Tabel 5 Dim Br'!G13&lt;0.5),"-",IFERROR('Tabel 5 Dim Br'!G13/'Tabel 5 Dim F'!G13*100,"-"))</f>
        <v>20.73003125</v>
      </c>
      <c r="H13" s="62">
        <f>IF(OR('Tabel 5 Dim F'!H13&lt;5,'Tabel 5 Dim Br'!H13&lt;0.5),"-",IFERROR('Tabel 5 Dim Br'!H13/'Tabel 5 Dim F'!H13*100,"-"))</f>
        <v>11.792261306532662</v>
      </c>
      <c r="I13" s="62">
        <f>IF(OR('Tabel 5 Dim F'!I13&lt;5,'Tabel 5 Dim Br'!I13&lt;0.5),"-",IFERROR('Tabel 5 Dim Br'!I13/'Tabel 5 Dim F'!I13*100,"-"))</f>
        <v>33.368673469387758</v>
      </c>
    </row>
    <row r="14" spans="1:9" ht="15.75" customHeight="1" x14ac:dyDescent="0.2">
      <c r="A14" s="52" t="s">
        <v>28</v>
      </c>
      <c r="B14" s="63">
        <f>IF(OR('Tabel 5 Dim F'!B14&lt;5,'Tabel 5 Dim Br'!B14&lt;0.5),"-",IFERROR('Tabel 5 Dim Br'!B14/'Tabel 5 Dim F'!B14*100,"-"))</f>
        <v>5.9163571428571426</v>
      </c>
      <c r="C14" s="63">
        <f>IF(OR('Tabel 5 Dim F'!C14&lt;5,'Tabel 5 Dim Br'!C14&lt;0.5),"-",IFERROR('Tabel 5 Dim Br'!C14/'Tabel 5 Dim F'!C14*100,"-"))</f>
        <v>40.531526315789471</v>
      </c>
      <c r="D14" s="63">
        <f>IF(OR('Tabel 5 Dim F'!D14&lt;5,'Tabel 5 Dim Br'!D14&lt;0.5),"-",IFERROR('Tabel 5 Dim Br'!D14/'Tabel 5 Dim F'!D14*100,"-"))</f>
        <v>23.538999999999998</v>
      </c>
      <c r="E14" s="63">
        <f>IF(OR('Tabel 5 Dim F'!E14&lt;5,'Tabel 5 Dim Br'!E14&lt;0.5),"-",IFERROR('Tabel 5 Dim Br'!E14/'Tabel 5 Dim F'!E14*100,"-"))</f>
        <v>9.9981000000000009</v>
      </c>
      <c r="F14" s="63">
        <f>IF(OR('Tabel 5 Dim F'!F14&lt;5,'Tabel 5 Dim Br'!F14&lt;0.5),"-",IFERROR('Tabel 5 Dim Br'!F14/'Tabel 5 Dim F'!F14*100,"-"))</f>
        <v>17.662454545454544</v>
      </c>
      <c r="G14" s="63">
        <f>IF(OR('Tabel 5 Dim F'!G14&lt;5,'Tabel 5 Dim Br'!G14&lt;0.5),"-",IFERROR('Tabel 5 Dim Br'!G14/'Tabel 5 Dim F'!G14*100,"-"))</f>
        <v>7.6908461538461541</v>
      </c>
      <c r="H14" s="63" t="str">
        <f>IF(OR('Tabel 5 Dim F'!H14&lt;5,'Tabel 5 Dim Br'!H14&lt;0.5),"-",IFERROR('Tabel 5 Dim Br'!H14/'Tabel 5 Dim F'!H14*100,"-"))</f>
        <v>-</v>
      </c>
      <c r="I14" s="63">
        <f>IF(OR('Tabel 5 Dim F'!I14&lt;5,'Tabel 5 Dim Br'!I14&lt;0.5),"-",IFERROR('Tabel 5 Dim Br'!I14/'Tabel 5 Dim F'!I14*100,"-"))</f>
        <v>23.072615384615382</v>
      </c>
    </row>
    <row r="15" spans="1:9" ht="15.75" customHeight="1" x14ac:dyDescent="0.2">
      <c r="A15" s="50" t="s">
        <v>29</v>
      </c>
      <c r="B15" s="62">
        <f>IF(OR('Tabel 5 Dim F'!B15&lt;5,'Tabel 5 Dim Br'!B15&lt;0.5),"-",IFERROR('Tabel 5 Dim Br'!B15/'Tabel 5 Dim F'!B15*100,"-"))</f>
        <v>20.261943925233645</v>
      </c>
      <c r="C15" s="62">
        <f>IF(OR('Tabel 5 Dim F'!C15&lt;5,'Tabel 5 Dim Br'!C15&lt;0.5),"-",IFERROR('Tabel 5 Dim Br'!C15/'Tabel 5 Dim F'!C15*100,"-"))</f>
        <v>55.959223021582737</v>
      </c>
      <c r="D15" s="62">
        <f>IF(OR('Tabel 5 Dim F'!D15&lt;5,'Tabel 5 Dim Br'!D15&lt;0.5),"-",IFERROR('Tabel 5 Dim Br'!D15/'Tabel 5 Dim F'!D15*100,"-"))</f>
        <v>40.621127516778529</v>
      </c>
      <c r="E15" s="62">
        <f>IF(OR('Tabel 5 Dim F'!E15&lt;5,'Tabel 5 Dim Br'!E15&lt;0.5),"-",IFERROR('Tabel 5 Dim Br'!E15/'Tabel 5 Dim F'!E15*100,"-"))</f>
        <v>28.814769230769233</v>
      </c>
      <c r="F15" s="62">
        <f>IF(OR('Tabel 5 Dim F'!F15&lt;5,'Tabel 5 Dim Br'!F15&lt;0.5),"-",IFERROR('Tabel 5 Dim Br'!F15/'Tabel 5 Dim F'!F15*100,"-"))</f>
        <v>27.173641666666665</v>
      </c>
      <c r="G15" s="62">
        <f>IF(OR('Tabel 5 Dim F'!G15&lt;5,'Tabel 5 Dim Br'!G15&lt;0.5),"-",IFERROR('Tabel 5 Dim Br'!G15/'Tabel 5 Dim F'!G15*100,"-"))</f>
        <v>19.464851428571432</v>
      </c>
      <c r="H15" s="62">
        <f>IF(OR('Tabel 5 Dim F'!H15&lt;5,'Tabel 5 Dim Br'!H15&lt;0.5),"-",IFERROR('Tabel 5 Dim Br'!H15/'Tabel 5 Dim F'!H15*100,"-"))</f>
        <v>16.81227777777778</v>
      </c>
      <c r="I15" s="62">
        <f>IF(OR('Tabel 5 Dim F'!I15&lt;5,'Tabel 5 Dim Br'!I15&lt;0.5),"-",IFERROR('Tabel 5 Dim Br'!I15/'Tabel 5 Dim F'!I15*100,"-"))</f>
        <v>19.286924242424242</v>
      </c>
    </row>
    <row r="16" spans="1:9" ht="15.75" customHeight="1" x14ac:dyDescent="0.2">
      <c r="A16" s="52" t="s">
        <v>30</v>
      </c>
      <c r="B16" s="63">
        <f>IF(OR('Tabel 5 Dim F'!B16&lt;5,'Tabel 5 Dim Br'!B16&lt;0.5),"-",IFERROR('Tabel 5 Dim Br'!B16/'Tabel 5 Dim F'!B16*100,"-"))</f>
        <v>23.379280000000001</v>
      </c>
      <c r="C16" s="63">
        <f>IF(OR('Tabel 5 Dim F'!C16&lt;5,'Tabel 5 Dim Br'!C16&lt;0.5),"-",IFERROR('Tabel 5 Dim Br'!C16/'Tabel 5 Dim F'!C16*100,"-"))</f>
        <v>55.5222972972973</v>
      </c>
      <c r="D16" s="63">
        <f>IF(OR('Tabel 5 Dim F'!D16&lt;5,'Tabel 5 Dim Br'!D16&lt;0.5),"-",IFERROR('Tabel 5 Dim Br'!D16/'Tabel 5 Dim F'!D16*100,"-"))</f>
        <v>41.177089743589747</v>
      </c>
      <c r="E16" s="63">
        <f>IF(OR('Tabel 5 Dim F'!E16&lt;5,'Tabel 5 Dim Br'!E16&lt;0.5),"-",IFERROR('Tabel 5 Dim Br'!E16/'Tabel 5 Dim F'!E16*100,"-"))</f>
        <v>22.185882352941174</v>
      </c>
      <c r="F16" s="63">
        <f>IF(OR('Tabel 5 Dim F'!F16&lt;5,'Tabel 5 Dim Br'!F16&lt;0.5),"-",IFERROR('Tabel 5 Dim Br'!F16/'Tabel 5 Dim F'!F16*100,"-"))</f>
        <v>12.618863636363637</v>
      </c>
      <c r="G16" s="63">
        <f>IF(OR('Tabel 5 Dim F'!G16&lt;5,'Tabel 5 Dim Br'!G16&lt;0.5),"-",IFERROR('Tabel 5 Dim Br'!G16/'Tabel 5 Dim F'!G16*100,"-"))</f>
        <v>28.323034482758619</v>
      </c>
      <c r="H16" s="63">
        <f>IF(OR('Tabel 5 Dim F'!H16&lt;5,'Tabel 5 Dim Br'!H16&lt;0.5),"-",IFERROR('Tabel 5 Dim Br'!H16/'Tabel 5 Dim F'!H16*100,"-"))</f>
        <v>18.013901408450707</v>
      </c>
      <c r="I16" s="63">
        <f>IF(OR('Tabel 5 Dim F'!I16&lt;5,'Tabel 5 Dim Br'!I16&lt;0.5),"-",IFERROR('Tabel 5 Dim Br'!I16/'Tabel 5 Dim F'!I16*100,"-"))</f>
        <v>14.207285714285714</v>
      </c>
    </row>
    <row r="17" spans="1:9" ht="15" hidden="1" customHeight="1" x14ac:dyDescent="0.2">
      <c r="A17" s="50" t="s">
        <v>31</v>
      </c>
      <c r="B17" s="62">
        <f>IF(OR('Tabel 5 Dim F'!B17&lt;5,'Tabel 5 Dim Br'!B17&lt;0.5),"-",IFERROR('Tabel 5 Dim Br'!B17/'Tabel 5 Dim F'!B17*100,"-"))</f>
        <v>34.780928571428568</v>
      </c>
      <c r="C17" s="62">
        <f>IF(OR('Tabel 5 Dim F'!C17&lt;5,'Tabel 5 Dim Br'!C17&lt;0.5),"-",IFERROR('Tabel 5 Dim Br'!C17/'Tabel 5 Dim F'!C17*100,"-"))</f>
        <v>60.500208333333326</v>
      </c>
      <c r="D17" s="62">
        <f>IF(OR('Tabel 5 Dim F'!D17&lt;5,'Tabel 5 Dim Br'!D17&lt;0.5),"-",IFERROR('Tabel 5 Dim Br'!D17/'Tabel 5 Dim F'!D17*100,"-"))</f>
        <v>25.269285714285715</v>
      </c>
      <c r="E17" s="62" t="str">
        <f>IF(OR('Tabel 5 Dim F'!E17&lt;5,'Tabel 5 Dim Br'!E17&lt;0.5),"-",IFERROR('Tabel 5 Dim Br'!E17/'Tabel 5 Dim F'!E17*100,"-"))</f>
        <v>-</v>
      </c>
      <c r="F17" s="62">
        <f>IF(OR('Tabel 5 Dim F'!F17&lt;5,'Tabel 5 Dim Br'!F17&lt;0.5),"-",IFERROR('Tabel 5 Dim Br'!F17/'Tabel 5 Dim F'!F17*100,"-"))</f>
        <v>19.397500000000001</v>
      </c>
      <c r="G17" s="62">
        <f>IF(OR('Tabel 5 Dim F'!G17&lt;5,'Tabel 5 Dim Br'!G17&lt;0.5),"-",IFERROR('Tabel 5 Dim Br'!G17/'Tabel 5 Dim F'!G17*100,"-"))</f>
        <v>7.434333333333333</v>
      </c>
      <c r="H17" s="62" t="str">
        <f>IF(OR('Tabel 5 Dim F'!H17&lt;5,'Tabel 5 Dim Br'!H17&lt;0.5),"-",IFERROR('Tabel 5 Dim Br'!H17/'Tabel 5 Dim F'!H17*100,"-"))</f>
        <v>-</v>
      </c>
      <c r="I17" s="62">
        <f>IF(OR('Tabel 5 Dim F'!I17&lt;5,'Tabel 5 Dim Br'!I17&lt;0.5),"-",IFERROR('Tabel 5 Dim Br'!I17/'Tabel 5 Dim F'!I17*100,"-"))</f>
        <v>18.711333333333332</v>
      </c>
    </row>
    <row r="18" spans="1:9" ht="15" hidden="1" customHeight="1" x14ac:dyDescent="0.2">
      <c r="A18" s="52" t="s">
        <v>32</v>
      </c>
      <c r="B18" s="63" t="str">
        <f>IF(OR('Tabel 5 Dim F'!B18&lt;5,'Tabel 5 Dim Br'!B18&lt;0.5),"-",IFERROR('Tabel 5 Dim Br'!B18/'Tabel 5 Dim F'!B18*100,"-"))</f>
        <v>-</v>
      </c>
      <c r="C18" s="63">
        <f>IF(OR('Tabel 5 Dim F'!C18&lt;5,'Tabel 5 Dim Br'!C18&lt;0.5),"-",IFERROR('Tabel 5 Dim Br'!C18/'Tabel 5 Dim F'!C18*100,"-"))</f>
        <v>53.19233333333333</v>
      </c>
      <c r="D18" s="63">
        <f>IF(OR('Tabel 5 Dim F'!D18&lt;5,'Tabel 5 Dim Br'!D18&lt;0.5),"-",IFERROR('Tabel 5 Dim Br'!D18/'Tabel 5 Dim F'!D18*100,"-"))</f>
        <v>49.33128571428572</v>
      </c>
      <c r="E18" s="63">
        <f>IF(OR('Tabel 5 Dim F'!E18&lt;5,'Tabel 5 Dim Br'!E18&lt;0.5),"-",IFERROR('Tabel 5 Dim Br'!E18/'Tabel 5 Dim F'!E18*100,"-"))</f>
        <v>19.996300000000002</v>
      </c>
      <c r="F18" s="63">
        <f>IF(OR('Tabel 5 Dim F'!F18&lt;5,'Tabel 5 Dim Br'!F18&lt;0.5),"-",IFERROR('Tabel 5 Dim Br'!F18/'Tabel 5 Dim F'!F18*100,"-"))</f>
        <v>25.680000000000003</v>
      </c>
      <c r="G18" s="63">
        <f>IF(OR('Tabel 5 Dim F'!G18&lt;5,'Tabel 5 Dim Br'!G18&lt;0.5),"-",IFERROR('Tabel 5 Dim Br'!G18/'Tabel 5 Dim F'!G18*100,"-"))</f>
        <v>18.611599999999999</v>
      </c>
      <c r="H18" s="63" t="str">
        <f>IF(OR('Tabel 5 Dim F'!H18&lt;5,'Tabel 5 Dim Br'!H18&lt;0.5),"-",IFERROR('Tabel 5 Dim Br'!H18/'Tabel 5 Dim F'!H18*100,"-"))</f>
        <v>-</v>
      </c>
      <c r="I18" s="63" t="str">
        <f>IF(OR('Tabel 5 Dim F'!I18&lt;5,'Tabel 5 Dim Br'!I18&lt;0.5),"-",IFERROR('Tabel 5 Dim Br'!I18/'Tabel 5 Dim F'!I18*100,"-"))</f>
        <v>-</v>
      </c>
    </row>
    <row r="19" spans="1:9" ht="15" hidden="1" customHeight="1" x14ac:dyDescent="0.2">
      <c r="A19" s="50" t="s">
        <v>33</v>
      </c>
      <c r="B19" s="62" t="str">
        <f>IF(OR('Tabel 5 Dim F'!B19&lt;5,'Tabel 5 Dim Br'!B19&lt;0.5),"-",IFERROR('Tabel 5 Dim Br'!B19/'Tabel 5 Dim F'!B19*100,"-"))</f>
        <v>-</v>
      </c>
      <c r="C19" s="62" t="str">
        <f>IF(OR('Tabel 5 Dim F'!C19&lt;5,'Tabel 5 Dim Br'!C19&lt;0.5),"-",IFERROR('Tabel 5 Dim Br'!C19/'Tabel 5 Dim F'!C19*100,"-"))</f>
        <v>-</v>
      </c>
      <c r="D19" s="62" t="str">
        <f>IF(OR('Tabel 5 Dim F'!D19&lt;5,'Tabel 5 Dim Br'!D19&lt;0.5),"-",IFERROR('Tabel 5 Dim Br'!D19/'Tabel 5 Dim F'!D19*100,"-"))</f>
        <v>-</v>
      </c>
      <c r="E19" s="62" t="str">
        <f>IF(OR('Tabel 5 Dim F'!E19&lt;5,'Tabel 5 Dim Br'!E19&lt;0.5),"-",IFERROR('Tabel 5 Dim Br'!E19/'Tabel 5 Dim F'!E19*100,"-"))</f>
        <v>-</v>
      </c>
      <c r="F19" s="62" t="str">
        <f>IF(OR('Tabel 5 Dim F'!F19&lt;5,'Tabel 5 Dim Br'!F19&lt;0.5),"-",IFERROR('Tabel 5 Dim Br'!F19/'Tabel 5 Dim F'!F19*100,"-"))</f>
        <v>-</v>
      </c>
      <c r="G19" s="62" t="str">
        <f>IF(OR('Tabel 5 Dim F'!G19&lt;5,'Tabel 5 Dim Br'!G19&lt;0.5),"-",IFERROR('Tabel 5 Dim Br'!G19/'Tabel 5 Dim F'!G19*100,"-"))</f>
        <v>-</v>
      </c>
      <c r="H19" s="62" t="str">
        <f>IF(OR('Tabel 5 Dim F'!H19&lt;5,'Tabel 5 Dim Br'!H19&lt;0.5),"-",IFERROR('Tabel 5 Dim Br'!H19/'Tabel 5 Dim F'!H19*100,"-"))</f>
        <v>-</v>
      </c>
      <c r="I19" s="62" t="str">
        <f>IF(OR('Tabel 5 Dim F'!I19&lt;5,'Tabel 5 Dim Br'!I19&lt;0.5),"-",IFERROR('Tabel 5 Dim Br'!I19/'Tabel 5 Dim F'!I19*100,"-"))</f>
        <v>-</v>
      </c>
    </row>
    <row r="20" spans="1:9" ht="15" hidden="1" customHeight="1" x14ac:dyDescent="0.2">
      <c r="A20" s="52" t="s">
        <v>34</v>
      </c>
      <c r="B20" s="63" t="str">
        <f>IF(OR('Tabel 5 Dim F'!B20&lt;5,'Tabel 5 Dim Br'!B20&lt;0.5),"-",IFERROR('Tabel 5 Dim Br'!B20/'Tabel 5 Dim F'!B20*100,"-"))</f>
        <v>-</v>
      </c>
      <c r="C20" s="63">
        <f>IF(OR('Tabel 5 Dim F'!C20&lt;5,'Tabel 5 Dim Br'!C20&lt;0.5),"-",IFERROR('Tabel 5 Dim Br'!C20/'Tabel 5 Dim F'!C20*100,"-"))</f>
        <v>64.705857142857155</v>
      </c>
      <c r="D20" s="63">
        <f>IF(OR('Tabel 5 Dim F'!D20&lt;5,'Tabel 5 Dim Br'!D20&lt;0.5),"-",IFERROR('Tabel 5 Dim Br'!D20/'Tabel 5 Dim F'!D20*100,"-"))</f>
        <v>35.377000000000002</v>
      </c>
      <c r="E20" s="63" t="str">
        <f>IF(OR('Tabel 5 Dim F'!E20&lt;5,'Tabel 5 Dim Br'!E20&lt;0.5),"-",IFERROR('Tabel 5 Dim Br'!E20/'Tabel 5 Dim F'!E20*100,"-"))</f>
        <v>-</v>
      </c>
      <c r="F20" s="63" t="str">
        <f>IF(OR('Tabel 5 Dim F'!F20&lt;5,'Tabel 5 Dim Br'!F20&lt;0.5),"-",IFERROR('Tabel 5 Dim Br'!F20/'Tabel 5 Dim F'!F20*100,"-"))</f>
        <v>-</v>
      </c>
      <c r="G20" s="63">
        <f>IF(OR('Tabel 5 Dim F'!G20&lt;5,'Tabel 5 Dim Br'!G20&lt;0.5),"-",IFERROR('Tabel 5 Dim Br'!G20/'Tabel 5 Dim F'!G20*100,"-"))</f>
        <v>19.141111111111108</v>
      </c>
      <c r="H20" s="63" t="str">
        <f>IF(OR('Tabel 5 Dim F'!H20&lt;5,'Tabel 5 Dim Br'!H20&lt;0.5),"-",IFERROR('Tabel 5 Dim Br'!H20/'Tabel 5 Dim F'!H20*100,"-"))</f>
        <v>-</v>
      </c>
      <c r="I20" s="63" t="str">
        <f>IF(OR('Tabel 5 Dim F'!I20&lt;5,'Tabel 5 Dim Br'!I20&lt;0.5),"-",IFERROR('Tabel 5 Dim Br'!I20/'Tabel 5 Dim F'!I20*100,"-"))</f>
        <v>-</v>
      </c>
    </row>
    <row r="21" spans="1:9" ht="15.75" customHeight="1" x14ac:dyDescent="0.2">
      <c r="A21" s="50" t="s">
        <v>35</v>
      </c>
      <c r="B21" s="62">
        <f>IF(OR('Tabel 5 Dim F'!B21&lt;5,'Tabel 5 Dim Br'!B21&lt;0.5),"-",IFERROR('Tabel 5 Dim Br'!B21/'Tabel 5 Dim F'!B21*100,"-"))</f>
        <v>44.826300000000003</v>
      </c>
      <c r="C21" s="62">
        <f>IF(OR('Tabel 5 Dim F'!C21&lt;5,'Tabel 5 Dim Br'!C21&lt;0.5),"-",IFERROR('Tabel 5 Dim Br'!C21/'Tabel 5 Dim F'!C21*100,"-"))</f>
        <v>59.14546511627907</v>
      </c>
      <c r="D21" s="62">
        <f>IF(OR('Tabel 5 Dim F'!D21&lt;5,'Tabel 5 Dim Br'!D21&lt;0.5),"-",IFERROR('Tabel 5 Dim Br'!D21/'Tabel 5 Dim F'!D21*100,"-"))</f>
        <v>40.169538461538465</v>
      </c>
      <c r="E21" s="62">
        <f>IF(OR('Tabel 5 Dim F'!E21&lt;5,'Tabel 5 Dim Br'!E21&lt;0.5),"-",IFERROR('Tabel 5 Dim Br'!E21/'Tabel 5 Dim F'!E21*100,"-"))</f>
        <v>15.54357894736842</v>
      </c>
      <c r="F21" s="62">
        <f>IF(OR('Tabel 5 Dim F'!F21&lt;5,'Tabel 5 Dim Br'!F21&lt;0.5),"-",IFERROR('Tabel 5 Dim Br'!F21/'Tabel 5 Dim F'!F21*100,"-"))</f>
        <v>22.863</v>
      </c>
      <c r="G21" s="62">
        <f>IF(OR('Tabel 5 Dim F'!G21&lt;5,'Tabel 5 Dim Br'!G21&lt;0.5),"-",IFERROR('Tabel 5 Dim Br'!G21/'Tabel 5 Dim F'!G21*100,"-"))</f>
        <v>11.382199999999999</v>
      </c>
      <c r="H21" s="62">
        <f>IF(OR('Tabel 5 Dim F'!H21&lt;5,'Tabel 5 Dim Br'!H21&lt;0.5),"-",IFERROR('Tabel 5 Dim Br'!H21/'Tabel 5 Dim F'!H21*100,"-"))</f>
        <v>11.632249999999999</v>
      </c>
      <c r="I21" s="62">
        <f>IF(OR('Tabel 5 Dim F'!I21&lt;5,'Tabel 5 Dim Br'!I21&lt;0.5),"-",IFERROR('Tabel 5 Dim Br'!I21/'Tabel 5 Dim F'!I21*100,"-"))</f>
        <v>22.453699999999998</v>
      </c>
    </row>
    <row r="22" spans="1:9" ht="15.75" customHeight="1" x14ac:dyDescent="0.2">
      <c r="A22" s="52" t="s">
        <v>36</v>
      </c>
      <c r="B22" s="63" t="str">
        <f>IF(OR('Tabel 5 Dim F'!B22&lt;5,'Tabel 5 Dim Br'!B22&lt;0.5),"-",IFERROR('Tabel 5 Dim Br'!B22/'Tabel 5 Dim F'!B22*100,"-"))</f>
        <v>-</v>
      </c>
      <c r="C22" s="63" t="str">
        <f>IF(OR('Tabel 5 Dim F'!C22&lt;5,'Tabel 5 Dim Br'!C22&lt;0.5),"-",IFERROR('Tabel 5 Dim Br'!C22/'Tabel 5 Dim F'!C22*100,"-"))</f>
        <v>-</v>
      </c>
      <c r="D22" s="63" t="str">
        <f>IF(OR('Tabel 5 Dim F'!D22&lt;5,'Tabel 5 Dim Br'!D22&lt;0.5),"-",IFERROR('Tabel 5 Dim Br'!D22/'Tabel 5 Dim F'!D22*100,"-"))</f>
        <v>-</v>
      </c>
      <c r="E22" s="63">
        <f>IF(OR('Tabel 5 Dim F'!E22&lt;5,'Tabel 5 Dim Br'!E22&lt;0.5),"-",IFERROR('Tabel 5 Dim Br'!E22/'Tabel 5 Dim F'!E22*100,"-"))</f>
        <v>9.9981000000000009</v>
      </c>
      <c r="F22" s="63" t="str">
        <f>IF(OR('Tabel 5 Dim F'!F22&lt;5,'Tabel 5 Dim Br'!F22&lt;0.5),"-",IFERROR('Tabel 5 Dim Br'!F22/'Tabel 5 Dim F'!F22*100,"-"))</f>
        <v>-</v>
      </c>
      <c r="G22" s="63" t="str">
        <f>IF(OR('Tabel 5 Dim F'!G22&lt;5,'Tabel 5 Dim Br'!G22&lt;0.5),"-",IFERROR('Tabel 5 Dim Br'!G22/'Tabel 5 Dim F'!G22*100,"-"))</f>
        <v>-</v>
      </c>
      <c r="H22" s="63" t="str">
        <f>IF(OR('Tabel 5 Dim F'!H22&lt;5,'Tabel 5 Dim Br'!H22&lt;0.5),"-",IFERROR('Tabel 5 Dim Br'!H22/'Tabel 5 Dim F'!H22*100,"-"))</f>
        <v>-</v>
      </c>
      <c r="I22" s="63" t="str">
        <f>IF(OR('Tabel 5 Dim F'!I22&lt;5,'Tabel 5 Dim Br'!I22&lt;0.5),"-",IFERROR('Tabel 5 Dim Br'!I22/'Tabel 5 Dim F'!I22*100,"-"))</f>
        <v>-</v>
      </c>
    </row>
    <row r="23" spans="1:9" ht="15.75" customHeight="1" x14ac:dyDescent="0.2">
      <c r="A23" s="50" t="s">
        <v>37</v>
      </c>
      <c r="B23" s="62">
        <f>IF(OR('Tabel 5 Dim F'!B23&lt;5,'Tabel 5 Dim Br'!B23&lt;0.5),"-",IFERROR('Tabel 5 Dim Br'!B23/'Tabel 5 Dim F'!B23*100,"-"))</f>
        <v>16.038285714285713</v>
      </c>
      <c r="C23" s="62">
        <f>IF(OR('Tabel 5 Dim F'!C23&lt;5,'Tabel 5 Dim Br'!C23&lt;0.5),"-",IFERROR('Tabel 5 Dim Br'!C23/'Tabel 5 Dim F'!C23*100,"-"))</f>
        <v>33.589583333333337</v>
      </c>
      <c r="D23" s="62">
        <f>IF(OR('Tabel 5 Dim F'!D23&lt;5,'Tabel 5 Dim Br'!D23&lt;0.5),"-",IFERROR('Tabel 5 Dim Br'!D23/'Tabel 5 Dim F'!D23*100,"-"))</f>
        <v>47.792000000000002</v>
      </c>
      <c r="E23" s="62" t="str">
        <f>IF(OR('Tabel 5 Dim F'!E23&lt;5,'Tabel 5 Dim Br'!E23&lt;0.5),"-",IFERROR('Tabel 5 Dim Br'!E23/'Tabel 5 Dim F'!E23*100,"-"))</f>
        <v>-</v>
      </c>
      <c r="F23" s="62">
        <f>IF(OR('Tabel 5 Dim F'!F23&lt;5,'Tabel 5 Dim Br'!F23&lt;0.5),"-",IFERROR('Tabel 5 Dim Br'!F23/'Tabel 5 Dim F'!F23*100,"-"))</f>
        <v>19.996300000000002</v>
      </c>
      <c r="G23" s="62">
        <f>IF(OR('Tabel 5 Dim F'!G23&lt;5,'Tabel 5 Dim Br'!G23&lt;0.5),"-",IFERROR('Tabel 5 Dim Br'!G23/'Tabel 5 Dim F'!G23*100,"-"))</f>
        <v>11.49804347826087</v>
      </c>
      <c r="H23" s="62" t="str">
        <f>IF(OR('Tabel 5 Dim F'!H23&lt;5,'Tabel 5 Dim Br'!H23&lt;0.5),"-",IFERROR('Tabel 5 Dim Br'!H23/'Tabel 5 Dim F'!H23*100,"-"))</f>
        <v>-</v>
      </c>
      <c r="I23" s="62" t="str">
        <f>IF(OR('Tabel 5 Dim F'!I23&lt;5,'Tabel 5 Dim Br'!I23&lt;0.5),"-",IFERROR('Tabel 5 Dim Br'!I23/'Tabel 5 Dim F'!I23*100,"-"))</f>
        <v>-</v>
      </c>
    </row>
    <row r="24" spans="1:9" ht="15.75" customHeight="1" x14ac:dyDescent="0.2">
      <c r="A24" s="52" t="s">
        <v>38</v>
      </c>
      <c r="B24" s="63">
        <f>IF(OR('Tabel 5 Dim F'!B24&lt;5,'Tabel 5 Dim Br'!B24&lt;0.5),"-",IFERROR('Tabel 5 Dim Br'!B24/'Tabel 5 Dim F'!B24*100,"-"))</f>
        <v>23.623904761904761</v>
      </c>
      <c r="C24" s="63">
        <f>IF(OR('Tabel 5 Dim F'!C24&lt;5,'Tabel 5 Dim Br'!C24&lt;0.5),"-",IFERROR('Tabel 5 Dim Br'!C24/'Tabel 5 Dim F'!C24*100,"-"))</f>
        <v>19.806333333333335</v>
      </c>
      <c r="D24" s="63">
        <f>IF(OR('Tabel 5 Dim F'!D24&lt;5,'Tabel 5 Dim Br'!D24&lt;0.5),"-",IFERROR('Tabel 5 Dim Br'!D24/'Tabel 5 Dim F'!D24*100,"-"))</f>
        <v>8.2495294117647049</v>
      </c>
      <c r="E24" s="63">
        <f>IF(OR('Tabel 5 Dim F'!E24&lt;5,'Tabel 5 Dim Br'!E24&lt;0.5),"-",IFERROR('Tabel 5 Dim Br'!E24/'Tabel 5 Dim F'!E24*100,"-"))</f>
        <v>10.729166666666668</v>
      </c>
      <c r="F24" s="63">
        <f>IF(OR('Tabel 5 Dim F'!F24&lt;5,'Tabel 5 Dim Br'!F24&lt;0.5),"-",IFERROR('Tabel 5 Dim Br'!F24/'Tabel 5 Dim F'!F24*100,"-"))</f>
        <v>5.4023076923076925</v>
      </c>
      <c r="G24" s="63">
        <f>IF(OR('Tabel 5 Dim F'!G24&lt;5,'Tabel 5 Dim Br'!G24&lt;0.5),"-",IFERROR('Tabel 5 Dim Br'!G24/'Tabel 5 Dim F'!G24*100,"-"))</f>
        <v>9.0891818181818191</v>
      </c>
      <c r="H24" s="63">
        <f>IF(OR('Tabel 5 Dim F'!H24&lt;5,'Tabel 5 Dim Br'!H24&lt;0.5),"-",IFERROR('Tabel 5 Dim Br'!H24/'Tabel 5 Dim F'!H24*100,"-"))</f>
        <v>9.5526842105263157</v>
      </c>
      <c r="I24" s="63">
        <f>IF(OR('Tabel 5 Dim F'!I24&lt;5,'Tabel 5 Dim Br'!I24&lt;0.5),"-",IFERROR('Tabel 5 Dim Br'!I24/'Tabel 5 Dim F'!I24*100,"-"))</f>
        <v>6.789341463414635</v>
      </c>
    </row>
    <row r="25" spans="1:9" ht="15.75" customHeight="1" x14ac:dyDescent="0.2">
      <c r="A25" s="50" t="s">
        <v>39</v>
      </c>
      <c r="B25" s="62">
        <f>IF(OR('Tabel 5 Dim F'!B25&lt;5,'Tabel 5 Dim Br'!B25&lt;0.5),"-",IFERROR('Tabel 5 Dim Br'!B25/'Tabel 5 Dim F'!B25*100,"-"))</f>
        <v>32.662279069767443</v>
      </c>
      <c r="C25" s="62">
        <f>IF(OR('Tabel 5 Dim F'!C25&lt;5,'Tabel 5 Dim Br'!C25&lt;0.5),"-",IFERROR('Tabel 5 Dim Br'!C25/'Tabel 5 Dim F'!C25*100,"-"))</f>
        <v>50.896826923076922</v>
      </c>
      <c r="D25" s="62">
        <f>IF(OR('Tabel 5 Dim F'!D25&lt;5,'Tabel 5 Dim Br'!D25&lt;0.5),"-",IFERROR('Tabel 5 Dim Br'!D25/'Tabel 5 Dim F'!D25*100,"-"))</f>
        <v>25.77563768115942</v>
      </c>
      <c r="E25" s="62">
        <f>IF(OR('Tabel 5 Dim F'!E25&lt;5,'Tabel 5 Dim Br'!E25&lt;0.5),"-",IFERROR('Tabel 5 Dim Br'!E25/'Tabel 5 Dim F'!E25*100,"-"))</f>
        <v>12.428909090909093</v>
      </c>
      <c r="F25" s="62">
        <f>IF(OR('Tabel 5 Dim F'!F25&lt;5,'Tabel 5 Dim Br'!F25&lt;0.5),"-",IFERROR('Tabel 5 Dim Br'!F25/'Tabel 5 Dim F'!F25*100,"-"))</f>
        <v>22.455342105263156</v>
      </c>
      <c r="G25" s="62">
        <f>IF(OR('Tabel 5 Dim F'!G25&lt;5,'Tabel 5 Dim Br'!G25&lt;0.5),"-",IFERROR('Tabel 5 Dim Br'!G25/'Tabel 5 Dim F'!G25*100,"-"))</f>
        <v>10.527049645390072</v>
      </c>
      <c r="H25" s="62">
        <f>IF(OR('Tabel 5 Dim F'!H25&lt;5,'Tabel 5 Dim Br'!H25&lt;0.5),"-",IFERROR('Tabel 5 Dim Br'!H25/'Tabel 5 Dim F'!H25*100,"-"))</f>
        <v>10.067371794871795</v>
      </c>
      <c r="I25" s="62">
        <f>IF(OR('Tabel 5 Dim F'!I25&lt;5,'Tabel 5 Dim Br'!I25&lt;0.5),"-",IFERROR('Tabel 5 Dim Br'!I25/'Tabel 5 Dim F'!I25*100,"-"))</f>
        <v>3.2251935483870966</v>
      </c>
    </row>
    <row r="26" spans="1:9" ht="15.75" customHeight="1" x14ac:dyDescent="0.2">
      <c r="A26" s="52" t="s">
        <v>40</v>
      </c>
      <c r="B26" s="63">
        <f>IF(OR('Tabel 5 Dim F'!B26&lt;5,'Tabel 5 Dim Br'!B26&lt;0.5),"-",IFERROR('Tabel 5 Dim Br'!B26/'Tabel 5 Dim F'!B26*100,"-"))</f>
        <v>30.432860082304526</v>
      </c>
      <c r="C26" s="63" t="str">
        <f>IF(OR('Tabel 5 Dim F'!C26&lt;5,'Tabel 5 Dim Br'!C26&lt;0.5),"-",IFERROR('Tabel 5 Dim Br'!C26/'Tabel 5 Dim F'!C26*100,"-"))</f>
        <v>-</v>
      </c>
      <c r="D26" s="63">
        <f>IF(OR('Tabel 5 Dim F'!D26&lt;5,'Tabel 5 Dim Br'!D26&lt;0.5),"-",IFERROR('Tabel 5 Dim Br'!D26/'Tabel 5 Dim F'!D26*100,"-"))</f>
        <v>0.78057677902621725</v>
      </c>
      <c r="E26" s="63" t="str">
        <f>IF(OR('Tabel 5 Dim F'!E26&lt;5,'Tabel 5 Dim Br'!E26&lt;0.5),"-",IFERROR('Tabel 5 Dim Br'!E26/'Tabel 5 Dim F'!E26*100,"-"))</f>
        <v>-</v>
      </c>
      <c r="F26" s="63">
        <f>IF(OR('Tabel 5 Dim F'!F26&lt;5,'Tabel 5 Dim Br'!F26&lt;0.5),"-",IFERROR('Tabel 5 Dim Br'!F26/'Tabel 5 Dim F'!F26*100,"-"))</f>
        <v>0.38751168831168831</v>
      </c>
      <c r="G26" s="63">
        <f>IF(OR('Tabel 5 Dim F'!G26&lt;5,'Tabel 5 Dim Br'!G26&lt;0.5),"-",IFERROR('Tabel 5 Dim Br'!G26/'Tabel 5 Dim F'!G26*100,"-"))</f>
        <v>9.9981500000000008</v>
      </c>
      <c r="H26" s="63">
        <f>IF(OR('Tabel 5 Dim F'!H26&lt;5,'Tabel 5 Dim Br'!H26&lt;0.5),"-",IFERROR('Tabel 5 Dim Br'!H26/'Tabel 5 Dim F'!H26*100,"-"))</f>
        <v>1.7125427974947809</v>
      </c>
      <c r="I26" s="63" t="str">
        <f>IF(OR('Tabel 5 Dim F'!I26&lt;5,'Tabel 5 Dim Br'!I26&lt;0.5),"-",IFERROR('Tabel 5 Dim Br'!I26/'Tabel 5 Dim F'!I26*100,"-"))</f>
        <v>-</v>
      </c>
    </row>
    <row r="27" spans="1:9" ht="15.75" customHeight="1" x14ac:dyDescent="0.2">
      <c r="A27" s="50" t="s">
        <v>41</v>
      </c>
      <c r="B27" s="62" t="str">
        <f>IF(OR('Tabel 5 Dim F'!B27&lt;5,'Tabel 5 Dim Br'!B27&lt;0.5),"-",IFERROR('Tabel 5 Dim Br'!B27/'Tabel 5 Dim F'!B27*100,"-"))</f>
        <v>-</v>
      </c>
      <c r="C27" s="62" t="str">
        <f>IF(OR('Tabel 5 Dim F'!C27&lt;5,'Tabel 5 Dim Br'!C27&lt;0.5),"-",IFERROR('Tabel 5 Dim Br'!C27/'Tabel 5 Dim F'!C27*100,"-"))</f>
        <v>-</v>
      </c>
      <c r="D27" s="62">
        <f>IF(OR('Tabel 5 Dim F'!D27&lt;5,'Tabel 5 Dim Br'!D27&lt;0.5),"-",IFERROR('Tabel 5 Dim Br'!D27/'Tabel 5 Dim F'!D27*100,"-"))</f>
        <v>1.6041145833333332</v>
      </c>
      <c r="E27" s="62" t="str">
        <f>IF(OR('Tabel 5 Dim F'!E27&lt;5,'Tabel 5 Dim Br'!E27&lt;0.5),"-",IFERROR('Tabel 5 Dim Br'!E27/'Tabel 5 Dim F'!E27*100,"-"))</f>
        <v>-</v>
      </c>
      <c r="F27" s="62" t="str">
        <f>IF(OR('Tabel 5 Dim F'!F27&lt;5,'Tabel 5 Dim Br'!F27&lt;0.5),"-",IFERROR('Tabel 5 Dim Br'!F27/'Tabel 5 Dim F'!F27*100,"-"))</f>
        <v>-</v>
      </c>
      <c r="G27" s="62" t="str">
        <f>IF(OR('Tabel 5 Dim F'!G27&lt;5,'Tabel 5 Dim Br'!G27&lt;0.5),"-",IFERROR('Tabel 5 Dim Br'!G27/'Tabel 5 Dim F'!G27*100,"-"))</f>
        <v>-</v>
      </c>
      <c r="H27" s="62" t="str">
        <f>IF(OR('Tabel 5 Dim F'!H27&lt;5,'Tabel 5 Dim Br'!H27&lt;0.5),"-",IFERROR('Tabel 5 Dim Br'!H27/'Tabel 5 Dim F'!H27*100,"-"))</f>
        <v>-</v>
      </c>
      <c r="I27" s="62" t="str">
        <f>IF(OR('Tabel 5 Dim F'!I27&lt;5,'Tabel 5 Dim Br'!I27&lt;0.5),"-",IFERROR('Tabel 5 Dim Br'!I27/'Tabel 5 Dim F'!I27*100,"-"))</f>
        <v>-</v>
      </c>
    </row>
    <row r="28" spans="1:9" ht="15.75" customHeight="1" x14ac:dyDescent="0.2">
      <c r="A28" s="52" t="s">
        <v>42</v>
      </c>
      <c r="B28" s="63">
        <f>IF(OR('Tabel 5 Dim F'!B28&lt;5,'Tabel 5 Dim Br'!B28&lt;0.5),"-",IFERROR('Tabel 5 Dim Br'!B28/'Tabel 5 Dim F'!B28*100,"-"))</f>
        <v>15.626209302325581</v>
      </c>
      <c r="C28" s="63">
        <f>IF(OR('Tabel 5 Dim F'!C28&lt;5,'Tabel 5 Dim Br'!C28&lt;0.5),"-",IFERROR('Tabel 5 Dim Br'!C28/'Tabel 5 Dim F'!C28*100,"-"))</f>
        <v>91.883333333333326</v>
      </c>
      <c r="D28" s="63">
        <f>IF(OR('Tabel 5 Dim F'!D28&lt;5,'Tabel 5 Dim Br'!D28&lt;0.5),"-",IFERROR('Tabel 5 Dim Br'!D28/'Tabel 5 Dim F'!D28*100,"-"))</f>
        <v>36.803588235294114</v>
      </c>
      <c r="E28" s="63">
        <f>IF(OR('Tabel 5 Dim F'!E28&lt;5,'Tabel 5 Dim Br'!E28&lt;0.5),"-",IFERROR('Tabel 5 Dim Br'!E28/'Tabel 5 Dim F'!E28*100,"-"))</f>
        <v>20.068000000000001</v>
      </c>
      <c r="F28" s="63">
        <f>IF(OR('Tabel 5 Dim F'!F28&lt;5,'Tabel 5 Dim Br'!F28&lt;0.5),"-",IFERROR('Tabel 5 Dim Br'!F28/'Tabel 5 Dim F'!F28*100,"-"))</f>
        <v>41.776325</v>
      </c>
      <c r="G28" s="63">
        <f>IF(OR('Tabel 5 Dim F'!G28&lt;5,'Tabel 5 Dim Br'!G28&lt;0.5),"-",IFERROR('Tabel 5 Dim Br'!G28/'Tabel 5 Dim F'!G28*100,"-"))</f>
        <v>31.321727272727273</v>
      </c>
      <c r="H28" s="63">
        <f>IF(OR('Tabel 5 Dim F'!H28&lt;5,'Tabel 5 Dim Br'!H28&lt;0.5),"-",IFERROR('Tabel 5 Dim Br'!H28/'Tabel 5 Dim F'!H28*100,"-"))</f>
        <v>13.658328000000001</v>
      </c>
      <c r="I28" s="63">
        <f>IF(OR('Tabel 5 Dim F'!I28&lt;5,'Tabel 5 Dim Br'!I28&lt;0.5),"-",IFERROR('Tabel 5 Dim Br'!I28/'Tabel 5 Dim F'!I28*100,"-"))</f>
        <v>28.566142857142857</v>
      </c>
    </row>
    <row r="29" spans="1:9" ht="15.75" customHeight="1" x14ac:dyDescent="0.2">
      <c r="A29" s="50" t="s">
        <v>43</v>
      </c>
      <c r="B29" s="62" t="str">
        <f>IF(OR('Tabel 5 Dim F'!B29&lt;5,'Tabel 5 Dim Br'!B29&lt;0.5),"-",IFERROR('Tabel 5 Dim Br'!B29/'Tabel 5 Dim F'!B29*100,"-"))</f>
        <v>-</v>
      </c>
      <c r="C29" s="62" t="str">
        <f>IF(OR('Tabel 5 Dim F'!C29&lt;5,'Tabel 5 Dim Br'!C29&lt;0.5),"-",IFERROR('Tabel 5 Dim Br'!C29/'Tabel 5 Dim F'!C29*100,"-"))</f>
        <v>-</v>
      </c>
      <c r="D29" s="62" t="str">
        <f>IF(OR('Tabel 5 Dim F'!D29&lt;5,'Tabel 5 Dim Br'!D29&lt;0.5),"-",IFERROR('Tabel 5 Dim Br'!D29/'Tabel 5 Dim F'!D29*100,"-"))</f>
        <v>-</v>
      </c>
      <c r="E29" s="62" t="str">
        <f>IF(OR('Tabel 5 Dim F'!E29&lt;5,'Tabel 5 Dim Br'!E29&lt;0.5),"-",IFERROR('Tabel 5 Dim Br'!E29/'Tabel 5 Dim F'!E29*100,"-"))</f>
        <v>-</v>
      </c>
      <c r="F29" s="62" t="str">
        <f>IF(OR('Tabel 5 Dim F'!F29&lt;5,'Tabel 5 Dim Br'!F29&lt;0.5),"-",IFERROR('Tabel 5 Dim Br'!F29/'Tabel 5 Dim F'!F29*100,"-"))</f>
        <v>-</v>
      </c>
      <c r="G29" s="62" t="str">
        <f>IF(OR('Tabel 5 Dim F'!G29&lt;5,'Tabel 5 Dim Br'!G29&lt;0.5),"-",IFERROR('Tabel 5 Dim Br'!G29/'Tabel 5 Dim F'!G29*100,"-"))</f>
        <v>-</v>
      </c>
      <c r="H29" s="62" t="str">
        <f>IF(OR('Tabel 5 Dim F'!H29&lt;5,'Tabel 5 Dim Br'!H29&lt;0.5),"-",IFERROR('Tabel 5 Dim Br'!H29/'Tabel 5 Dim F'!H29*100,"-"))</f>
        <v>-</v>
      </c>
      <c r="I29" s="62" t="str">
        <f>IF(OR('Tabel 5 Dim F'!I29&lt;5,'Tabel 5 Dim Br'!I29&lt;0.5),"-",IFERROR('Tabel 5 Dim Br'!I29/'Tabel 5 Dim F'!I29*100,"-"))</f>
        <v>-</v>
      </c>
    </row>
    <row r="30" spans="1:9" ht="15.75" customHeight="1" x14ac:dyDescent="0.2">
      <c r="A30" s="52" t="s">
        <v>44</v>
      </c>
      <c r="B30" s="63">
        <f>IF(OR('Tabel 5 Dim F'!B30&lt;5,'Tabel 5 Dim Br'!B30&lt;0.5),"-",IFERROR('Tabel 5 Dim Br'!B30/'Tabel 5 Dim F'!B30*100,"-"))</f>
        <v>18.929750000000002</v>
      </c>
      <c r="C30" s="63">
        <f>IF(OR('Tabel 5 Dim F'!C30&lt;5,'Tabel 5 Dim Br'!C30&lt;0.5),"-",IFERROR('Tabel 5 Dim Br'!C30/'Tabel 5 Dim F'!C30*100,"-"))</f>
        <v>41.675363636363642</v>
      </c>
      <c r="D30" s="63">
        <f>IF(OR('Tabel 5 Dim F'!D30&lt;5,'Tabel 5 Dim Br'!D30&lt;0.5),"-",IFERROR('Tabel 5 Dim Br'!D30/'Tabel 5 Dim F'!D30*100,"-"))</f>
        <v>23.841437500000001</v>
      </c>
      <c r="E30" s="63">
        <f>IF(OR('Tabel 5 Dim F'!E30&lt;5,'Tabel 5 Dim Br'!E30&lt;0.5),"-",IFERROR('Tabel 5 Dim Br'!E30/'Tabel 5 Dim F'!E30*100,"-"))</f>
        <v>47.682875000000003</v>
      </c>
      <c r="F30" s="63">
        <f>IF(OR('Tabel 5 Dim F'!F30&lt;5,'Tabel 5 Dim Br'!F30&lt;0.5),"-",IFERROR('Tabel 5 Dim Br'!F30/'Tabel 5 Dim F'!F30*100,"-"))</f>
        <v>32.301444444444442</v>
      </c>
      <c r="G30" s="63">
        <f>IF(OR('Tabel 5 Dim F'!G30&lt;5,'Tabel 5 Dim Br'!G30&lt;0.5),"-",IFERROR('Tabel 5 Dim Br'!G30/'Tabel 5 Dim F'!G30*100,"-"))</f>
        <v>26.353966666666668</v>
      </c>
      <c r="H30" s="63">
        <f>IF(OR('Tabel 5 Dim F'!H30&lt;5,'Tabel 5 Dim Br'!H30&lt;0.5),"-",IFERROR('Tabel 5 Dim Br'!H30/'Tabel 5 Dim F'!H30*100,"-"))</f>
        <v>33.419727272727272</v>
      </c>
      <c r="I30" s="63">
        <f>IF(OR('Tabel 5 Dim F'!I30&lt;5,'Tabel 5 Dim Br'!I30&lt;0.5),"-",IFERROR('Tabel 5 Dim Br'!I30/'Tabel 5 Dim F'!I30*100,"-"))</f>
        <v>19.996300000000002</v>
      </c>
    </row>
    <row r="31" spans="1:9" ht="15.75" customHeight="1" x14ac:dyDescent="0.2">
      <c r="A31" s="50" t="s">
        <v>45</v>
      </c>
      <c r="B31" s="62" t="str">
        <f>IF(OR('Tabel 5 Dim F'!B31&lt;5,'Tabel 5 Dim Br'!B31&lt;0.5),"-",IFERROR('Tabel 5 Dim Br'!B31/'Tabel 5 Dim F'!B31*100,"-"))</f>
        <v>-</v>
      </c>
      <c r="C31" s="62" t="str">
        <f>IF(OR('Tabel 5 Dim F'!C31&lt;5,'Tabel 5 Dim Br'!C31&lt;0.5),"-",IFERROR('Tabel 5 Dim Br'!C31/'Tabel 5 Dim F'!C31*100,"-"))</f>
        <v>-</v>
      </c>
      <c r="D31" s="62" t="str">
        <f>IF(OR('Tabel 5 Dim F'!D31&lt;5,'Tabel 5 Dim Br'!D31&lt;0.5),"-",IFERROR('Tabel 5 Dim Br'!D31/'Tabel 5 Dim F'!D31*100,"-"))</f>
        <v>-</v>
      </c>
      <c r="E31" s="62" t="str">
        <f>IF(OR('Tabel 5 Dim F'!E31&lt;5,'Tabel 5 Dim Br'!E31&lt;0.5),"-",IFERROR('Tabel 5 Dim Br'!E31/'Tabel 5 Dim F'!E31*100,"-"))</f>
        <v>-</v>
      </c>
      <c r="F31" s="62" t="str">
        <f>IF(OR('Tabel 5 Dim F'!F31&lt;5,'Tabel 5 Dim Br'!F31&lt;0.5),"-",IFERROR('Tabel 5 Dim Br'!F31/'Tabel 5 Dim F'!F31*100,"-"))</f>
        <v>-</v>
      </c>
      <c r="G31" s="62" t="str">
        <f>IF(OR('Tabel 5 Dim F'!G31&lt;5,'Tabel 5 Dim Br'!G31&lt;0.5),"-",IFERROR('Tabel 5 Dim Br'!G31/'Tabel 5 Dim F'!G31*100,"-"))</f>
        <v>-</v>
      </c>
      <c r="H31" s="62" t="str">
        <f>IF(OR('Tabel 5 Dim F'!H31&lt;5,'Tabel 5 Dim Br'!H31&lt;0.5),"-",IFERROR('Tabel 5 Dim Br'!H31/'Tabel 5 Dim F'!H31*100,"-"))</f>
        <v>-</v>
      </c>
      <c r="I31" s="62" t="str">
        <f>IF(OR('Tabel 5 Dim F'!I31&lt;5,'Tabel 5 Dim Br'!I31&lt;0.5),"-",IFERROR('Tabel 5 Dim Br'!I31/'Tabel 5 Dim F'!I31*100,"-"))</f>
        <v>-</v>
      </c>
    </row>
    <row r="32" spans="1:9" ht="15.75" customHeight="1" x14ac:dyDescent="0.2">
      <c r="A32" s="52" t="s">
        <v>46</v>
      </c>
      <c r="B32" s="63">
        <f>IF(OR('Tabel 5 Dim F'!B32&lt;5,'Tabel 5 Dim Br'!B32&lt;0.5),"-",IFERROR('Tabel 5 Dim Br'!B32/'Tabel 5 Dim F'!B32*100,"-"))</f>
        <v>47.10736363636363</v>
      </c>
      <c r="C32" s="63">
        <f>IF(OR('Tabel 5 Dim F'!C32&lt;5,'Tabel 5 Dim Br'!C32&lt;0.5),"-",IFERROR('Tabel 5 Dim Br'!C32/'Tabel 5 Dim F'!C32*100,"-"))</f>
        <v>18.675714285714285</v>
      </c>
      <c r="D32" s="63">
        <f>IF(OR('Tabel 5 Dim F'!D32&lt;5,'Tabel 5 Dim Br'!D32&lt;0.5),"-",IFERROR('Tabel 5 Dim Br'!D32/'Tabel 5 Dim F'!D32*100,"-"))</f>
        <v>39.527833333333334</v>
      </c>
      <c r="E32" s="63" t="str">
        <f>IF(OR('Tabel 5 Dim F'!E32&lt;5,'Tabel 5 Dim Br'!E32&lt;0.5),"-",IFERROR('Tabel 5 Dim Br'!E32/'Tabel 5 Dim F'!E32*100,"-"))</f>
        <v>-</v>
      </c>
      <c r="F32" s="63">
        <f>IF(OR('Tabel 5 Dim F'!F32&lt;5,'Tabel 5 Dim Br'!F32&lt;0.5),"-",IFERROR('Tabel 5 Dim Br'!F32/'Tabel 5 Dim F'!F32*100,"-"))</f>
        <v>19.199249999999999</v>
      </c>
      <c r="G32" s="63" t="str">
        <f>IF(OR('Tabel 5 Dim F'!G32&lt;5,'Tabel 5 Dim Br'!G32&lt;0.5),"-",IFERROR('Tabel 5 Dim Br'!G32/'Tabel 5 Dim F'!G32*100,"-"))</f>
        <v>-</v>
      </c>
      <c r="H32" s="63">
        <f>IF(OR('Tabel 5 Dim F'!H32&lt;5,'Tabel 5 Dim Br'!H32&lt;0.5),"-",IFERROR('Tabel 5 Dim Br'!H32/'Tabel 5 Dim F'!H32*100,"-"))</f>
        <v>19.996200000000002</v>
      </c>
      <c r="I32" s="63" t="str">
        <f>IF(OR('Tabel 5 Dim F'!I32&lt;5,'Tabel 5 Dim Br'!I32&lt;0.5),"-",IFERROR('Tabel 5 Dim Br'!I32/'Tabel 5 Dim F'!I32*100,"-"))</f>
        <v>-</v>
      </c>
    </row>
    <row r="33" spans="1:9" ht="15.75" customHeight="1" x14ac:dyDescent="0.2">
      <c r="A33" s="50" t="s">
        <v>47</v>
      </c>
      <c r="B33" s="62">
        <f>IF(OR('Tabel 5 Dim F'!B33&lt;5,'Tabel 5 Dim Br'!B33&lt;0.5),"-",IFERROR('Tabel 5 Dim Br'!B33/'Tabel 5 Dim F'!B33*100,"-"))</f>
        <v>28.578552380952381</v>
      </c>
      <c r="C33" s="62">
        <f>IF(OR('Tabel 5 Dim F'!C33&lt;5,'Tabel 5 Dim Br'!C33&lt;0.5),"-",IFERROR('Tabel 5 Dim Br'!C33/'Tabel 5 Dim F'!C33*100,"-"))</f>
        <v>49.678787234042545</v>
      </c>
      <c r="D33" s="62">
        <f>IF(OR('Tabel 5 Dim F'!D33&lt;5,'Tabel 5 Dim Br'!D33&lt;0.5),"-",IFERROR('Tabel 5 Dim Br'!D33/'Tabel 5 Dim F'!D33*100,"-"))</f>
        <v>31.272450000000003</v>
      </c>
      <c r="E33" s="62">
        <f>IF(OR('Tabel 5 Dim F'!E33&lt;5,'Tabel 5 Dim Br'!E33&lt;0.5),"-",IFERROR('Tabel 5 Dim Br'!E33/'Tabel 5 Dim F'!E33*100,"-"))</f>
        <v>22.349733333333333</v>
      </c>
      <c r="F33" s="62">
        <f>IF(OR('Tabel 5 Dim F'!F33&lt;5,'Tabel 5 Dim Br'!F33&lt;0.5),"-",IFERROR('Tabel 5 Dim Br'!F33/'Tabel 5 Dim F'!F33*100,"-"))</f>
        <v>17.748179245283019</v>
      </c>
      <c r="G33" s="62">
        <f>IF(OR('Tabel 5 Dim F'!G33&lt;5,'Tabel 5 Dim Br'!G33&lt;0.5),"-",IFERROR('Tabel 5 Dim Br'!G33/'Tabel 5 Dim F'!G33*100,"-"))</f>
        <v>11.457669291338583</v>
      </c>
      <c r="H33" s="62">
        <f>IF(OR('Tabel 5 Dim F'!H33&lt;5,'Tabel 5 Dim Br'!H33&lt;0.5),"-",IFERROR('Tabel 5 Dim Br'!H33/'Tabel 5 Dim F'!H33*100,"-"))</f>
        <v>7.6838609271523177</v>
      </c>
      <c r="I33" s="62">
        <f>IF(OR('Tabel 5 Dim F'!I33&lt;5,'Tabel 5 Dim Br'!I33&lt;0.5),"-",IFERROR('Tabel 5 Dim Br'!I33/'Tabel 5 Dim F'!I33*100,"-"))</f>
        <v>8.8686986301369863</v>
      </c>
    </row>
    <row r="34" spans="1:9" ht="15.75" customHeight="1" x14ac:dyDescent="0.2">
      <c r="A34" s="52" t="s">
        <v>48</v>
      </c>
      <c r="B34" s="63">
        <f>IF(OR('Tabel 5 Dim F'!B34&lt;5,'Tabel 5 Dim Br'!B34&lt;0.5),"-",IFERROR('Tabel 5 Dim Br'!B34/'Tabel 5 Dim F'!B34*100,"-"))</f>
        <v>15.857557251908396</v>
      </c>
      <c r="C34" s="63">
        <f>IF(OR('Tabel 5 Dim F'!C34&lt;5,'Tabel 5 Dim Br'!C34&lt;0.5),"-",IFERROR('Tabel 5 Dim Br'!C34/'Tabel 5 Dim F'!C34*100,"-"))</f>
        <v>24.944300970873787</v>
      </c>
      <c r="D34" s="63">
        <f>IF(OR('Tabel 5 Dim F'!D34&lt;5,'Tabel 5 Dim Br'!D34&lt;0.5),"-",IFERROR('Tabel 5 Dim Br'!D34/'Tabel 5 Dim F'!D34*100,"-"))</f>
        <v>7.0463405639913228</v>
      </c>
      <c r="E34" s="63">
        <f>IF(OR('Tabel 5 Dim F'!E34&lt;5,'Tabel 5 Dim Br'!E34&lt;0.5),"-",IFERROR('Tabel 5 Dim Br'!E34/'Tabel 5 Dim F'!E34*100,"-"))</f>
        <v>5.2807833333333338</v>
      </c>
      <c r="F34" s="63">
        <f>IF(OR('Tabel 5 Dim F'!F34&lt;5,'Tabel 5 Dim Br'!F34&lt;0.5),"-",IFERROR('Tabel 5 Dim Br'!F34/'Tabel 5 Dim F'!F34*100,"-"))</f>
        <v>4.8171089108910898</v>
      </c>
      <c r="G34" s="63">
        <f>IF(OR('Tabel 5 Dim F'!G34&lt;5,'Tabel 5 Dim Br'!G34&lt;0.5),"-",IFERROR('Tabel 5 Dim Br'!G34/'Tabel 5 Dim F'!G34*100,"-"))</f>
        <v>6.4764473684210522</v>
      </c>
      <c r="H34" s="63">
        <f>IF(OR('Tabel 5 Dim F'!H34&lt;5,'Tabel 5 Dim Br'!H34&lt;0.5),"-",IFERROR('Tabel 5 Dim Br'!H34/'Tabel 5 Dim F'!H34*100,"-"))</f>
        <v>2.2479679487179487</v>
      </c>
      <c r="I34" s="63">
        <f>IF(OR('Tabel 5 Dim F'!I34&lt;5,'Tabel 5 Dim Br'!I34&lt;0.5),"-",IFERROR('Tabel 5 Dim Br'!I34/'Tabel 5 Dim F'!I34*100,"-"))</f>
        <v>3.3267093023255812</v>
      </c>
    </row>
    <row r="35" spans="1:9" ht="15.75" customHeight="1" x14ac:dyDescent="0.2">
      <c r="A35" s="50" t="s">
        <v>49</v>
      </c>
      <c r="B35" s="62">
        <f>IF(OR('Tabel 5 Dim F'!B35&lt;5,'Tabel 5 Dim Br'!B35&lt;0.5),"-",IFERROR('Tabel 5 Dim Br'!B35/'Tabel 5 Dim F'!B35*100,"-"))</f>
        <v>19.817724999999999</v>
      </c>
      <c r="C35" s="62">
        <f>IF(OR('Tabel 5 Dim F'!C35&lt;5,'Tabel 5 Dim Br'!C35&lt;0.5),"-",IFERROR('Tabel 5 Dim Br'!C35/'Tabel 5 Dim F'!C35*100,"-"))</f>
        <v>20.293112359550562</v>
      </c>
      <c r="D35" s="62">
        <f>IF(OR('Tabel 5 Dim F'!D35&lt;5,'Tabel 5 Dim Br'!D35&lt;0.5),"-",IFERROR('Tabel 5 Dim Br'!D35/'Tabel 5 Dim F'!D35*100,"-"))</f>
        <v>9.3516147540983621</v>
      </c>
      <c r="E35" s="62">
        <f>IF(OR('Tabel 5 Dim F'!E35&lt;5,'Tabel 5 Dim Br'!E35&lt;0.5),"-",IFERROR('Tabel 5 Dim Br'!E35/'Tabel 5 Dim F'!E35*100,"-"))</f>
        <v>6.9912545454545461</v>
      </c>
      <c r="F35" s="62">
        <f>IF(OR('Tabel 5 Dim F'!F35&lt;5,'Tabel 5 Dim Br'!F35&lt;0.5),"-",IFERROR('Tabel 5 Dim Br'!F35/'Tabel 5 Dim F'!F35*100,"-"))</f>
        <v>3.3616185567010306</v>
      </c>
      <c r="G35" s="62">
        <f>IF(OR('Tabel 5 Dim F'!G35&lt;5,'Tabel 5 Dim Br'!G35&lt;0.5),"-",IFERROR('Tabel 5 Dim Br'!G35/'Tabel 5 Dim F'!G35*100,"-"))</f>
        <v>3.3285859374999998</v>
      </c>
      <c r="H35" s="62">
        <f>IF(OR('Tabel 5 Dim F'!H35&lt;5,'Tabel 5 Dim Br'!H35&lt;0.5),"-",IFERROR('Tabel 5 Dim Br'!H35/'Tabel 5 Dim F'!H35*100,"-"))</f>
        <v>3.1097554347826084</v>
      </c>
      <c r="I35" s="62">
        <f>IF(OR('Tabel 5 Dim F'!I35&lt;5,'Tabel 5 Dim Br'!I35&lt;0.5),"-",IFERROR('Tabel 5 Dim Br'!I35/'Tabel 5 Dim F'!I35*100,"-"))</f>
        <v>3.190185185185185</v>
      </c>
    </row>
    <row r="36" spans="1:9" ht="15.75" customHeight="1" x14ac:dyDescent="0.2">
      <c r="A36" s="52" t="s">
        <v>50</v>
      </c>
      <c r="B36" s="63">
        <f>IF(OR('Tabel 5 Dim F'!B36&lt;5,'Tabel 5 Dim Br'!B36&lt;0.5),"-",IFERROR('Tabel 5 Dim Br'!B36/'Tabel 5 Dim F'!B36*100,"-"))</f>
        <v>23.8589921875</v>
      </c>
      <c r="C36" s="63">
        <f>IF(OR('Tabel 5 Dim F'!C36&lt;5,'Tabel 5 Dim Br'!C36&lt;0.5),"-",IFERROR('Tabel 5 Dim Br'!C36/'Tabel 5 Dim F'!C36*100,"-"))</f>
        <v>43.877196923076923</v>
      </c>
      <c r="D36" s="63">
        <f>IF(OR('Tabel 5 Dim F'!D36&lt;5,'Tabel 5 Dim Br'!D36&lt;0.5),"-",IFERROR('Tabel 5 Dim Br'!D36/'Tabel 5 Dim F'!D36*100,"-"))</f>
        <v>30.436087378640774</v>
      </c>
      <c r="E36" s="63">
        <f>IF(OR('Tabel 5 Dim F'!E36&lt;5,'Tabel 5 Dim Br'!E36&lt;0.5),"-",IFERROR('Tabel 5 Dim Br'!E36/'Tabel 5 Dim F'!E36*100,"-"))</f>
        <v>19.642653465346534</v>
      </c>
      <c r="F36" s="63">
        <f>IF(OR('Tabel 5 Dim F'!F36&lt;5,'Tabel 5 Dim Br'!F36&lt;0.5),"-",IFERROR('Tabel 5 Dim Br'!F36/'Tabel 5 Dim F'!F36*100,"-"))</f>
        <v>18.037463087248323</v>
      </c>
      <c r="G36" s="63">
        <f>IF(OR('Tabel 5 Dim F'!G36&lt;5,'Tabel 5 Dim Br'!G36&lt;0.5),"-",IFERROR('Tabel 5 Dim Br'!G36/'Tabel 5 Dim F'!G36*100,"-"))</f>
        <v>13.342827127659573</v>
      </c>
      <c r="H36" s="63">
        <f>IF(OR('Tabel 5 Dim F'!H36&lt;5,'Tabel 5 Dim Br'!H36&lt;0.5),"-",IFERROR('Tabel 5 Dim Br'!H36/'Tabel 5 Dim F'!H36*100,"-"))</f>
        <v>14.002789757412398</v>
      </c>
      <c r="I36" s="63">
        <f>IF(OR('Tabel 5 Dim F'!I36&lt;5,'Tabel 5 Dim Br'!I36&lt;0.5),"-",IFERROR('Tabel 5 Dim Br'!I36/'Tabel 5 Dim F'!I36*100,"-"))</f>
        <v>10.388778481012658</v>
      </c>
    </row>
    <row r="37" spans="1:9" ht="15.75" customHeight="1" x14ac:dyDescent="0.2">
      <c r="A37" s="50" t="s">
        <v>51</v>
      </c>
      <c r="B37" s="62">
        <f>IF(OR('Tabel 5 Dim F'!B37&lt;5,'Tabel 5 Dim Br'!B37&lt;0.5),"-",IFERROR('Tabel 5 Dim Br'!B37/'Tabel 5 Dim F'!B37*100,"-"))</f>
        <v>20.654753694581281</v>
      </c>
      <c r="C37" s="62">
        <f>IF(OR('Tabel 5 Dim F'!C37&lt;5,'Tabel 5 Dim Br'!C37&lt;0.5),"-",IFERROR('Tabel 5 Dim Br'!C37/'Tabel 5 Dim F'!C37*100,"-"))</f>
        <v>38.113877805486283</v>
      </c>
      <c r="D37" s="62">
        <f>IF(OR('Tabel 5 Dim F'!D37&lt;5,'Tabel 5 Dim Br'!D37&lt;0.5),"-",IFERROR('Tabel 5 Dim Br'!D37/'Tabel 5 Dim F'!D37*100,"-"))</f>
        <v>14.632336436995654</v>
      </c>
      <c r="E37" s="62">
        <f>IF(OR('Tabel 5 Dim F'!E37&lt;5,'Tabel 5 Dim Br'!E37&lt;0.5),"-",IFERROR('Tabel 5 Dim Br'!E37/'Tabel 5 Dim F'!E37*100,"-"))</f>
        <v>22.647230303030302</v>
      </c>
      <c r="F37" s="62">
        <f>IF(OR('Tabel 5 Dim F'!F37&lt;5,'Tabel 5 Dim Br'!F37&lt;0.5),"-",IFERROR('Tabel 5 Dim Br'!F37/'Tabel 5 Dim F'!F37*100,"-"))</f>
        <v>23.990885416666664</v>
      </c>
      <c r="G37" s="62">
        <f>IF(OR('Tabel 5 Dim F'!G37&lt;5,'Tabel 5 Dim Br'!G37&lt;0.5),"-",IFERROR('Tabel 5 Dim Br'!G37/'Tabel 5 Dim F'!G37*100,"-"))</f>
        <v>14.04657181571816</v>
      </c>
      <c r="H37" s="62">
        <f>IF(OR('Tabel 5 Dim F'!H37&lt;5,'Tabel 5 Dim Br'!H37&lt;0.5),"-",IFERROR('Tabel 5 Dim Br'!H37/'Tabel 5 Dim F'!H37*100,"-"))</f>
        <v>5.6402652204338697</v>
      </c>
      <c r="I37" s="62">
        <f>IF(OR('Tabel 5 Dim F'!I37&lt;5,'Tabel 5 Dim Br'!I37&lt;0.5),"-",IFERROR('Tabel 5 Dim Br'!I37/'Tabel 5 Dim F'!I37*100,"-"))</f>
        <v>10.989286764705883</v>
      </c>
    </row>
    <row r="38" spans="1:9" ht="15.75" customHeight="1" x14ac:dyDescent="0.2">
      <c r="A38" s="52" t="s">
        <v>52</v>
      </c>
      <c r="B38" s="63">
        <f>IF(OR('Tabel 5 Dim F'!B38&lt;5,'Tabel 5 Dim Br'!B38&lt;0.5),"-",IFERROR('Tabel 5 Dim Br'!B38/'Tabel 5 Dim F'!B38*100,"-"))</f>
        <v>16.524776699029129</v>
      </c>
      <c r="C38" s="63">
        <f>IF(OR('Tabel 5 Dim F'!C38&lt;5,'Tabel 5 Dim Br'!C38&lt;0.5),"-",IFERROR('Tabel 5 Dim Br'!C38/'Tabel 5 Dim F'!C38*100,"-"))</f>
        <v>32.270524590163937</v>
      </c>
      <c r="D38" s="63">
        <f>IF(OR('Tabel 5 Dim F'!D38&lt;5,'Tabel 5 Dim Br'!D38&lt;0.5),"-",IFERROR('Tabel 5 Dim Br'!D38/'Tabel 5 Dim F'!D38*100,"-"))</f>
        <v>27.084912621359219</v>
      </c>
      <c r="E38" s="63">
        <f>IF(OR('Tabel 5 Dim F'!E38&lt;5,'Tabel 5 Dim Br'!E38&lt;0.5),"-",IFERROR('Tabel 5 Dim Br'!E38/'Tabel 5 Dim F'!E38*100,"-"))</f>
        <v>13.391741935483873</v>
      </c>
      <c r="F38" s="63">
        <f>IF(OR('Tabel 5 Dim F'!F38&lt;5,'Tabel 5 Dim Br'!F38&lt;0.5),"-",IFERROR('Tabel 5 Dim Br'!F38/'Tabel 5 Dim F'!F38*100,"-"))</f>
        <v>30.378582089552236</v>
      </c>
      <c r="G38" s="63">
        <f>IF(OR('Tabel 5 Dim F'!G38&lt;5,'Tabel 5 Dim Br'!G38&lt;0.5),"-",IFERROR('Tabel 5 Dim Br'!G38/'Tabel 5 Dim F'!G38*100,"-"))</f>
        <v>22.780729729729728</v>
      </c>
      <c r="H38" s="63">
        <f>IF(OR('Tabel 5 Dim F'!H38&lt;5,'Tabel 5 Dim Br'!H38&lt;0.5),"-",IFERROR('Tabel 5 Dim Br'!H38/'Tabel 5 Dim F'!H38*100,"-"))</f>
        <v>14.801338028169015</v>
      </c>
      <c r="I38" s="63">
        <f>IF(OR('Tabel 5 Dim F'!I38&lt;5,'Tabel 5 Dim Br'!I38&lt;0.5),"-",IFERROR('Tabel 5 Dim Br'!I38/'Tabel 5 Dim F'!I38*100,"-"))</f>
        <v>33.327095238095239</v>
      </c>
    </row>
    <row r="39" spans="1:9" ht="15.75" customHeight="1" x14ac:dyDescent="0.2">
      <c r="A39" s="50" t="s">
        <v>53</v>
      </c>
      <c r="B39" s="62">
        <f>IF(OR('Tabel 5 Dim F'!B39&lt;5,'Tabel 5 Dim Br'!B39&lt;0.5),"-",IFERROR('Tabel 5 Dim Br'!B39/'Tabel 5 Dim F'!B39*100,"-"))</f>
        <v>29.944500000000001</v>
      </c>
      <c r="C39" s="62">
        <f>IF(OR('Tabel 5 Dim F'!C39&lt;5,'Tabel 5 Dim Br'!C39&lt;0.5),"-",IFERROR('Tabel 5 Dim Br'!C39/'Tabel 5 Dim F'!C39*100,"-"))</f>
        <v>46.090063291139238</v>
      </c>
      <c r="D39" s="62">
        <f>IF(OR('Tabel 5 Dim F'!D39&lt;5,'Tabel 5 Dim Br'!D39&lt;0.5),"-",IFERROR('Tabel 5 Dim Br'!D39/'Tabel 5 Dim F'!D39*100,"-"))</f>
        <v>35.394296511627907</v>
      </c>
      <c r="E39" s="62">
        <f>IF(OR('Tabel 5 Dim F'!E39&lt;5,'Tabel 5 Dim Br'!E39&lt;0.5),"-",IFERROR('Tabel 5 Dim Br'!E39/'Tabel 5 Dim F'!E39*100,"-"))</f>
        <v>31.881759999999996</v>
      </c>
      <c r="F39" s="62">
        <f>IF(OR('Tabel 5 Dim F'!F39&lt;5,'Tabel 5 Dim Br'!F39&lt;0.5),"-",IFERROR('Tabel 5 Dim Br'!F39/'Tabel 5 Dim F'!F39*100,"-"))</f>
        <v>21.63560465116279</v>
      </c>
      <c r="G39" s="62">
        <f>IF(OR('Tabel 5 Dim F'!G39&lt;5,'Tabel 5 Dim Br'!G39&lt;0.5),"-",IFERROR('Tabel 5 Dim Br'!G39/'Tabel 5 Dim F'!G39*100,"-"))</f>
        <v>25.965975000000004</v>
      </c>
      <c r="H39" s="62">
        <f>IF(OR('Tabel 5 Dim F'!H39&lt;5,'Tabel 5 Dim Br'!H39&lt;0.5),"-",IFERROR('Tabel 5 Dim Br'!H39/'Tabel 5 Dim F'!H39*100,"-"))</f>
        <v>17.70723125</v>
      </c>
      <c r="I39" s="62">
        <f>IF(OR('Tabel 5 Dim F'!I39&lt;5,'Tabel 5 Dim Br'!I39&lt;0.5),"-",IFERROR('Tabel 5 Dim Br'!I39/'Tabel 5 Dim F'!I39*100,"-"))</f>
        <v>23.218333333333334</v>
      </c>
    </row>
    <row r="40" spans="1:9" ht="15.75" customHeight="1" x14ac:dyDescent="0.2">
      <c r="A40" s="52" t="s">
        <v>54</v>
      </c>
      <c r="B40" s="63">
        <f>IF(OR('Tabel 5 Dim F'!B40&lt;5,'Tabel 5 Dim Br'!B40&lt;0.5),"-",IFERROR('Tabel 5 Dim Br'!B40/'Tabel 5 Dim F'!B40*100,"-"))</f>
        <v>16.774328571428569</v>
      </c>
      <c r="C40" s="63">
        <f>IF(OR('Tabel 5 Dim F'!C40&lt;5,'Tabel 5 Dim Br'!C40&lt;0.5),"-",IFERROR('Tabel 5 Dim Br'!C40/'Tabel 5 Dim F'!C40*100,"-"))</f>
        <v>39.713857142857144</v>
      </c>
      <c r="D40" s="63">
        <f>IF(OR('Tabel 5 Dim F'!D40&lt;5,'Tabel 5 Dim Br'!D40&lt;0.5),"-",IFERROR('Tabel 5 Dim Br'!D40/'Tabel 5 Dim F'!D40*100,"-"))</f>
        <v>38.44603157894737</v>
      </c>
      <c r="E40" s="63">
        <f>IF(OR('Tabel 5 Dim F'!E40&lt;5,'Tabel 5 Dim Br'!E40&lt;0.5),"-",IFERROR('Tabel 5 Dim Br'!E40/'Tabel 5 Dim F'!E40*100,"-"))</f>
        <v>29.076058823529412</v>
      </c>
      <c r="F40" s="63">
        <f>IF(OR('Tabel 5 Dim F'!F40&lt;5,'Tabel 5 Dim Br'!F40&lt;0.5),"-",IFERROR('Tabel 5 Dim Br'!F40/'Tabel 5 Dim F'!F40*100,"-"))</f>
        <v>15.369108695652175</v>
      </c>
      <c r="G40" s="63">
        <f>IF(OR('Tabel 5 Dim F'!G40&lt;5,'Tabel 5 Dim Br'!G40&lt;0.5),"-",IFERROR('Tabel 5 Dim Br'!G40/'Tabel 5 Dim F'!G40*100,"-"))</f>
        <v>19.277000000000001</v>
      </c>
      <c r="H40" s="63">
        <f>IF(OR('Tabel 5 Dim F'!H40&lt;5,'Tabel 5 Dim Br'!H40&lt;0.5),"-",IFERROR('Tabel 5 Dim Br'!H40/'Tabel 5 Dim F'!H40*100,"-"))</f>
        <v>14.505420560747664</v>
      </c>
      <c r="I40" s="63">
        <f>IF(OR('Tabel 5 Dim F'!I40&lt;5,'Tabel 5 Dim Br'!I40&lt;0.5),"-",IFERROR('Tabel 5 Dim Br'!I40/'Tabel 5 Dim F'!I40*100,"-"))</f>
        <v>14.208809523809524</v>
      </c>
    </row>
    <row r="41" spans="1:9" ht="15.75" customHeight="1" x14ac:dyDescent="0.2">
      <c r="A41" s="50" t="s">
        <v>55</v>
      </c>
      <c r="B41" s="62">
        <f>IF(OR('Tabel 5 Dim F'!B41&lt;5,'Tabel 5 Dim Br'!B41&lt;0.5),"-",IFERROR('Tabel 5 Dim Br'!B41/'Tabel 5 Dim F'!B41*100,"-"))</f>
        <v>34.298000000000002</v>
      </c>
      <c r="C41" s="62">
        <f>IF(OR('Tabel 5 Dim F'!C41&lt;5,'Tabel 5 Dim Br'!C41&lt;0.5),"-",IFERROR('Tabel 5 Dim Br'!C41/'Tabel 5 Dim F'!C41*100,"-"))</f>
        <v>47.978133333333332</v>
      </c>
      <c r="D41" s="62">
        <f>IF(OR('Tabel 5 Dim F'!D41&lt;5,'Tabel 5 Dim Br'!D41&lt;0.5),"-",IFERROR('Tabel 5 Dim Br'!D41/'Tabel 5 Dim F'!D41*100,"-"))</f>
        <v>26.02462359550562</v>
      </c>
      <c r="E41" s="62">
        <f>IF(OR('Tabel 5 Dim F'!E41&lt;5,'Tabel 5 Dim Br'!E41&lt;0.5),"-",IFERROR('Tabel 5 Dim Br'!E41/'Tabel 5 Dim F'!E41*100,"-"))</f>
        <v>19.746749999999999</v>
      </c>
      <c r="F41" s="62">
        <f>IF(OR('Tabel 5 Dim F'!F41&lt;5,'Tabel 5 Dim Br'!F41&lt;0.5),"-",IFERROR('Tabel 5 Dim Br'!F41/'Tabel 5 Dim F'!F41*100,"-"))</f>
        <v>18.837568181818181</v>
      </c>
      <c r="G41" s="62">
        <f>IF(OR('Tabel 5 Dim F'!G41&lt;5,'Tabel 5 Dim Br'!G41&lt;0.5),"-",IFERROR('Tabel 5 Dim Br'!G41/'Tabel 5 Dim F'!G41*100,"-"))</f>
        <v>17.122698113207548</v>
      </c>
      <c r="H41" s="62">
        <f>IF(OR('Tabel 5 Dim F'!H41&lt;5,'Tabel 5 Dim Br'!H41&lt;0.5),"-",IFERROR('Tabel 5 Dim Br'!H41/'Tabel 5 Dim F'!H41*100,"-"))</f>
        <v>10.708358064516128</v>
      </c>
      <c r="I41" s="62">
        <f>IF(OR('Tabel 5 Dim F'!I41&lt;5,'Tabel 5 Dim Br'!I41&lt;0.5),"-",IFERROR('Tabel 5 Dim Br'!I41/'Tabel 5 Dim F'!I41*100,"-"))</f>
        <v>12.439</v>
      </c>
    </row>
    <row r="42" spans="1:9" ht="15.75" customHeight="1" x14ac:dyDescent="0.2">
      <c r="A42" s="52" t="s">
        <v>56</v>
      </c>
      <c r="B42" s="63">
        <f>IF(OR('Tabel 5 Dim F'!B42&lt;5,'Tabel 5 Dim Br'!B42&lt;0.5),"-",IFERROR('Tabel 5 Dim Br'!B42/'Tabel 5 Dim F'!B42*100,"-"))</f>
        <v>7.7778510638297869</v>
      </c>
      <c r="C42" s="63">
        <f>IF(OR('Tabel 5 Dim F'!C42&lt;5,'Tabel 5 Dim Br'!C42&lt;0.5),"-",IFERROR('Tabel 5 Dim Br'!C42/'Tabel 5 Dim F'!C42*100,"-"))</f>
        <v>38.286157894736846</v>
      </c>
      <c r="D42" s="63">
        <f>IF(OR('Tabel 5 Dim F'!D42&lt;5,'Tabel 5 Dim Br'!D42&lt;0.5),"-",IFERROR('Tabel 5 Dim Br'!D42/'Tabel 5 Dim F'!D42*100,"-"))</f>
        <v>34.084254545454549</v>
      </c>
      <c r="E42" s="63">
        <f>IF(OR('Tabel 5 Dim F'!E42&lt;5,'Tabel 5 Dim Br'!E42&lt;0.5),"-",IFERROR('Tabel 5 Dim Br'!E42/'Tabel 5 Dim F'!E42*100,"-"))</f>
        <v>12.6114</v>
      </c>
      <c r="F42" s="63" t="str">
        <f>IF(OR('Tabel 5 Dim F'!F42&lt;5,'Tabel 5 Dim Br'!F42&lt;0.5),"-",IFERROR('Tabel 5 Dim Br'!F42/'Tabel 5 Dim F'!F42*100,"-"))</f>
        <v>-</v>
      </c>
      <c r="G42" s="63">
        <f>IF(OR('Tabel 5 Dim F'!G42&lt;5,'Tabel 5 Dim Br'!G42&lt;0.5),"-",IFERROR('Tabel 5 Dim Br'!G42/'Tabel 5 Dim F'!G42*100,"-"))</f>
        <v>16.663499999999999</v>
      </c>
      <c r="H42" s="63">
        <f>IF(OR('Tabel 5 Dim F'!H42&lt;5,'Tabel 5 Dim Br'!H42&lt;0.5),"-",IFERROR('Tabel 5 Dim Br'!H42/'Tabel 5 Dim F'!H42*100,"-"))</f>
        <v>24.30236</v>
      </c>
      <c r="I42" s="63">
        <f>IF(OR('Tabel 5 Dim F'!I42&lt;5,'Tabel 5 Dim Br'!I42&lt;0.5),"-",IFERROR('Tabel 5 Dim Br'!I42/'Tabel 5 Dim F'!I42*100,"-"))</f>
        <v>12.6114</v>
      </c>
    </row>
    <row r="43" spans="1:9" ht="15.75" customHeight="1" x14ac:dyDescent="0.2">
      <c r="A43" s="50" t="s">
        <v>57</v>
      </c>
      <c r="B43" s="62">
        <f>IF(OR('Tabel 5 Dim F'!B43&lt;5,'Tabel 5 Dim Br'!B43&lt;0.5),"-",IFERROR('Tabel 5 Dim Br'!B43/'Tabel 5 Dim F'!B43*100,"-"))</f>
        <v>6.5953961352657009</v>
      </c>
      <c r="C43" s="62">
        <f>IF(OR('Tabel 5 Dim F'!C43&lt;5,'Tabel 5 Dim Br'!C43&lt;0.5),"-",IFERROR('Tabel 5 Dim Br'!C43/'Tabel 5 Dim F'!C43*100,"-"))</f>
        <v>36.985553191489359</v>
      </c>
      <c r="D43" s="62">
        <f>IF(OR('Tabel 5 Dim F'!D43&lt;5,'Tabel 5 Dim Br'!D43&lt;0.5),"-",IFERROR('Tabel 5 Dim Br'!D43/'Tabel 5 Dim F'!D43*100,"-"))</f>
        <v>31.060257246376811</v>
      </c>
      <c r="E43" s="62">
        <f>IF(OR('Tabel 5 Dim F'!E43&lt;5,'Tabel 5 Dim Br'!E43&lt;0.5),"-",IFERROR('Tabel 5 Dim Br'!E43/'Tabel 5 Dim F'!E43*100,"-"))</f>
        <v>34.148305555555559</v>
      </c>
      <c r="F43" s="62">
        <f>IF(OR('Tabel 5 Dim F'!F43&lt;5,'Tabel 5 Dim Br'!F43&lt;0.5),"-",IFERROR('Tabel 5 Dim Br'!F43/'Tabel 5 Dim F'!F43*100,"-"))</f>
        <v>27.961971428571431</v>
      </c>
      <c r="G43" s="62">
        <f>IF(OR('Tabel 5 Dim F'!G43&lt;5,'Tabel 5 Dim Br'!G43&lt;0.5),"-",IFERROR('Tabel 5 Dim Br'!G43/'Tabel 5 Dim F'!G43*100,"-"))</f>
        <v>27.479028571428572</v>
      </c>
      <c r="H43" s="62">
        <f>IF(OR('Tabel 5 Dim F'!H43&lt;5,'Tabel 5 Dim Br'!H43&lt;0.5),"-",IFERROR('Tabel 5 Dim Br'!H43/'Tabel 5 Dim F'!H43*100,"-"))</f>
        <v>18.033961538461536</v>
      </c>
      <c r="I43" s="62">
        <f>IF(OR('Tabel 5 Dim F'!I43&lt;5,'Tabel 5 Dim Br'!I43&lt;0.5),"-",IFERROR('Tabel 5 Dim Br'!I43/'Tabel 5 Dim F'!I43*100,"-"))</f>
        <v>23.329034482758619</v>
      </c>
    </row>
    <row r="44" spans="1:9" ht="15.75" customHeight="1" x14ac:dyDescent="0.2">
      <c r="A44" s="52" t="s">
        <v>58</v>
      </c>
      <c r="B44" s="63">
        <f>IF(OR('Tabel 5 Dim F'!B44&lt;5,'Tabel 5 Dim Br'!B44&lt;0.5),"-",IFERROR('Tabel 5 Dim Br'!B44/'Tabel 5 Dim F'!B44*100,"-"))</f>
        <v>8.3306607142857132</v>
      </c>
      <c r="C44" s="63">
        <f>IF(OR('Tabel 5 Dim F'!C44&lt;5,'Tabel 5 Dim Br'!C44&lt;0.5),"-",IFERROR('Tabel 5 Dim Br'!C44/'Tabel 5 Dim F'!C44*100,"-"))</f>
        <v>25.123183333333333</v>
      </c>
      <c r="D44" s="63">
        <f>IF(OR('Tabel 5 Dim F'!D44&lt;5,'Tabel 5 Dim Br'!D44&lt;0.5),"-",IFERROR('Tabel 5 Dim Br'!D44/'Tabel 5 Dim F'!D44*100,"-"))</f>
        <v>25.503276497695854</v>
      </c>
      <c r="E44" s="63">
        <f>IF(OR('Tabel 5 Dim F'!E44&lt;5,'Tabel 5 Dim Br'!E44&lt;0.5),"-",IFERROR('Tabel 5 Dim Br'!E44/'Tabel 5 Dim F'!E44*100,"-"))</f>
        <v>10.828857142857142</v>
      </c>
      <c r="F44" s="63">
        <f>IF(OR('Tabel 5 Dim F'!F44&lt;5,'Tabel 5 Dim Br'!F44&lt;0.5),"-",IFERROR('Tabel 5 Dim Br'!F44/'Tabel 5 Dim F'!F44*100,"-"))</f>
        <v>13.477531914893618</v>
      </c>
      <c r="G44" s="63">
        <f>IF(OR('Tabel 5 Dim F'!G44&lt;5,'Tabel 5 Dim Br'!G44&lt;0.5),"-",IFERROR('Tabel 5 Dim Br'!G44/'Tabel 5 Dim F'!G44*100,"-"))</f>
        <v>12.634642857142858</v>
      </c>
      <c r="H44" s="63">
        <f>IF(OR('Tabel 5 Dim F'!H44&lt;5,'Tabel 5 Dim Br'!H44&lt;0.5),"-",IFERROR('Tabel 5 Dim Br'!H44/'Tabel 5 Dim F'!H44*100,"-"))</f>
        <v>14.461467213114753</v>
      </c>
      <c r="I44" s="63">
        <f>IF(OR('Tabel 5 Dim F'!I44&lt;5,'Tabel 5 Dim Br'!I44&lt;0.5),"-",IFERROR('Tabel 5 Dim Br'!I44/'Tabel 5 Dim F'!I44*100,"-"))</f>
        <v>26.283863636363634</v>
      </c>
    </row>
    <row r="45" spans="1:9" ht="15.75" customHeight="1" x14ac:dyDescent="0.2">
      <c r="A45" s="50" t="s">
        <v>59</v>
      </c>
      <c r="B45" s="62">
        <f>IF(OR('Tabel 5 Dim F'!B45&lt;5,'Tabel 5 Dim Br'!B45&lt;0.5),"-",IFERROR('Tabel 5 Dim Br'!B45/'Tabel 5 Dim F'!B45*100,"-"))</f>
        <v>10.520294270833334</v>
      </c>
      <c r="C45" s="62">
        <f>IF(OR('Tabel 5 Dim F'!C45&lt;5,'Tabel 5 Dim Br'!C45&lt;0.5),"-",IFERROR('Tabel 5 Dim Br'!C45/'Tabel 5 Dim F'!C45*100,"-"))</f>
        <v>17.589960317460317</v>
      </c>
      <c r="D45" s="62">
        <f>IF(OR('Tabel 5 Dim F'!D45&lt;5,'Tabel 5 Dim Br'!D45&lt;0.5),"-",IFERROR('Tabel 5 Dim Br'!D45/'Tabel 5 Dim F'!D45*100,"-"))</f>
        <v>26.833394059405947</v>
      </c>
      <c r="E45" s="62">
        <f>IF(OR('Tabel 5 Dim F'!E45&lt;5,'Tabel 5 Dim Br'!E45&lt;0.5),"-",IFERROR('Tabel 5 Dim Br'!E45/'Tabel 5 Dim F'!E45*100,"-"))</f>
        <v>7.4541973684210516</v>
      </c>
      <c r="F45" s="62">
        <f>IF(OR('Tabel 5 Dim F'!F45&lt;5,'Tabel 5 Dim Br'!F45&lt;0.5),"-",IFERROR('Tabel 5 Dim Br'!F45/'Tabel 5 Dim F'!F45*100,"-"))</f>
        <v>11.20770344827586</v>
      </c>
      <c r="G45" s="62">
        <f>IF(OR('Tabel 5 Dim F'!G45&lt;5,'Tabel 5 Dim Br'!G45&lt;0.5),"-",IFERROR('Tabel 5 Dim Br'!G45/'Tabel 5 Dim F'!G45*100,"-"))</f>
        <v>9.2782029702970288</v>
      </c>
      <c r="H45" s="62">
        <f>IF(OR('Tabel 5 Dim F'!H45&lt;5,'Tabel 5 Dim Br'!H45&lt;0.5),"-",IFERROR('Tabel 5 Dim Br'!H45/'Tabel 5 Dim F'!H45*100,"-"))</f>
        <v>15.790674479166666</v>
      </c>
      <c r="I45" s="62">
        <f>IF(OR('Tabel 5 Dim F'!I45&lt;5,'Tabel 5 Dim Br'!I45&lt;0.5),"-",IFERROR('Tabel 5 Dim Br'!I45/'Tabel 5 Dim F'!I45*100,"-"))</f>
        <v>7.7068169014084518</v>
      </c>
    </row>
    <row r="46" spans="1:9" ht="15.75" customHeight="1" x14ac:dyDescent="0.2">
      <c r="A46" s="59"/>
      <c r="B46" s="64"/>
      <c r="C46" s="64"/>
      <c r="D46" s="64"/>
      <c r="E46" s="64"/>
      <c r="F46" s="64"/>
      <c r="G46" s="64"/>
      <c r="H46" s="64"/>
      <c r="I46" s="64"/>
    </row>
    <row r="47" spans="1:9" ht="15.75" customHeight="1" x14ac:dyDescent="0.2">
      <c r="A47" s="53" t="s">
        <v>20</v>
      </c>
      <c r="B47" s="114">
        <f>IF(OR('Tabel 5 Dim F'!B47&lt;5,'Tabel 5 Dim Br'!B47&lt;0.5),"-",IFERROR('Tabel 5 Dim Br'!B47/'Tabel 5 Dim F'!B47*100,"-"))</f>
        <v>20.596654089524257</v>
      </c>
      <c r="C47" s="114">
        <f>IF(OR('Tabel 5 Dim F'!C47&lt;5,'Tabel 5 Dim Br'!C47&lt;0.5),"-",IFERROR('Tabel 5 Dim Br'!C47/'Tabel 5 Dim F'!C47*100,"-"))</f>
        <v>40.997113454960086</v>
      </c>
      <c r="D47" s="114">
        <f>IF(OR('Tabel 5 Dim F'!D47&lt;5,'Tabel 5 Dim Br'!D47&lt;0.5),"-",IFERROR('Tabel 5 Dim Br'!D47/'Tabel 5 Dim F'!D47*100,"-"))</f>
        <v>25.788393722146875</v>
      </c>
      <c r="E47" s="114">
        <f>IF(OR('Tabel 5 Dim F'!E47&lt;5,'Tabel 5 Dim Br'!E47&lt;0.5),"-",IFERROR('Tabel 5 Dim Br'!E47/'Tabel 5 Dim F'!E47*100,"-"))</f>
        <v>20.625896688086996</v>
      </c>
      <c r="F47" s="114">
        <f>IF(OR('Tabel 5 Dim F'!F47&lt;5,'Tabel 5 Dim Br'!F47&lt;0.5),"-",IFERROR('Tabel 5 Dim Br'!F47/'Tabel 5 Dim F'!F47*100,"-"))</f>
        <v>15.702353283898308</v>
      </c>
      <c r="G47" s="114">
        <f>IF(OR('Tabel 5 Dim F'!G47&lt;5,'Tabel 5 Dim Br'!G47&lt;0.5),"-",IFERROR('Tabel 5 Dim Br'!G47/'Tabel 5 Dim F'!G47*100,"-"))</f>
        <v>16.918673154906731</v>
      </c>
      <c r="H47" s="114">
        <f>IF(OR('Tabel 5 Dim F'!H47&lt;5,'Tabel 5 Dim Br'!H47&lt;0.5),"-",IFERROR('Tabel 5 Dim Br'!H47/'Tabel 5 Dim F'!H47*100,"-"))</f>
        <v>11.156806881371642</v>
      </c>
      <c r="I47" s="114">
        <f>IF(OR('Tabel 5 Dim F'!I47&lt;5,'Tabel 5 Dim Br'!I47&lt;0.5),"-",IFERROR('Tabel 5 Dim Br'!I47/'Tabel 5 Dim F'!I47*100,"-"))</f>
        <v>12.002523860589813</v>
      </c>
    </row>
    <row r="48" spans="1:9" ht="15.75" customHeight="1" x14ac:dyDescent="0.2">
      <c r="A48" s="44"/>
      <c r="B48" s="105"/>
      <c r="C48" s="105"/>
      <c r="D48" s="105"/>
      <c r="E48" s="105"/>
      <c r="F48" s="105"/>
      <c r="G48" s="105"/>
      <c r="H48" s="105"/>
      <c r="I48" s="105"/>
    </row>
    <row r="49" spans="1:9" ht="15.75" customHeight="1" x14ac:dyDescent="0.2">
      <c r="A49" s="35" t="s">
        <v>60</v>
      </c>
      <c r="B49" s="62">
        <f>IF(OR('Tabel 5 Dim F'!B49&lt;5,'Tabel 5 Dim Br'!B49&lt;0.5),"-",IFERROR('Tabel 5 Dim Br'!B49/'Tabel 5 Dim F'!B49*100,"-"))</f>
        <v>14.592190476190476</v>
      </c>
      <c r="C49" s="62">
        <f>IF(OR('Tabel 5 Dim F'!C49&lt;5,'Tabel 5 Dim Br'!C49&lt;0.5),"-",IFERROR('Tabel 5 Dim Br'!C49/'Tabel 5 Dim F'!C49*100,"-"))</f>
        <v>33.231058064516127</v>
      </c>
      <c r="D49" s="62">
        <f>IF(OR('Tabel 5 Dim F'!D49&lt;5,'Tabel 5 Dim Br'!D49&lt;0.5),"-",IFERROR('Tabel 5 Dim Br'!D49/'Tabel 5 Dim F'!D49*100,"-"))</f>
        <v>22.198067084078708</v>
      </c>
      <c r="E49" s="62">
        <f>IF(OR('Tabel 5 Dim F'!E49&lt;5,'Tabel 5 Dim Br'!E49&lt;0.5),"-",IFERROR('Tabel 5 Dim Br'!E49/'Tabel 5 Dim F'!E49*100,"-"))</f>
        <v>11.496215258855587</v>
      </c>
      <c r="F49" s="62">
        <f>IF(OR('Tabel 5 Dim F'!F49&lt;5,'Tabel 5 Dim Br'!F49&lt;0.5),"-",IFERROR('Tabel 5 Dim Br'!F49/'Tabel 5 Dim F'!F49*100,"-"))</f>
        <v>9.4071446453407521</v>
      </c>
      <c r="G49" s="62">
        <f>IF(OR('Tabel 5 Dim F'!G49&lt;5,'Tabel 5 Dim Br'!G49&lt;0.5),"-",IFERROR('Tabel 5 Dim Br'!G49/'Tabel 5 Dim F'!G49*100,"-"))</f>
        <v>10.160172549019606</v>
      </c>
      <c r="H49" s="62">
        <f>IF(OR('Tabel 5 Dim F'!H49&lt;5,'Tabel 5 Dim Br'!H49&lt;0.5),"-",IFERROR('Tabel 5 Dim Br'!H49/'Tabel 5 Dim F'!H49*100,"-"))</f>
        <v>7.6657003058103967</v>
      </c>
      <c r="I49" s="62">
        <f>IF(OR('Tabel 5 Dim F'!I49&lt;5,'Tabel 5 Dim Br'!I49&lt;0.5),"-",IFERROR('Tabel 5 Dim Br'!I49/'Tabel 5 Dim F'!I49*100,"-"))</f>
        <v>4.5096625386996898</v>
      </c>
    </row>
    <row r="50" spans="1:9" ht="15.75" customHeight="1" x14ac:dyDescent="0.2">
      <c r="A50" s="38" t="s">
        <v>61</v>
      </c>
      <c r="B50" s="63">
        <f>IF(OR('Tabel 5 Dim F'!B50&lt;5,'Tabel 5 Dim Br'!B50&lt;0.5),"-",IFERROR('Tabel 5 Dim Br'!B50/'Tabel 5 Dim F'!B50*100,"-"))</f>
        <v>23.77596275862069</v>
      </c>
      <c r="C50" s="63">
        <f>IF(OR('Tabel 5 Dim F'!C50&lt;5,'Tabel 5 Dim Br'!C50&lt;0.5),"-",IFERROR('Tabel 5 Dim Br'!C50/'Tabel 5 Dim F'!C50*100,"-"))</f>
        <v>52.285818181818179</v>
      </c>
      <c r="D50" s="63">
        <f>IF(OR('Tabel 5 Dim F'!D50&lt;5,'Tabel 5 Dim Br'!D50&lt;0.5),"-",IFERROR('Tabel 5 Dim Br'!D50/'Tabel 5 Dim F'!D50*100,"-"))</f>
        <v>41.562815923207225</v>
      </c>
      <c r="E50" s="63">
        <f>IF(OR('Tabel 5 Dim F'!E50&lt;5,'Tabel 5 Dim Br'!E50&lt;0.5),"-",IFERROR('Tabel 5 Dim Br'!E50/'Tabel 5 Dim F'!E50*100,"-"))</f>
        <v>34.200868965517238</v>
      </c>
      <c r="F50" s="63">
        <f>IF(OR('Tabel 5 Dim F'!F50&lt;5,'Tabel 5 Dim Br'!F50&lt;0.5),"-",IFERROR('Tabel 5 Dim Br'!F50/'Tabel 5 Dim F'!F50*100,"-"))</f>
        <v>27.603926253687316</v>
      </c>
      <c r="G50" s="63">
        <f>IF(OR('Tabel 5 Dim F'!G50&lt;5,'Tabel 5 Dim Br'!G50&lt;0.5),"-",IFERROR('Tabel 5 Dim Br'!G50/'Tabel 5 Dim F'!G50*100,"-"))</f>
        <v>25.369112449799196</v>
      </c>
      <c r="H50" s="63">
        <f>IF(OR('Tabel 5 Dim F'!H50&lt;5,'Tabel 5 Dim Br'!H50&lt;0.5),"-",IFERROR('Tabel 5 Dim Br'!H50/'Tabel 5 Dim F'!H50*100,"-"))</f>
        <v>19.449669779853235</v>
      </c>
      <c r="I50" s="63">
        <f>IF(OR('Tabel 5 Dim F'!I50&lt;5,'Tabel 5 Dim Br'!I50&lt;0.5),"-",IFERROR('Tabel 5 Dim Br'!I50/'Tabel 5 Dim F'!I50*100,"-"))</f>
        <v>21.331295348837209</v>
      </c>
    </row>
    <row r="51" spans="1:9" ht="15.75" customHeight="1" x14ac:dyDescent="0.2">
      <c r="A51" s="35" t="s">
        <v>62</v>
      </c>
      <c r="B51" s="62">
        <f>IF(OR('Tabel 5 Dim F'!B51&lt;5,'Tabel 5 Dim Br'!B51&lt;0.5),"-",IFERROR('Tabel 5 Dim Br'!B51/'Tabel 5 Dim F'!B51*100,"-"))</f>
        <v>20.266011642949547</v>
      </c>
      <c r="C51" s="62">
        <f>IF(OR('Tabel 5 Dim F'!C51&lt;5,'Tabel 5 Dim Br'!C51&lt;0.5),"-",IFERROR('Tabel 5 Dim Br'!C51/'Tabel 5 Dim F'!C51*100,"-"))</f>
        <v>36.657412665985703</v>
      </c>
      <c r="D51" s="62">
        <f>IF(OR('Tabel 5 Dim F'!D51&lt;5,'Tabel 5 Dim Br'!D51&lt;0.5),"-",IFERROR('Tabel 5 Dim Br'!D51/'Tabel 5 Dim F'!D51*100,"-"))</f>
        <v>17.86063329348476</v>
      </c>
      <c r="E51" s="62">
        <f>IF(OR('Tabel 5 Dim F'!E51&lt;5,'Tabel 5 Dim Br'!E51&lt;0.5),"-",IFERROR('Tabel 5 Dim Br'!E51/'Tabel 5 Dim F'!E51*100,"-"))</f>
        <v>17.19516374269006</v>
      </c>
      <c r="F51" s="62">
        <f>IF(OR('Tabel 5 Dim F'!F51&lt;5,'Tabel 5 Dim Br'!F51&lt;0.5),"-",IFERROR('Tabel 5 Dim Br'!F51/'Tabel 5 Dim F'!F51*100,"-"))</f>
        <v>15.555970794392524</v>
      </c>
      <c r="G51" s="62">
        <f>IF(OR('Tabel 5 Dim F'!G51&lt;5,'Tabel 5 Dim Br'!G51&lt;0.5),"-",IFERROR('Tabel 5 Dim Br'!G51/'Tabel 5 Dim F'!G51*100,"-"))</f>
        <v>11.545051818181818</v>
      </c>
      <c r="H51" s="62">
        <f>IF(OR('Tabel 5 Dim F'!H51&lt;5,'Tabel 5 Dim Br'!H51&lt;0.5),"-",IFERROR('Tabel 5 Dim Br'!H51/'Tabel 5 Dim F'!H51*100,"-"))</f>
        <v>7.769797080811677</v>
      </c>
      <c r="I51" s="62">
        <f>IF(OR('Tabel 5 Dim F'!I51&lt;5,'Tabel 5 Dim Br'!I51&lt;0.5),"-",IFERROR('Tabel 5 Dim Br'!I51/'Tabel 5 Dim F'!I51*100,"-"))</f>
        <v>9.0878443983402484</v>
      </c>
    </row>
    <row r="52" spans="1:9" x14ac:dyDescent="0.2">
      <c r="A52" t="s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6"/>
  <dimension ref="A1:P53"/>
  <sheetViews>
    <sheetView showGridLines="0" topLeftCell="A2" workbookViewId="0">
      <selection activeCell="B26" sqref="B26"/>
    </sheetView>
  </sheetViews>
  <sheetFormatPr defaultRowHeight="12.75" x14ac:dyDescent="0.2"/>
  <cols>
    <col min="1" max="1" width="17.140625" style="44" customWidth="1"/>
    <col min="2" max="3" width="12.5703125" customWidth="1"/>
    <col min="4" max="9" width="1.28515625" customWidth="1"/>
    <col min="10" max="10" width="1.42578125" customWidth="1"/>
  </cols>
  <sheetData>
    <row r="1" spans="1:3" s="41" customFormat="1" ht="15.75" customHeight="1" x14ac:dyDescent="0.25">
      <c r="A1" s="33" t="s">
        <v>21</v>
      </c>
    </row>
    <row r="2" spans="1:3" ht="15.75" customHeight="1" x14ac:dyDescent="0.2"/>
    <row r="3" spans="1:3" ht="15.75" customHeight="1" x14ac:dyDescent="0.25">
      <c r="A3" s="33" t="s">
        <v>77</v>
      </c>
    </row>
    <row r="4" spans="1:3" ht="15.75" customHeight="1" x14ac:dyDescent="0.25">
      <c r="A4" s="33" t="s">
        <v>78</v>
      </c>
    </row>
    <row r="5" spans="1:3" ht="15.75" customHeight="1" x14ac:dyDescent="0.2"/>
    <row r="6" spans="1:3" s="44" customFormat="1" ht="15.75" customHeight="1" x14ac:dyDescent="0.2">
      <c r="B6" s="67" t="s">
        <v>79</v>
      </c>
      <c r="C6" s="67" t="s">
        <v>80</v>
      </c>
    </row>
    <row r="7" spans="1:3" ht="15.75" customHeight="1" x14ac:dyDescent="0.2">
      <c r="A7" s="50" t="s">
        <v>225</v>
      </c>
      <c r="B7" s="57">
        <v>94</v>
      </c>
      <c r="C7" s="57">
        <v>1</v>
      </c>
    </row>
    <row r="8" spans="1:3" ht="15.75" customHeight="1" x14ac:dyDescent="0.2">
      <c r="A8" s="52" t="s">
        <v>226</v>
      </c>
      <c r="B8" s="58">
        <v>281</v>
      </c>
      <c r="C8" s="58">
        <v>1</v>
      </c>
    </row>
    <row r="9" spans="1:3" ht="15.75" customHeight="1" x14ac:dyDescent="0.2">
      <c r="A9" s="50" t="s">
        <v>227</v>
      </c>
      <c r="B9" s="57">
        <v>9</v>
      </c>
      <c r="C9" s="57">
        <v>4</v>
      </c>
    </row>
    <row r="10" spans="1:3" ht="15.75" customHeight="1" x14ac:dyDescent="0.2">
      <c r="A10" s="52" t="s">
        <v>26</v>
      </c>
      <c r="B10" s="58">
        <v>287</v>
      </c>
      <c r="C10" s="58">
        <v>2</v>
      </c>
    </row>
    <row r="11" spans="1:3" ht="15.75" customHeight="1" x14ac:dyDescent="0.2">
      <c r="A11" s="50" t="s">
        <v>27</v>
      </c>
      <c r="B11" s="57">
        <v>140</v>
      </c>
      <c r="C11" s="57">
        <v>0</v>
      </c>
    </row>
    <row r="12" spans="1:3" ht="15.75" customHeight="1" x14ac:dyDescent="0.2">
      <c r="A12" s="52" t="s">
        <v>28</v>
      </c>
      <c r="B12" s="58">
        <v>6</v>
      </c>
      <c r="C12" s="58">
        <v>0</v>
      </c>
    </row>
    <row r="13" spans="1:3" ht="15.75" customHeight="1" x14ac:dyDescent="0.2">
      <c r="A13" s="50" t="s">
        <v>29</v>
      </c>
      <c r="B13" s="57">
        <v>10</v>
      </c>
      <c r="C13" s="57">
        <v>0</v>
      </c>
    </row>
    <row r="14" spans="1:3" ht="15.75" customHeight="1" x14ac:dyDescent="0.2">
      <c r="A14" s="52" t="s">
        <v>30</v>
      </c>
      <c r="B14" s="58">
        <v>63</v>
      </c>
      <c r="C14" s="58">
        <v>0</v>
      </c>
    </row>
    <row r="15" spans="1:3" ht="15.75" hidden="1" customHeight="1" x14ac:dyDescent="0.2">
      <c r="A15" s="50" t="s">
        <v>31</v>
      </c>
      <c r="B15" s="57">
        <v>24</v>
      </c>
      <c r="C15" s="57">
        <v>0</v>
      </c>
    </row>
    <row r="16" spans="1:3" ht="15.75" hidden="1" customHeight="1" x14ac:dyDescent="0.2">
      <c r="A16" s="52" t="s">
        <v>32</v>
      </c>
      <c r="B16" s="58">
        <v>3</v>
      </c>
      <c r="C16" s="58">
        <v>0</v>
      </c>
    </row>
    <row r="17" spans="1:13" ht="15.75" hidden="1" customHeight="1" x14ac:dyDescent="0.2">
      <c r="A17" s="50" t="s">
        <v>33</v>
      </c>
      <c r="B17" s="57">
        <v>10</v>
      </c>
      <c r="C17" s="57">
        <v>0</v>
      </c>
    </row>
    <row r="18" spans="1:13" ht="15.75" hidden="1" customHeight="1" x14ac:dyDescent="0.2">
      <c r="A18" s="52" t="s">
        <v>34</v>
      </c>
      <c r="B18" s="58">
        <v>4</v>
      </c>
      <c r="C18" s="58">
        <v>0</v>
      </c>
    </row>
    <row r="19" spans="1:13" ht="15.75" customHeight="1" x14ac:dyDescent="0.2">
      <c r="A19" s="50" t="s">
        <v>35</v>
      </c>
      <c r="B19" s="57">
        <v>41</v>
      </c>
      <c r="C19" s="57">
        <v>14</v>
      </c>
    </row>
    <row r="20" spans="1:13" ht="15.75" customHeight="1" x14ac:dyDescent="0.2">
      <c r="A20" s="52" t="s">
        <v>36</v>
      </c>
      <c r="B20" s="58">
        <v>3</v>
      </c>
      <c r="C20" s="58">
        <v>0</v>
      </c>
    </row>
    <row r="21" spans="1:13" ht="15.75" customHeight="1" x14ac:dyDescent="0.2">
      <c r="A21" s="50" t="s">
        <v>37</v>
      </c>
      <c r="B21" s="57">
        <v>0</v>
      </c>
      <c r="C21" s="57">
        <v>0</v>
      </c>
    </row>
    <row r="22" spans="1:13" ht="15.75" customHeight="1" x14ac:dyDescent="0.2">
      <c r="A22" s="52" t="s">
        <v>38</v>
      </c>
      <c r="B22" s="58">
        <v>13</v>
      </c>
      <c r="C22" s="58">
        <v>0</v>
      </c>
    </row>
    <row r="23" spans="1:13" ht="15.75" customHeight="1" x14ac:dyDescent="0.2">
      <c r="A23" s="50" t="s">
        <v>39</v>
      </c>
      <c r="B23" s="57">
        <v>38</v>
      </c>
      <c r="C23" s="57">
        <v>1</v>
      </c>
    </row>
    <row r="24" spans="1:13" ht="15.75" customHeight="1" x14ac:dyDescent="0.2">
      <c r="A24" s="52" t="s">
        <v>40</v>
      </c>
      <c r="B24" s="58">
        <v>25</v>
      </c>
      <c r="C24" s="58">
        <v>0</v>
      </c>
    </row>
    <row r="25" spans="1:13" ht="15.75" customHeight="1" x14ac:dyDescent="0.2">
      <c r="A25" s="50" t="s">
        <v>41</v>
      </c>
      <c r="B25" s="57">
        <v>20</v>
      </c>
      <c r="C25" s="57">
        <v>0</v>
      </c>
    </row>
    <row r="26" spans="1:13" ht="15.75" customHeight="1" x14ac:dyDescent="0.2">
      <c r="A26" s="52" t="s">
        <v>42</v>
      </c>
      <c r="B26" s="58">
        <v>71</v>
      </c>
      <c r="C26" s="58">
        <v>1</v>
      </c>
    </row>
    <row r="27" spans="1:13" ht="15.75" customHeight="1" x14ac:dyDescent="0.2">
      <c r="A27" s="50" t="s">
        <v>43</v>
      </c>
      <c r="B27" s="57">
        <v>14</v>
      </c>
      <c r="C27" s="57">
        <v>0</v>
      </c>
      <c r="M27" s="55"/>
    </row>
    <row r="28" spans="1:13" ht="15.75" customHeight="1" x14ac:dyDescent="0.2">
      <c r="A28" s="52" t="s">
        <v>44</v>
      </c>
      <c r="B28" s="58">
        <v>135</v>
      </c>
      <c r="C28" s="58">
        <v>0</v>
      </c>
    </row>
    <row r="29" spans="1:13" ht="15.75" customHeight="1" x14ac:dyDescent="0.2">
      <c r="A29" s="50" t="s">
        <v>45</v>
      </c>
      <c r="B29" s="57">
        <v>14</v>
      </c>
      <c r="C29" s="57">
        <v>0</v>
      </c>
    </row>
    <row r="30" spans="1:13" ht="15.75" customHeight="1" x14ac:dyDescent="0.2">
      <c r="A30" s="52" t="s">
        <v>46</v>
      </c>
      <c r="B30" s="58">
        <v>7</v>
      </c>
      <c r="C30" s="58">
        <v>0</v>
      </c>
    </row>
    <row r="31" spans="1:13" ht="15.75" customHeight="1" x14ac:dyDescent="0.2">
      <c r="A31" s="50" t="s">
        <v>47</v>
      </c>
      <c r="B31" s="57">
        <v>44</v>
      </c>
      <c r="C31" s="57">
        <v>0</v>
      </c>
    </row>
    <row r="32" spans="1:13" ht="15.75" customHeight="1" x14ac:dyDescent="0.2">
      <c r="A32" s="52" t="s">
        <v>48</v>
      </c>
      <c r="B32" s="58">
        <v>62</v>
      </c>
      <c r="C32" s="58">
        <v>2</v>
      </c>
    </row>
    <row r="33" spans="1:16" ht="15.75" customHeight="1" x14ac:dyDescent="0.2">
      <c r="A33" s="50" t="s">
        <v>49</v>
      </c>
      <c r="B33" s="57">
        <v>23</v>
      </c>
      <c r="C33" s="57">
        <v>0</v>
      </c>
    </row>
    <row r="34" spans="1:16" ht="15.75" customHeight="1" x14ac:dyDescent="0.2">
      <c r="A34" s="52" t="s">
        <v>50</v>
      </c>
      <c r="B34" s="58">
        <v>58</v>
      </c>
      <c r="C34" s="58">
        <v>4</v>
      </c>
    </row>
    <row r="35" spans="1:16" ht="15.75" customHeight="1" x14ac:dyDescent="0.2">
      <c r="A35" s="50" t="s">
        <v>51</v>
      </c>
      <c r="B35" s="57">
        <v>10</v>
      </c>
      <c r="C35" s="57">
        <v>2</v>
      </c>
    </row>
    <row r="36" spans="1:16" ht="15.75" customHeight="1" x14ac:dyDescent="0.2">
      <c r="A36" s="52" t="s">
        <v>52</v>
      </c>
      <c r="B36" s="58">
        <v>1</v>
      </c>
      <c r="C36" s="58">
        <v>1</v>
      </c>
    </row>
    <row r="37" spans="1:16" ht="15.75" customHeight="1" x14ac:dyDescent="0.2">
      <c r="A37" s="50" t="s">
        <v>53</v>
      </c>
      <c r="B37" s="57">
        <v>7</v>
      </c>
      <c r="C37" s="57">
        <v>0</v>
      </c>
    </row>
    <row r="38" spans="1:16" ht="15.75" customHeight="1" x14ac:dyDescent="0.2">
      <c r="A38" s="52" t="s">
        <v>54</v>
      </c>
      <c r="B38" s="58">
        <v>172</v>
      </c>
      <c r="C38" s="58">
        <v>6</v>
      </c>
    </row>
    <row r="39" spans="1:16" ht="15.75" customHeight="1" x14ac:dyDescent="0.2">
      <c r="A39" s="50" t="s">
        <v>55</v>
      </c>
      <c r="B39" s="57">
        <v>0</v>
      </c>
      <c r="C39" s="57">
        <v>0</v>
      </c>
    </row>
    <row r="40" spans="1:16" ht="15.75" customHeight="1" x14ac:dyDescent="0.2">
      <c r="A40" s="52" t="s">
        <v>56</v>
      </c>
      <c r="B40" s="58">
        <v>3</v>
      </c>
      <c r="C40" s="58">
        <v>0</v>
      </c>
    </row>
    <row r="41" spans="1:16" ht="15.75" customHeight="1" x14ac:dyDescent="0.2">
      <c r="A41" s="50" t="s">
        <v>57</v>
      </c>
      <c r="B41" s="57">
        <v>27</v>
      </c>
      <c r="C41" s="57">
        <v>0</v>
      </c>
    </row>
    <row r="42" spans="1:16" ht="15.75" customHeight="1" x14ac:dyDescent="0.2">
      <c r="A42" s="52" t="s">
        <v>58</v>
      </c>
      <c r="B42" s="58">
        <v>0</v>
      </c>
      <c r="C42" s="58">
        <v>1</v>
      </c>
    </row>
    <row r="43" spans="1:16" ht="15.75" customHeight="1" x14ac:dyDescent="0.2">
      <c r="A43" s="50" t="s">
        <v>59</v>
      </c>
      <c r="B43" s="57">
        <v>262</v>
      </c>
      <c r="C43" s="57">
        <v>1</v>
      </c>
    </row>
    <row r="44" spans="1:16" ht="15.75" customHeight="1" x14ac:dyDescent="0.2">
      <c r="A44" s="59"/>
      <c r="B44" s="39"/>
      <c r="C44" s="39"/>
    </row>
    <row r="45" spans="1:16" ht="15.75" customHeight="1" x14ac:dyDescent="0.2">
      <c r="A45" s="53" t="s">
        <v>20</v>
      </c>
      <c r="B45" s="54">
        <f>SUM(B7:B43)-SUM(B15:B18)</f>
        <v>1940</v>
      </c>
      <c r="C45" s="54">
        <f>SUM(C7:C43)-SUM(C15:C18)</f>
        <v>41</v>
      </c>
      <c r="D45" s="55">
        <f>SUM(D7:D43)-SUM(D15:D18)</f>
        <v>0</v>
      </c>
      <c r="E45" s="55"/>
      <c r="F45" s="55"/>
      <c r="G45" s="55"/>
      <c r="H45" s="109"/>
      <c r="I45" s="109"/>
      <c r="J45" s="109"/>
      <c r="K45" s="109"/>
      <c r="L45" s="55"/>
      <c r="M45" s="55"/>
      <c r="N45" s="55"/>
    </row>
    <row r="46" spans="1:16" ht="15.75" customHeight="1" x14ac:dyDescent="0.2"/>
    <row r="47" spans="1:16" ht="15.75" customHeight="1" x14ac:dyDescent="0.2">
      <c r="A47" s="35" t="s">
        <v>60</v>
      </c>
      <c r="B47" s="36">
        <v>375</v>
      </c>
      <c r="C47" s="36">
        <v>2</v>
      </c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6" s="55" customFormat="1" ht="15.75" customHeight="1" x14ac:dyDescent="0.2">
      <c r="A48" s="38" t="s">
        <v>61</v>
      </c>
      <c r="B48" s="39">
        <v>506</v>
      </c>
      <c r="C48" s="39">
        <v>9</v>
      </c>
      <c r="N48" s="41"/>
      <c r="O48" s="41"/>
      <c r="P48" s="41"/>
    </row>
    <row r="49" spans="1:6" ht="15.75" customHeight="1" x14ac:dyDescent="0.2">
      <c r="A49" s="35" t="s">
        <v>62</v>
      </c>
      <c r="B49" s="36">
        <v>154</v>
      </c>
      <c r="C49" s="36">
        <v>0</v>
      </c>
      <c r="D49" s="41"/>
      <c r="E49" s="41"/>
      <c r="F49" s="41"/>
    </row>
    <row r="51" spans="1:6" ht="23.25" customHeight="1" x14ac:dyDescent="0.2">
      <c r="A51" s="76" t="s">
        <v>81</v>
      </c>
      <c r="B51" s="77">
        <f>B45/'Tabel 1'!W47</f>
        <v>5.7748063653845008E-3</v>
      </c>
      <c r="C51" s="77">
        <f>C45/'Tabel 1'!W47</f>
        <v>1.2204487679420853E-4</v>
      </c>
    </row>
    <row r="52" spans="1:6" x14ac:dyDescent="0.2">
      <c r="A52" s="44" t="s">
        <v>82</v>
      </c>
    </row>
    <row r="53" spans="1:6" x14ac:dyDescent="0.2">
      <c r="A53" s="44" t="s">
        <v>83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17"/>
  <dimension ref="A1:P52"/>
  <sheetViews>
    <sheetView showGridLines="0" topLeftCell="A4" workbookViewId="0">
      <selection activeCell="B28" sqref="B28"/>
    </sheetView>
  </sheetViews>
  <sheetFormatPr defaultRowHeight="12.75" x14ac:dyDescent="0.2"/>
  <cols>
    <col min="1" max="1" width="17.140625" style="44" customWidth="1"/>
    <col min="2" max="9" width="10.7109375" customWidth="1"/>
    <col min="10" max="10" width="13.42578125" bestFit="1" customWidth="1"/>
    <col min="11" max="11" width="10.28515625" bestFit="1" customWidth="1"/>
  </cols>
  <sheetData>
    <row r="1" spans="1:10" s="41" customFormat="1" ht="15.75" customHeight="1" x14ac:dyDescent="0.25">
      <c r="A1" s="33" t="s">
        <v>21</v>
      </c>
    </row>
    <row r="2" spans="1:10" ht="15.75" customHeight="1" x14ac:dyDescent="0.2"/>
    <row r="3" spans="1:10" ht="15.75" customHeight="1" x14ac:dyDescent="0.25">
      <c r="A3" s="33" t="s">
        <v>209</v>
      </c>
    </row>
    <row r="4" spans="1:10" ht="15.75" customHeight="1" x14ac:dyDescent="0.2"/>
    <row r="5" spans="1:10" ht="15.75" customHeight="1" x14ac:dyDescent="0.2"/>
    <row r="6" spans="1:10" s="44" customFormat="1" ht="15.75" customHeight="1" x14ac:dyDescent="0.2"/>
    <row r="7" spans="1:10" s="44" customFormat="1" ht="15.75" customHeight="1" x14ac:dyDescent="0.2">
      <c r="B7" s="67" t="s">
        <v>84</v>
      </c>
      <c r="C7" s="67" t="s">
        <v>85</v>
      </c>
      <c r="D7" s="67" t="s">
        <v>86</v>
      </c>
      <c r="E7" s="67" t="s">
        <v>87</v>
      </c>
      <c r="F7" s="67" t="s">
        <v>88</v>
      </c>
      <c r="G7" s="67" t="s">
        <v>89</v>
      </c>
      <c r="H7" s="67" t="s">
        <v>90</v>
      </c>
      <c r="I7" s="67" t="s">
        <v>91</v>
      </c>
      <c r="J7" s="67" t="s">
        <v>92</v>
      </c>
    </row>
    <row r="8" spans="1:10" s="44" customFormat="1" ht="15.75" hidden="1" customHeight="1" x14ac:dyDescent="0.2">
      <c r="B8" s="67"/>
      <c r="C8" s="67"/>
      <c r="D8" s="67"/>
    </row>
    <row r="9" spans="1:10" ht="15.75" customHeight="1" x14ac:dyDescent="0.2">
      <c r="A9" s="50" t="s">
        <v>225</v>
      </c>
      <c r="B9" s="57">
        <v>323</v>
      </c>
      <c r="C9" s="57">
        <v>242</v>
      </c>
      <c r="D9" s="108">
        <v>214</v>
      </c>
      <c r="E9" s="57">
        <v>88</v>
      </c>
      <c r="F9" s="57">
        <v>43</v>
      </c>
      <c r="G9" s="57">
        <v>56</v>
      </c>
      <c r="H9" s="57">
        <v>45</v>
      </c>
      <c r="I9" s="108">
        <v>24</v>
      </c>
      <c r="J9" s="57">
        <v>20</v>
      </c>
    </row>
    <row r="10" spans="1:10" ht="15.75" customHeight="1" x14ac:dyDescent="0.2">
      <c r="A10" s="52" t="s">
        <v>226</v>
      </c>
      <c r="B10" s="58">
        <v>353</v>
      </c>
      <c r="C10" s="58">
        <v>192</v>
      </c>
      <c r="D10" s="113">
        <v>151</v>
      </c>
      <c r="E10" s="58">
        <v>111</v>
      </c>
      <c r="F10" s="58">
        <v>40</v>
      </c>
      <c r="G10" s="58">
        <v>36</v>
      </c>
      <c r="H10" s="58">
        <v>26</v>
      </c>
      <c r="I10" s="113">
        <v>30</v>
      </c>
      <c r="J10" s="58">
        <v>21</v>
      </c>
    </row>
    <row r="11" spans="1:10" ht="15.75" customHeight="1" x14ac:dyDescent="0.2">
      <c r="A11" s="50" t="s">
        <v>227</v>
      </c>
      <c r="B11" s="57">
        <v>468</v>
      </c>
      <c r="C11" s="57">
        <v>475</v>
      </c>
      <c r="D11" s="108">
        <v>354</v>
      </c>
      <c r="E11" s="57">
        <v>122</v>
      </c>
      <c r="F11" s="57">
        <v>108</v>
      </c>
      <c r="G11" s="57">
        <v>115</v>
      </c>
      <c r="H11" s="57">
        <v>87</v>
      </c>
      <c r="I11" s="108">
        <v>45</v>
      </c>
      <c r="J11" s="57">
        <v>38</v>
      </c>
    </row>
    <row r="12" spans="1:10" ht="15.75" customHeight="1" x14ac:dyDescent="0.2">
      <c r="A12" s="52" t="s">
        <v>26</v>
      </c>
      <c r="B12" s="58">
        <v>804</v>
      </c>
      <c r="C12" s="58">
        <v>950</v>
      </c>
      <c r="D12" s="113">
        <v>818</v>
      </c>
      <c r="E12" s="58">
        <v>357</v>
      </c>
      <c r="F12" s="58">
        <v>309</v>
      </c>
      <c r="G12" s="58">
        <v>347</v>
      </c>
      <c r="H12" s="58">
        <v>220</v>
      </c>
      <c r="I12" s="113">
        <v>149</v>
      </c>
      <c r="J12" s="58">
        <v>161</v>
      </c>
    </row>
    <row r="13" spans="1:10" ht="15.75" customHeight="1" x14ac:dyDescent="0.2">
      <c r="A13" s="50" t="s">
        <v>27</v>
      </c>
      <c r="B13" s="57">
        <v>191</v>
      </c>
      <c r="C13" s="57">
        <v>137</v>
      </c>
      <c r="D13" s="108">
        <v>114</v>
      </c>
      <c r="E13" s="57">
        <v>49</v>
      </c>
      <c r="F13" s="57">
        <v>47</v>
      </c>
      <c r="G13" s="57">
        <v>28</v>
      </c>
      <c r="H13" s="57">
        <v>34</v>
      </c>
      <c r="I13" s="108">
        <v>23</v>
      </c>
      <c r="J13" s="57">
        <v>21</v>
      </c>
    </row>
    <row r="14" spans="1:10" ht="15.75" customHeight="1" x14ac:dyDescent="0.2">
      <c r="A14" s="52" t="s">
        <v>28</v>
      </c>
      <c r="B14" s="58">
        <v>37</v>
      </c>
      <c r="C14" s="58">
        <v>26</v>
      </c>
      <c r="D14" s="113">
        <v>14</v>
      </c>
      <c r="E14" s="58">
        <v>14</v>
      </c>
      <c r="F14" s="58">
        <v>13</v>
      </c>
      <c r="G14" s="58">
        <v>4</v>
      </c>
      <c r="H14" s="58">
        <v>5</v>
      </c>
      <c r="I14" s="113">
        <v>5</v>
      </c>
      <c r="J14" s="58">
        <v>1</v>
      </c>
    </row>
    <row r="15" spans="1:10" ht="15.75" customHeight="1" x14ac:dyDescent="0.2">
      <c r="A15" s="50" t="s">
        <v>29</v>
      </c>
      <c r="B15" s="57">
        <v>144</v>
      </c>
      <c r="C15" s="57">
        <v>174</v>
      </c>
      <c r="D15" s="108">
        <v>148</v>
      </c>
      <c r="E15" s="57">
        <v>50</v>
      </c>
      <c r="F15" s="57">
        <v>52</v>
      </c>
      <c r="G15" s="57">
        <v>46</v>
      </c>
      <c r="H15" s="57">
        <v>33</v>
      </c>
      <c r="I15" s="108">
        <v>24</v>
      </c>
      <c r="J15" s="57">
        <v>28</v>
      </c>
    </row>
    <row r="16" spans="1:10" ht="15.75" customHeight="1" x14ac:dyDescent="0.2">
      <c r="A16" s="52" t="s">
        <v>30</v>
      </c>
      <c r="B16" s="58">
        <v>59</v>
      </c>
      <c r="C16" s="58">
        <v>63</v>
      </c>
      <c r="D16" s="113">
        <v>40</v>
      </c>
      <c r="E16" s="58">
        <v>27</v>
      </c>
      <c r="F16" s="58">
        <v>14</v>
      </c>
      <c r="G16" s="58">
        <v>20</v>
      </c>
      <c r="H16" s="58">
        <v>10</v>
      </c>
      <c r="I16" s="113">
        <v>10</v>
      </c>
      <c r="J16" s="58">
        <v>11</v>
      </c>
    </row>
    <row r="17" spans="1:13" ht="15.75" hidden="1" customHeight="1" x14ac:dyDescent="0.2">
      <c r="A17" s="50" t="s">
        <v>31</v>
      </c>
      <c r="B17" s="57">
        <v>31</v>
      </c>
      <c r="C17" s="57">
        <v>27</v>
      </c>
      <c r="D17" s="108">
        <v>18</v>
      </c>
      <c r="E17" s="57">
        <v>6</v>
      </c>
      <c r="F17" s="57">
        <v>7</v>
      </c>
      <c r="G17" s="57">
        <v>4</v>
      </c>
      <c r="H17" s="57">
        <v>3</v>
      </c>
      <c r="I17" s="108">
        <v>3</v>
      </c>
      <c r="J17" s="57">
        <v>2</v>
      </c>
    </row>
    <row r="18" spans="1:13" ht="15.75" hidden="1" customHeight="1" x14ac:dyDescent="0.2">
      <c r="A18" s="52" t="s">
        <v>32</v>
      </c>
      <c r="B18" s="58">
        <v>14</v>
      </c>
      <c r="C18" s="58">
        <v>11</v>
      </c>
      <c r="D18" s="113">
        <v>12</v>
      </c>
      <c r="E18" s="58">
        <v>2</v>
      </c>
      <c r="F18" s="58">
        <v>4</v>
      </c>
      <c r="G18" s="58">
        <v>3</v>
      </c>
      <c r="H18" s="58">
        <v>0</v>
      </c>
      <c r="I18" s="113">
        <v>2</v>
      </c>
      <c r="J18" s="58">
        <v>2</v>
      </c>
    </row>
    <row r="19" spans="1:13" ht="15.75" hidden="1" customHeight="1" x14ac:dyDescent="0.2">
      <c r="A19" s="50" t="s">
        <v>33</v>
      </c>
      <c r="B19" s="57">
        <v>3</v>
      </c>
      <c r="C19" s="57">
        <v>3</v>
      </c>
      <c r="D19" s="108">
        <v>0</v>
      </c>
      <c r="E19" s="57">
        <v>1</v>
      </c>
      <c r="F19" s="57">
        <v>0</v>
      </c>
      <c r="G19" s="57">
        <v>2</v>
      </c>
      <c r="H19" s="57">
        <v>0</v>
      </c>
      <c r="I19" s="108">
        <v>0</v>
      </c>
      <c r="J19" s="57">
        <v>0</v>
      </c>
    </row>
    <row r="20" spans="1:13" ht="15.75" hidden="1" customHeight="1" x14ac:dyDescent="0.2">
      <c r="A20" s="52" t="s">
        <v>34</v>
      </c>
      <c r="B20" s="58">
        <v>8</v>
      </c>
      <c r="C20" s="58">
        <v>4</v>
      </c>
      <c r="D20" s="113">
        <v>5</v>
      </c>
      <c r="E20" s="58">
        <v>2</v>
      </c>
      <c r="F20" s="58">
        <v>4</v>
      </c>
      <c r="G20" s="58">
        <v>1</v>
      </c>
      <c r="H20" s="58">
        <v>1</v>
      </c>
      <c r="I20" s="113">
        <v>0</v>
      </c>
      <c r="J20" s="58">
        <v>1</v>
      </c>
    </row>
    <row r="21" spans="1:13" ht="15.75" customHeight="1" x14ac:dyDescent="0.2">
      <c r="A21" s="50" t="s">
        <v>35</v>
      </c>
      <c r="B21" s="108">
        <v>56</v>
      </c>
      <c r="C21" s="108">
        <v>45</v>
      </c>
      <c r="D21" s="108">
        <v>35</v>
      </c>
      <c r="E21" s="57">
        <v>11</v>
      </c>
      <c r="F21" s="57">
        <v>15</v>
      </c>
      <c r="G21" s="57">
        <v>10</v>
      </c>
      <c r="H21" s="57">
        <v>4</v>
      </c>
      <c r="I21" s="108">
        <v>5</v>
      </c>
      <c r="J21" s="57">
        <v>5</v>
      </c>
    </row>
    <row r="22" spans="1:13" ht="15.75" customHeight="1" x14ac:dyDescent="0.2">
      <c r="A22" s="52" t="s">
        <v>36</v>
      </c>
      <c r="B22" s="58">
        <v>4</v>
      </c>
      <c r="C22" s="58">
        <v>1</v>
      </c>
      <c r="D22" s="113">
        <v>4</v>
      </c>
      <c r="E22" s="58">
        <v>1</v>
      </c>
      <c r="F22" s="58">
        <v>1</v>
      </c>
      <c r="G22" s="58">
        <v>2</v>
      </c>
      <c r="H22" s="58">
        <v>0</v>
      </c>
      <c r="I22" s="113">
        <v>1</v>
      </c>
      <c r="J22" s="58">
        <v>1</v>
      </c>
    </row>
    <row r="23" spans="1:13" ht="15.75" customHeight="1" x14ac:dyDescent="0.2">
      <c r="A23" s="50" t="s">
        <v>37</v>
      </c>
      <c r="B23" s="57">
        <v>14</v>
      </c>
      <c r="C23" s="57">
        <v>9</v>
      </c>
      <c r="D23" s="108">
        <v>5</v>
      </c>
      <c r="E23" s="57">
        <v>3</v>
      </c>
      <c r="F23" s="57">
        <v>3</v>
      </c>
      <c r="G23" s="57">
        <v>2</v>
      </c>
      <c r="H23" s="57">
        <v>5</v>
      </c>
      <c r="I23" s="108">
        <v>0</v>
      </c>
      <c r="J23" s="108">
        <v>0</v>
      </c>
    </row>
    <row r="24" spans="1:13" ht="15.75" customHeight="1" x14ac:dyDescent="0.2">
      <c r="A24" s="52" t="s">
        <v>38</v>
      </c>
      <c r="B24" s="58">
        <v>47</v>
      </c>
      <c r="C24" s="58">
        <v>16</v>
      </c>
      <c r="D24" s="113">
        <v>9</v>
      </c>
      <c r="E24" s="58">
        <v>7</v>
      </c>
      <c r="F24" s="58">
        <v>8</v>
      </c>
      <c r="G24" s="58">
        <v>1</v>
      </c>
      <c r="H24" s="58">
        <v>1</v>
      </c>
      <c r="I24" s="113">
        <v>2</v>
      </c>
      <c r="J24" s="58">
        <v>4</v>
      </c>
    </row>
    <row r="25" spans="1:13" ht="15.75" customHeight="1" x14ac:dyDescent="0.2">
      <c r="A25" s="50" t="s">
        <v>39</v>
      </c>
      <c r="B25" s="57">
        <v>70</v>
      </c>
      <c r="C25" s="57">
        <v>83</v>
      </c>
      <c r="D25" s="108">
        <v>27</v>
      </c>
      <c r="E25" s="57">
        <v>21</v>
      </c>
      <c r="F25" s="57">
        <v>16</v>
      </c>
      <c r="G25" s="57">
        <v>11</v>
      </c>
      <c r="H25" s="57">
        <v>10</v>
      </c>
      <c r="I25" s="108">
        <v>3</v>
      </c>
      <c r="J25" s="57">
        <v>4</v>
      </c>
    </row>
    <row r="26" spans="1:13" ht="15.75" customHeight="1" x14ac:dyDescent="0.2">
      <c r="A26" s="52" t="s">
        <v>40</v>
      </c>
      <c r="B26" s="58">
        <v>393</v>
      </c>
      <c r="C26" s="58">
        <v>24</v>
      </c>
      <c r="D26" s="113">
        <v>5</v>
      </c>
      <c r="E26" s="58">
        <v>2</v>
      </c>
      <c r="F26" s="58">
        <v>1</v>
      </c>
      <c r="G26" s="58">
        <v>3</v>
      </c>
      <c r="H26" s="58">
        <v>0</v>
      </c>
      <c r="I26" s="113">
        <v>1</v>
      </c>
      <c r="J26" s="58">
        <v>1</v>
      </c>
    </row>
    <row r="27" spans="1:13" ht="15.75" customHeight="1" x14ac:dyDescent="0.2">
      <c r="A27" s="50" t="s">
        <v>41</v>
      </c>
      <c r="B27" s="57">
        <v>10</v>
      </c>
      <c r="C27" s="57">
        <v>5</v>
      </c>
      <c r="D27" s="108">
        <v>4</v>
      </c>
      <c r="E27" s="57">
        <v>3</v>
      </c>
      <c r="F27" s="57">
        <v>1</v>
      </c>
      <c r="G27" s="57">
        <v>0</v>
      </c>
      <c r="H27" s="57">
        <v>1</v>
      </c>
      <c r="I27" s="108">
        <v>0</v>
      </c>
      <c r="J27" s="57">
        <v>0</v>
      </c>
    </row>
    <row r="28" spans="1:13" ht="15.75" customHeight="1" x14ac:dyDescent="0.2">
      <c r="A28" s="52" t="s">
        <v>42</v>
      </c>
      <c r="B28" s="58">
        <v>100</v>
      </c>
      <c r="C28" s="58">
        <v>87</v>
      </c>
      <c r="D28" s="113">
        <v>82</v>
      </c>
      <c r="E28" s="58">
        <v>45</v>
      </c>
      <c r="F28" s="58">
        <v>30</v>
      </c>
      <c r="G28" s="58">
        <v>33</v>
      </c>
      <c r="H28" s="58">
        <v>14</v>
      </c>
      <c r="I28" s="113">
        <v>13</v>
      </c>
      <c r="J28" s="58">
        <v>10</v>
      </c>
    </row>
    <row r="29" spans="1:13" ht="15.75" customHeight="1" x14ac:dyDescent="0.2">
      <c r="A29" s="50" t="s">
        <v>43</v>
      </c>
      <c r="B29" s="57">
        <v>5</v>
      </c>
      <c r="C29" s="57">
        <v>3</v>
      </c>
      <c r="D29" s="108">
        <v>1</v>
      </c>
      <c r="E29" s="57">
        <v>0</v>
      </c>
      <c r="F29" s="57">
        <v>1</v>
      </c>
      <c r="G29" s="57">
        <v>0</v>
      </c>
      <c r="H29" s="57">
        <v>0</v>
      </c>
      <c r="I29" s="108">
        <v>1</v>
      </c>
      <c r="J29" s="57">
        <v>0</v>
      </c>
      <c r="M29" s="55"/>
    </row>
    <row r="30" spans="1:13" ht="15.75" customHeight="1" x14ac:dyDescent="0.2">
      <c r="A30" s="52" t="s">
        <v>44</v>
      </c>
      <c r="B30" s="58">
        <v>36</v>
      </c>
      <c r="C30" s="58">
        <v>30</v>
      </c>
      <c r="D30" s="113">
        <v>24</v>
      </c>
      <c r="E30" s="58">
        <v>11</v>
      </c>
      <c r="F30" s="58">
        <v>9</v>
      </c>
      <c r="G30" s="58">
        <v>14</v>
      </c>
      <c r="H30" s="58">
        <v>7</v>
      </c>
      <c r="I30" s="113">
        <v>11</v>
      </c>
      <c r="J30" s="58">
        <v>8</v>
      </c>
    </row>
    <row r="31" spans="1:13" ht="15.75" customHeight="1" x14ac:dyDescent="0.2">
      <c r="A31" s="50" t="s">
        <v>45</v>
      </c>
      <c r="B31" s="57">
        <v>7</v>
      </c>
      <c r="C31" s="57">
        <v>2</v>
      </c>
      <c r="D31" s="108">
        <v>5</v>
      </c>
      <c r="E31" s="57">
        <v>2</v>
      </c>
      <c r="F31" s="57">
        <v>2</v>
      </c>
      <c r="G31" s="57">
        <v>3</v>
      </c>
      <c r="H31" s="57">
        <v>3</v>
      </c>
      <c r="I31" s="108">
        <v>1</v>
      </c>
      <c r="J31" s="57">
        <v>0</v>
      </c>
    </row>
    <row r="32" spans="1:13" ht="15.75" customHeight="1" x14ac:dyDescent="0.2">
      <c r="A32" s="52" t="s">
        <v>46</v>
      </c>
      <c r="B32" s="58">
        <v>24</v>
      </c>
      <c r="C32" s="58">
        <v>13</v>
      </c>
      <c r="D32" s="113">
        <v>7</v>
      </c>
      <c r="E32" s="58">
        <v>6</v>
      </c>
      <c r="F32" s="58">
        <v>6</v>
      </c>
      <c r="G32" s="58">
        <v>5</v>
      </c>
      <c r="H32" s="58">
        <v>4</v>
      </c>
      <c r="I32" s="113">
        <v>1</v>
      </c>
      <c r="J32" s="58">
        <v>2</v>
      </c>
    </row>
    <row r="33" spans="1:14" ht="15.75" customHeight="1" x14ac:dyDescent="0.2">
      <c r="A33" s="50" t="s">
        <v>47</v>
      </c>
      <c r="B33" s="57">
        <v>134</v>
      </c>
      <c r="C33" s="57">
        <v>117</v>
      </c>
      <c r="D33" s="108">
        <v>110</v>
      </c>
      <c r="E33" s="57">
        <v>47</v>
      </c>
      <c r="F33" s="57">
        <v>28</v>
      </c>
      <c r="G33" s="57">
        <v>23</v>
      </c>
      <c r="H33" s="57">
        <v>15</v>
      </c>
      <c r="I33" s="108">
        <v>11</v>
      </c>
      <c r="J33" s="57">
        <v>10</v>
      </c>
    </row>
    <row r="34" spans="1:14" ht="15.75" customHeight="1" x14ac:dyDescent="0.2">
      <c r="A34" s="52" t="s">
        <v>48</v>
      </c>
      <c r="B34" s="58">
        <v>96</v>
      </c>
      <c r="C34" s="58">
        <v>79</v>
      </c>
      <c r="D34" s="113">
        <v>46</v>
      </c>
      <c r="E34" s="58">
        <v>24</v>
      </c>
      <c r="F34" s="58">
        <v>22</v>
      </c>
      <c r="G34" s="58">
        <v>23</v>
      </c>
      <c r="H34" s="58">
        <v>8</v>
      </c>
      <c r="I34" s="113">
        <v>5</v>
      </c>
      <c r="J34" s="58">
        <v>9</v>
      </c>
    </row>
    <row r="35" spans="1:14" ht="15.75" customHeight="1" x14ac:dyDescent="0.2">
      <c r="A35" s="50" t="s">
        <v>49</v>
      </c>
      <c r="B35" s="57">
        <v>80</v>
      </c>
      <c r="C35" s="57">
        <v>57</v>
      </c>
      <c r="D35" s="108">
        <v>32</v>
      </c>
      <c r="E35" s="57">
        <v>12</v>
      </c>
      <c r="F35" s="57">
        <v>9</v>
      </c>
      <c r="G35" s="57">
        <v>10</v>
      </c>
      <c r="H35" s="57">
        <v>8</v>
      </c>
      <c r="I35" s="108">
        <v>4</v>
      </c>
      <c r="J35" s="57">
        <v>4</v>
      </c>
    </row>
    <row r="36" spans="1:14" ht="15.75" customHeight="1" x14ac:dyDescent="0.2">
      <c r="A36" s="52" t="s">
        <v>50</v>
      </c>
      <c r="B36" s="58">
        <v>426</v>
      </c>
      <c r="C36" s="58">
        <v>413</v>
      </c>
      <c r="D36" s="113">
        <v>319</v>
      </c>
      <c r="E36" s="58">
        <v>148</v>
      </c>
      <c r="F36" s="58">
        <v>121</v>
      </c>
      <c r="G36" s="58">
        <v>100</v>
      </c>
      <c r="H36" s="58">
        <v>77</v>
      </c>
      <c r="I36" s="113">
        <v>54</v>
      </c>
      <c r="J36" s="58">
        <v>58</v>
      </c>
    </row>
    <row r="37" spans="1:14" ht="15.75" customHeight="1" x14ac:dyDescent="0.2">
      <c r="A37" s="50" t="s">
        <v>51</v>
      </c>
      <c r="B37" s="57">
        <v>426</v>
      </c>
      <c r="C37" s="57">
        <v>379</v>
      </c>
      <c r="D37" s="108">
        <v>343</v>
      </c>
      <c r="E37" s="57">
        <v>139</v>
      </c>
      <c r="F37" s="57">
        <v>113</v>
      </c>
      <c r="G37" s="57">
        <v>83</v>
      </c>
      <c r="H37" s="57">
        <v>92</v>
      </c>
      <c r="I37" s="108">
        <v>46</v>
      </c>
      <c r="J37" s="57">
        <v>47</v>
      </c>
    </row>
    <row r="38" spans="1:14" ht="15.75" customHeight="1" x14ac:dyDescent="0.2">
      <c r="A38" s="52" t="s">
        <v>52</v>
      </c>
      <c r="B38" s="58">
        <v>105</v>
      </c>
      <c r="C38" s="58">
        <v>78</v>
      </c>
      <c r="D38" s="113">
        <v>74</v>
      </c>
      <c r="E38" s="58">
        <v>38</v>
      </c>
      <c r="F38" s="58">
        <v>33</v>
      </c>
      <c r="G38" s="58">
        <v>20</v>
      </c>
      <c r="H38" s="58">
        <v>22</v>
      </c>
      <c r="I38" s="113">
        <v>14</v>
      </c>
      <c r="J38" s="58">
        <v>7</v>
      </c>
    </row>
    <row r="39" spans="1:14" ht="15.75" customHeight="1" x14ac:dyDescent="0.2">
      <c r="A39" s="50" t="s">
        <v>53</v>
      </c>
      <c r="B39" s="57">
        <v>98</v>
      </c>
      <c r="C39" s="57">
        <v>92</v>
      </c>
      <c r="D39" s="108">
        <v>63</v>
      </c>
      <c r="E39" s="57">
        <v>25</v>
      </c>
      <c r="F39" s="57">
        <v>26</v>
      </c>
      <c r="G39" s="57">
        <v>32</v>
      </c>
      <c r="H39" s="57">
        <v>17</v>
      </c>
      <c r="I39" s="108">
        <v>10</v>
      </c>
      <c r="J39" s="57">
        <v>11</v>
      </c>
    </row>
    <row r="40" spans="1:14" ht="15.75" customHeight="1" x14ac:dyDescent="0.2">
      <c r="A40" s="52" t="s">
        <v>54</v>
      </c>
      <c r="B40" s="58">
        <v>139</v>
      </c>
      <c r="C40" s="58">
        <v>115</v>
      </c>
      <c r="D40" s="113">
        <v>108</v>
      </c>
      <c r="E40" s="58">
        <v>47</v>
      </c>
      <c r="F40" s="58">
        <v>35</v>
      </c>
      <c r="G40" s="58">
        <v>38</v>
      </c>
      <c r="H40" s="58">
        <v>39</v>
      </c>
      <c r="I40" s="113">
        <v>16</v>
      </c>
      <c r="J40" s="58">
        <v>26</v>
      </c>
    </row>
    <row r="41" spans="1:14" ht="15.75" customHeight="1" x14ac:dyDescent="0.2">
      <c r="A41" s="50" t="s">
        <v>55</v>
      </c>
      <c r="B41" s="57">
        <v>74</v>
      </c>
      <c r="C41" s="57">
        <v>77</v>
      </c>
      <c r="D41" s="108">
        <v>96</v>
      </c>
      <c r="E41" s="57">
        <v>32</v>
      </c>
      <c r="F41" s="57">
        <v>20</v>
      </c>
      <c r="G41" s="57">
        <v>26</v>
      </c>
      <c r="H41" s="57">
        <v>21</v>
      </c>
      <c r="I41" s="108">
        <v>6</v>
      </c>
      <c r="J41" s="57">
        <v>9</v>
      </c>
    </row>
    <row r="42" spans="1:14" ht="15.75" customHeight="1" x14ac:dyDescent="0.2">
      <c r="A42" s="52" t="s">
        <v>56</v>
      </c>
      <c r="B42" s="58">
        <v>33</v>
      </c>
      <c r="C42" s="58">
        <v>27</v>
      </c>
      <c r="D42" s="113">
        <v>20</v>
      </c>
      <c r="E42" s="58">
        <v>2</v>
      </c>
      <c r="F42" s="58">
        <v>5</v>
      </c>
      <c r="G42" s="58">
        <v>9</v>
      </c>
      <c r="H42" s="58">
        <v>3</v>
      </c>
      <c r="I42" s="113">
        <v>4</v>
      </c>
      <c r="J42" s="58">
        <v>1</v>
      </c>
    </row>
    <row r="43" spans="1:14" ht="15.75" customHeight="1" x14ac:dyDescent="0.2">
      <c r="A43" s="50" t="s">
        <v>57</v>
      </c>
      <c r="B43" s="57">
        <v>111</v>
      </c>
      <c r="C43" s="57">
        <v>128</v>
      </c>
      <c r="D43" s="108">
        <v>77</v>
      </c>
      <c r="E43" s="57">
        <v>47</v>
      </c>
      <c r="F43" s="57">
        <v>32</v>
      </c>
      <c r="G43" s="57">
        <v>23</v>
      </c>
      <c r="H43" s="57">
        <v>22</v>
      </c>
      <c r="I43" s="108">
        <v>13</v>
      </c>
      <c r="J43" s="57">
        <v>11</v>
      </c>
    </row>
    <row r="44" spans="1:14" ht="15.75" customHeight="1" x14ac:dyDescent="0.2">
      <c r="A44" s="52" t="s">
        <v>58</v>
      </c>
      <c r="B44" s="58">
        <v>72</v>
      </c>
      <c r="C44" s="58">
        <v>67</v>
      </c>
      <c r="D44" s="113">
        <v>35</v>
      </c>
      <c r="E44" s="58">
        <v>18</v>
      </c>
      <c r="F44" s="58">
        <v>10</v>
      </c>
      <c r="G44" s="58">
        <v>9</v>
      </c>
      <c r="H44" s="58">
        <v>9</v>
      </c>
      <c r="I44" s="113">
        <v>5</v>
      </c>
      <c r="J44" s="58">
        <v>2</v>
      </c>
    </row>
    <row r="45" spans="1:14" ht="15.75" customHeight="1" x14ac:dyDescent="0.2">
      <c r="A45" s="50" t="s">
        <v>59</v>
      </c>
      <c r="B45" s="57">
        <v>441</v>
      </c>
      <c r="C45" s="57">
        <v>359</v>
      </c>
      <c r="D45" s="108">
        <v>261</v>
      </c>
      <c r="E45" s="57">
        <v>155</v>
      </c>
      <c r="F45" s="57">
        <v>120</v>
      </c>
      <c r="G45" s="57">
        <v>100</v>
      </c>
      <c r="H45" s="57">
        <v>73</v>
      </c>
      <c r="I45" s="108">
        <v>47</v>
      </c>
      <c r="J45" s="57">
        <v>52</v>
      </c>
    </row>
    <row r="46" spans="1:14" ht="15.75" customHeight="1" x14ac:dyDescent="0.2">
      <c r="A46" s="59"/>
      <c r="B46" s="39"/>
      <c r="C46" s="39"/>
      <c r="D46" s="39"/>
      <c r="E46" s="39"/>
      <c r="F46" s="39"/>
      <c r="G46" s="39"/>
      <c r="H46" s="39"/>
      <c r="I46" s="39"/>
      <c r="J46" s="39"/>
    </row>
    <row r="47" spans="1:14" ht="15.75" customHeight="1" x14ac:dyDescent="0.2">
      <c r="A47" s="53" t="s">
        <v>20</v>
      </c>
      <c r="B47" s="117">
        <f>SUM(B9:B45)-SUM(B17:B20)</f>
        <v>5380</v>
      </c>
      <c r="C47" s="117">
        <f t="shared" ref="C47:J47" si="0">SUM(C9:C45)-SUM(C17:C20)</f>
        <v>4565</v>
      </c>
      <c r="D47" s="117">
        <f t="shared" si="0"/>
        <v>3645</v>
      </c>
      <c r="E47" s="117">
        <f t="shared" si="0"/>
        <v>1664</v>
      </c>
      <c r="F47" s="117">
        <f t="shared" si="0"/>
        <v>1293</v>
      </c>
      <c r="G47" s="117">
        <f t="shared" si="0"/>
        <v>1232</v>
      </c>
      <c r="H47" s="117">
        <f t="shared" si="0"/>
        <v>915</v>
      </c>
      <c r="I47" s="117">
        <f t="shared" si="0"/>
        <v>584</v>
      </c>
      <c r="J47" s="117">
        <f t="shared" si="0"/>
        <v>583</v>
      </c>
      <c r="K47" s="109"/>
      <c r="L47" s="55"/>
      <c r="M47" s="55"/>
      <c r="N47" s="55"/>
    </row>
    <row r="48" spans="1:14" ht="15.75" customHeight="1" x14ac:dyDescent="0.2"/>
    <row r="49" spans="1:16" ht="15.75" customHeight="1" x14ac:dyDescent="0.2">
      <c r="A49" s="35" t="s">
        <v>60</v>
      </c>
      <c r="B49" s="57">
        <v>676</v>
      </c>
      <c r="C49" s="57">
        <v>434</v>
      </c>
      <c r="D49" s="57">
        <v>365</v>
      </c>
      <c r="E49" s="57">
        <v>199</v>
      </c>
      <c r="F49" s="57">
        <v>83</v>
      </c>
      <c r="G49" s="57">
        <v>92</v>
      </c>
      <c r="H49" s="57">
        <v>71</v>
      </c>
      <c r="I49" s="57">
        <v>54</v>
      </c>
      <c r="J49" s="57">
        <v>41</v>
      </c>
      <c r="K49" s="55"/>
      <c r="L49" s="55"/>
      <c r="M49" s="55"/>
    </row>
    <row r="50" spans="1:16" s="55" customFormat="1" ht="15.75" customHeight="1" x14ac:dyDescent="0.2">
      <c r="A50" s="38" t="s">
        <v>61</v>
      </c>
      <c r="B50" s="58">
        <v>1235</v>
      </c>
      <c r="C50" s="58">
        <v>1350</v>
      </c>
      <c r="D50" s="58">
        <v>1134</v>
      </c>
      <c r="E50" s="58">
        <v>497</v>
      </c>
      <c r="F50" s="58">
        <v>435</v>
      </c>
      <c r="G50" s="58">
        <v>445</v>
      </c>
      <c r="H50" s="58">
        <v>302</v>
      </c>
      <c r="I50" s="58">
        <v>211</v>
      </c>
      <c r="J50" s="58">
        <v>222</v>
      </c>
      <c r="N50" s="41"/>
      <c r="O50" s="41"/>
      <c r="P50" s="41"/>
    </row>
    <row r="51" spans="1:16" ht="15.75" customHeight="1" x14ac:dyDescent="0.2">
      <c r="A51" s="35" t="s">
        <v>62</v>
      </c>
      <c r="B51" s="57">
        <v>1133</v>
      </c>
      <c r="C51" s="57">
        <v>1006</v>
      </c>
      <c r="D51" s="57">
        <v>814</v>
      </c>
      <c r="E51" s="57">
        <v>361</v>
      </c>
      <c r="F51" s="57">
        <v>298</v>
      </c>
      <c r="G51" s="57">
        <v>236</v>
      </c>
      <c r="H51" s="57">
        <v>207</v>
      </c>
      <c r="I51" s="57">
        <v>123</v>
      </c>
      <c r="J51" s="57">
        <v>125</v>
      </c>
    </row>
    <row r="52" spans="1:16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18"/>
  <dimension ref="A1:P52"/>
  <sheetViews>
    <sheetView showGridLines="0" topLeftCell="A4" workbookViewId="0">
      <selection activeCell="A28" sqref="A28"/>
    </sheetView>
  </sheetViews>
  <sheetFormatPr defaultRowHeight="12.75" x14ac:dyDescent="0.2"/>
  <cols>
    <col min="1" max="1" width="17.140625" style="44" customWidth="1"/>
    <col min="2" max="9" width="10.7109375" customWidth="1"/>
    <col min="10" max="10" width="13.42578125" bestFit="1" customWidth="1"/>
    <col min="11" max="11" width="10.28515625" bestFit="1" customWidth="1"/>
  </cols>
  <sheetData>
    <row r="1" spans="1:10" s="41" customFormat="1" ht="15.75" customHeight="1" x14ac:dyDescent="0.25">
      <c r="A1" s="33" t="s">
        <v>21</v>
      </c>
    </row>
    <row r="2" spans="1:10" ht="15.75" customHeight="1" x14ac:dyDescent="0.2"/>
    <row r="3" spans="1:10" ht="15.75" customHeight="1" x14ac:dyDescent="0.25">
      <c r="A3" s="33" t="s">
        <v>210</v>
      </c>
    </row>
    <row r="4" spans="1:10" ht="15.75" customHeight="1" x14ac:dyDescent="0.2"/>
    <row r="5" spans="1:10" ht="15.75" customHeight="1" x14ac:dyDescent="0.2"/>
    <row r="6" spans="1:10" s="44" customFormat="1" ht="15.75" customHeight="1" x14ac:dyDescent="0.2"/>
    <row r="7" spans="1:10" s="44" customFormat="1" ht="15.75" customHeight="1" x14ac:dyDescent="0.2">
      <c r="B7" s="67" t="s">
        <v>84</v>
      </c>
      <c r="C7" s="67" t="s">
        <v>85</v>
      </c>
      <c r="D7" s="67" t="s">
        <v>86</v>
      </c>
      <c r="E7" s="67" t="s">
        <v>87</v>
      </c>
      <c r="F7" s="67" t="s">
        <v>88</v>
      </c>
      <c r="G7" s="67" t="s">
        <v>89</v>
      </c>
      <c r="H7" s="67" t="s">
        <v>90</v>
      </c>
      <c r="I7" s="67" t="s">
        <v>91</v>
      </c>
      <c r="J7" s="67" t="s">
        <v>92</v>
      </c>
    </row>
    <row r="8" spans="1:10" s="44" customFormat="1" ht="15.75" hidden="1" customHeight="1" x14ac:dyDescent="0.2">
      <c r="B8" s="67"/>
      <c r="C8" s="67"/>
      <c r="D8" s="67"/>
    </row>
    <row r="9" spans="1:10" ht="15.75" customHeight="1" x14ac:dyDescent="0.2">
      <c r="A9" s="50" t="s">
        <v>225</v>
      </c>
      <c r="B9" s="57">
        <v>107</v>
      </c>
      <c r="C9" s="57">
        <v>118</v>
      </c>
      <c r="D9" s="108">
        <v>141</v>
      </c>
      <c r="E9" s="57">
        <v>37</v>
      </c>
      <c r="F9" s="57">
        <v>11</v>
      </c>
      <c r="G9" s="57">
        <v>21</v>
      </c>
      <c r="H9" s="57">
        <v>18</v>
      </c>
      <c r="I9" s="108">
        <v>6</v>
      </c>
      <c r="J9" s="57">
        <v>2</v>
      </c>
    </row>
    <row r="10" spans="1:10" ht="15.75" customHeight="1" x14ac:dyDescent="0.2">
      <c r="A10" s="52" t="s">
        <v>226</v>
      </c>
      <c r="B10" s="58">
        <v>98</v>
      </c>
      <c r="C10" s="58">
        <v>37</v>
      </c>
      <c r="D10" s="113">
        <v>42</v>
      </c>
      <c r="E10" s="58">
        <v>39</v>
      </c>
      <c r="F10" s="58">
        <v>5</v>
      </c>
      <c r="G10" s="58">
        <v>5</v>
      </c>
      <c r="H10" s="58">
        <v>7</v>
      </c>
      <c r="I10" s="113">
        <v>3</v>
      </c>
      <c r="J10" s="58">
        <v>4</v>
      </c>
    </row>
    <row r="11" spans="1:10" ht="15.75" customHeight="1" x14ac:dyDescent="0.2">
      <c r="A11" s="50" t="s">
        <v>227</v>
      </c>
      <c r="B11" s="57">
        <v>217</v>
      </c>
      <c r="C11" s="57">
        <v>309</v>
      </c>
      <c r="D11" s="108">
        <v>240</v>
      </c>
      <c r="E11" s="57">
        <v>55</v>
      </c>
      <c r="F11" s="57">
        <v>44</v>
      </c>
      <c r="G11" s="57">
        <v>73</v>
      </c>
      <c r="H11" s="57">
        <v>53</v>
      </c>
      <c r="I11" s="108">
        <v>23</v>
      </c>
      <c r="J11" s="57">
        <v>8</v>
      </c>
    </row>
    <row r="12" spans="1:10" ht="15.75" customHeight="1" x14ac:dyDescent="0.2">
      <c r="A12" s="52" t="s">
        <v>26</v>
      </c>
      <c r="B12" s="58">
        <v>236</v>
      </c>
      <c r="C12" s="58">
        <v>430</v>
      </c>
      <c r="D12" s="113">
        <v>463</v>
      </c>
      <c r="E12" s="58">
        <v>126</v>
      </c>
      <c r="F12" s="58">
        <v>125</v>
      </c>
      <c r="G12" s="58">
        <v>179</v>
      </c>
      <c r="H12" s="58">
        <v>99</v>
      </c>
      <c r="I12" s="113">
        <v>58</v>
      </c>
      <c r="J12" s="58">
        <v>13</v>
      </c>
    </row>
    <row r="13" spans="1:10" ht="15.75" customHeight="1" x14ac:dyDescent="0.2">
      <c r="A13" s="50" t="s">
        <v>27</v>
      </c>
      <c r="B13" s="57">
        <v>39</v>
      </c>
      <c r="C13" s="57">
        <v>52</v>
      </c>
      <c r="D13" s="108">
        <v>53</v>
      </c>
      <c r="E13" s="57">
        <v>16</v>
      </c>
      <c r="F13" s="57">
        <v>15</v>
      </c>
      <c r="G13" s="57">
        <v>7</v>
      </c>
      <c r="H13" s="57">
        <v>12</v>
      </c>
      <c r="I13" s="108">
        <v>6</v>
      </c>
      <c r="J13" s="57">
        <v>1</v>
      </c>
    </row>
    <row r="14" spans="1:10" ht="15.75" customHeight="1" x14ac:dyDescent="0.2">
      <c r="A14" s="52" t="s">
        <v>28</v>
      </c>
      <c r="B14" s="58">
        <v>1</v>
      </c>
      <c r="C14" s="58">
        <v>1</v>
      </c>
      <c r="D14" s="113">
        <v>0</v>
      </c>
      <c r="E14" s="58">
        <v>0</v>
      </c>
      <c r="F14" s="58">
        <v>1</v>
      </c>
      <c r="G14" s="58">
        <v>0</v>
      </c>
      <c r="H14" s="58">
        <v>1</v>
      </c>
      <c r="I14" s="113">
        <v>1</v>
      </c>
      <c r="J14" s="58">
        <v>0</v>
      </c>
    </row>
    <row r="15" spans="1:10" ht="15.75" customHeight="1" x14ac:dyDescent="0.2">
      <c r="A15" s="50" t="s">
        <v>29</v>
      </c>
      <c r="B15" s="57">
        <v>57</v>
      </c>
      <c r="C15" s="57">
        <v>103</v>
      </c>
      <c r="D15" s="108">
        <v>98</v>
      </c>
      <c r="E15" s="57">
        <v>32</v>
      </c>
      <c r="F15" s="57">
        <v>31</v>
      </c>
      <c r="G15" s="57">
        <v>22</v>
      </c>
      <c r="H15" s="57">
        <v>15</v>
      </c>
      <c r="I15" s="108">
        <v>12</v>
      </c>
      <c r="J15" s="57">
        <v>1</v>
      </c>
    </row>
    <row r="16" spans="1:10" ht="15.75" customHeight="1" x14ac:dyDescent="0.2">
      <c r="A16" s="52" t="s">
        <v>30</v>
      </c>
      <c r="B16" s="58">
        <v>20</v>
      </c>
      <c r="C16" s="58">
        <v>21</v>
      </c>
      <c r="D16" s="113">
        <v>23</v>
      </c>
      <c r="E16" s="58">
        <v>10</v>
      </c>
      <c r="F16" s="58">
        <v>4</v>
      </c>
      <c r="G16" s="58">
        <v>10</v>
      </c>
      <c r="H16" s="58">
        <v>4</v>
      </c>
      <c r="I16" s="113">
        <v>4</v>
      </c>
      <c r="J16" s="58">
        <v>2</v>
      </c>
    </row>
    <row r="17" spans="1:13" ht="15.75" hidden="1" customHeight="1" x14ac:dyDescent="0.2">
      <c r="A17" s="50" t="s">
        <v>31</v>
      </c>
      <c r="B17" s="57">
        <v>10</v>
      </c>
      <c r="C17" s="57">
        <v>10</v>
      </c>
      <c r="D17" s="108">
        <v>1</v>
      </c>
      <c r="E17" s="57">
        <v>2</v>
      </c>
      <c r="F17" s="57">
        <v>1</v>
      </c>
      <c r="G17" s="57">
        <v>2</v>
      </c>
      <c r="H17" s="57">
        <v>1</v>
      </c>
      <c r="I17" s="108">
        <v>1</v>
      </c>
      <c r="J17" s="57">
        <v>0</v>
      </c>
    </row>
    <row r="18" spans="1:13" ht="15.75" hidden="1" customHeight="1" x14ac:dyDescent="0.2">
      <c r="A18" s="52" t="s">
        <v>32</v>
      </c>
      <c r="B18" s="58">
        <v>4</v>
      </c>
      <c r="C18" s="58">
        <v>4</v>
      </c>
      <c r="D18" s="113">
        <v>6</v>
      </c>
      <c r="E18" s="58">
        <v>2</v>
      </c>
      <c r="F18" s="58">
        <v>1</v>
      </c>
      <c r="G18" s="58">
        <v>2</v>
      </c>
      <c r="H18" s="58">
        <v>0</v>
      </c>
      <c r="I18" s="113">
        <v>1</v>
      </c>
      <c r="J18" s="58">
        <v>0</v>
      </c>
    </row>
    <row r="19" spans="1:13" ht="15.75" hidden="1" customHeight="1" x14ac:dyDescent="0.2">
      <c r="A19" s="50" t="s">
        <v>33</v>
      </c>
      <c r="B19" s="57">
        <v>0</v>
      </c>
      <c r="C19" s="57">
        <v>0</v>
      </c>
      <c r="D19" s="108">
        <v>0</v>
      </c>
      <c r="E19" s="57">
        <v>0</v>
      </c>
      <c r="F19" s="57">
        <v>0</v>
      </c>
      <c r="G19" s="57">
        <v>0</v>
      </c>
      <c r="H19" s="57">
        <v>0</v>
      </c>
      <c r="I19" s="108">
        <v>0</v>
      </c>
      <c r="J19" s="57">
        <v>0</v>
      </c>
    </row>
    <row r="20" spans="1:13" ht="15.75" hidden="1" customHeight="1" x14ac:dyDescent="0.2">
      <c r="A20" s="52" t="s">
        <v>34</v>
      </c>
      <c r="B20" s="58">
        <v>6</v>
      </c>
      <c r="C20" s="58">
        <v>2</v>
      </c>
      <c r="D20" s="113">
        <v>1</v>
      </c>
      <c r="E20" s="58">
        <v>1</v>
      </c>
      <c r="F20" s="58">
        <v>3</v>
      </c>
      <c r="G20" s="58">
        <v>0</v>
      </c>
      <c r="H20" s="58">
        <v>1</v>
      </c>
      <c r="I20" s="113">
        <v>0</v>
      </c>
      <c r="J20" s="58">
        <v>0</v>
      </c>
    </row>
    <row r="21" spans="1:13" ht="15.75" customHeight="1" x14ac:dyDescent="0.2">
      <c r="A21" s="50" t="s">
        <v>35</v>
      </c>
      <c r="B21" s="108">
        <v>20</v>
      </c>
      <c r="C21" s="108">
        <v>16</v>
      </c>
      <c r="D21" s="108">
        <v>8</v>
      </c>
      <c r="E21" s="57">
        <v>5</v>
      </c>
      <c r="F21" s="57">
        <v>5</v>
      </c>
      <c r="G21" s="57">
        <v>4</v>
      </c>
      <c r="H21" s="57">
        <v>2</v>
      </c>
      <c r="I21" s="108">
        <v>2</v>
      </c>
      <c r="J21" s="57">
        <v>0</v>
      </c>
    </row>
    <row r="22" spans="1:13" ht="15.75" customHeight="1" x14ac:dyDescent="0.2">
      <c r="A22" s="52" t="s">
        <v>36</v>
      </c>
      <c r="B22" s="58">
        <v>0</v>
      </c>
      <c r="C22" s="58">
        <v>1</v>
      </c>
      <c r="D22" s="113">
        <v>2</v>
      </c>
      <c r="E22" s="58">
        <v>1</v>
      </c>
      <c r="F22" s="58">
        <v>0</v>
      </c>
      <c r="G22" s="58">
        <v>1</v>
      </c>
      <c r="H22" s="58">
        <v>0</v>
      </c>
      <c r="I22" s="113">
        <v>0</v>
      </c>
      <c r="J22" s="58">
        <v>0</v>
      </c>
    </row>
    <row r="23" spans="1:13" ht="15.75" customHeight="1" x14ac:dyDescent="0.2">
      <c r="A23" s="50" t="s">
        <v>37</v>
      </c>
      <c r="B23" s="57">
        <v>7</v>
      </c>
      <c r="C23" s="57">
        <v>8</v>
      </c>
      <c r="D23" s="108">
        <v>2</v>
      </c>
      <c r="E23" s="57">
        <v>3</v>
      </c>
      <c r="F23" s="57">
        <v>0</v>
      </c>
      <c r="G23" s="57">
        <v>1</v>
      </c>
      <c r="H23" s="57">
        <v>2</v>
      </c>
      <c r="I23" s="108">
        <v>0</v>
      </c>
      <c r="J23" s="108">
        <v>0</v>
      </c>
    </row>
    <row r="24" spans="1:13" ht="15.75" customHeight="1" x14ac:dyDescent="0.2">
      <c r="A24" s="52" t="s">
        <v>38</v>
      </c>
      <c r="B24" s="58">
        <v>20</v>
      </c>
      <c r="C24" s="58">
        <v>3</v>
      </c>
      <c r="D24" s="113">
        <v>2</v>
      </c>
      <c r="E24" s="58">
        <v>2</v>
      </c>
      <c r="F24" s="58">
        <v>0</v>
      </c>
      <c r="G24" s="58">
        <v>0</v>
      </c>
      <c r="H24" s="58">
        <v>0</v>
      </c>
      <c r="I24" s="113">
        <v>1</v>
      </c>
      <c r="J24" s="58">
        <v>0</v>
      </c>
    </row>
    <row r="25" spans="1:13" ht="15.75" customHeight="1" x14ac:dyDescent="0.2">
      <c r="A25" s="50" t="s">
        <v>39</v>
      </c>
      <c r="B25" s="57">
        <v>34</v>
      </c>
      <c r="C25" s="57">
        <v>53</v>
      </c>
      <c r="D25" s="108">
        <v>11</v>
      </c>
      <c r="E25" s="57">
        <v>8</v>
      </c>
      <c r="F25" s="57">
        <v>7</v>
      </c>
      <c r="G25" s="57">
        <v>8</v>
      </c>
      <c r="H25" s="57">
        <v>2</v>
      </c>
      <c r="I25" s="108">
        <v>2</v>
      </c>
      <c r="J25" s="57">
        <v>0</v>
      </c>
    </row>
    <row r="26" spans="1:13" ht="15.75" customHeight="1" x14ac:dyDescent="0.2">
      <c r="A26" s="52" t="s">
        <v>40</v>
      </c>
      <c r="B26" s="58">
        <v>248</v>
      </c>
      <c r="C26" s="58">
        <v>3</v>
      </c>
      <c r="D26" s="113">
        <v>0</v>
      </c>
      <c r="E26" s="58">
        <v>0</v>
      </c>
      <c r="F26" s="58">
        <v>0</v>
      </c>
      <c r="G26" s="58">
        <v>1</v>
      </c>
      <c r="H26" s="58">
        <v>0</v>
      </c>
      <c r="I26" s="113">
        <v>1</v>
      </c>
      <c r="J26" s="58">
        <v>0</v>
      </c>
    </row>
    <row r="27" spans="1:13" ht="15.75" customHeight="1" x14ac:dyDescent="0.2">
      <c r="A27" s="50" t="s">
        <v>41</v>
      </c>
      <c r="B27" s="57">
        <v>1</v>
      </c>
      <c r="C27" s="57">
        <v>2</v>
      </c>
      <c r="D27" s="108">
        <v>2</v>
      </c>
      <c r="E27" s="57">
        <v>0</v>
      </c>
      <c r="F27" s="57">
        <v>0</v>
      </c>
      <c r="G27" s="57">
        <v>0</v>
      </c>
      <c r="H27" s="57">
        <v>0</v>
      </c>
      <c r="I27" s="108">
        <v>0</v>
      </c>
      <c r="J27" s="57">
        <v>0</v>
      </c>
    </row>
    <row r="28" spans="1:13" ht="15.75" customHeight="1" x14ac:dyDescent="0.2">
      <c r="A28" s="52" t="s">
        <v>42</v>
      </c>
      <c r="B28" s="58">
        <v>11</v>
      </c>
      <c r="C28" s="58">
        <v>23</v>
      </c>
      <c r="D28" s="113">
        <v>41</v>
      </c>
      <c r="E28" s="58">
        <v>12</v>
      </c>
      <c r="F28" s="58">
        <v>5</v>
      </c>
      <c r="G28" s="58">
        <v>6</v>
      </c>
      <c r="H28" s="58">
        <v>3</v>
      </c>
      <c r="I28" s="113">
        <v>2</v>
      </c>
      <c r="J28" s="58">
        <v>2</v>
      </c>
    </row>
    <row r="29" spans="1:13" ht="15.75" customHeight="1" x14ac:dyDescent="0.2">
      <c r="A29" s="50" t="s">
        <v>43</v>
      </c>
      <c r="B29" s="57">
        <v>1</v>
      </c>
      <c r="C29" s="57">
        <v>0</v>
      </c>
      <c r="D29" s="108">
        <v>0</v>
      </c>
      <c r="E29" s="57">
        <v>0</v>
      </c>
      <c r="F29" s="57">
        <v>1</v>
      </c>
      <c r="G29" s="57">
        <v>0</v>
      </c>
      <c r="H29" s="57">
        <v>0</v>
      </c>
      <c r="I29" s="108">
        <v>0</v>
      </c>
      <c r="J29" s="57">
        <v>0</v>
      </c>
      <c r="M29" s="55"/>
    </row>
    <row r="30" spans="1:13" ht="15.75" customHeight="1" x14ac:dyDescent="0.2">
      <c r="A30" s="52" t="s">
        <v>44</v>
      </c>
      <c r="B30" s="58">
        <v>5</v>
      </c>
      <c r="C30" s="58">
        <v>7</v>
      </c>
      <c r="D30" s="113">
        <v>3</v>
      </c>
      <c r="E30" s="58">
        <v>5</v>
      </c>
      <c r="F30" s="58">
        <v>2</v>
      </c>
      <c r="G30" s="58">
        <v>7</v>
      </c>
      <c r="H30" s="58">
        <v>1</v>
      </c>
      <c r="I30" s="113">
        <v>1</v>
      </c>
      <c r="J30" s="58">
        <v>0</v>
      </c>
    </row>
    <row r="31" spans="1:13" ht="15.75" customHeight="1" x14ac:dyDescent="0.2">
      <c r="A31" s="50" t="s">
        <v>45</v>
      </c>
      <c r="B31" s="57">
        <v>1</v>
      </c>
      <c r="C31" s="57">
        <v>0</v>
      </c>
      <c r="D31" s="108">
        <v>0</v>
      </c>
      <c r="E31" s="57">
        <v>2</v>
      </c>
      <c r="F31" s="57">
        <v>1</v>
      </c>
      <c r="G31" s="57">
        <v>0</v>
      </c>
      <c r="H31" s="57">
        <v>2</v>
      </c>
      <c r="I31" s="108">
        <v>0</v>
      </c>
      <c r="J31" s="57">
        <v>0</v>
      </c>
    </row>
    <row r="32" spans="1:13" ht="15.75" customHeight="1" x14ac:dyDescent="0.2">
      <c r="A32" s="52" t="s">
        <v>46</v>
      </c>
      <c r="B32" s="58">
        <v>7</v>
      </c>
      <c r="C32" s="58">
        <v>6</v>
      </c>
      <c r="D32" s="113">
        <v>3</v>
      </c>
      <c r="E32" s="58">
        <v>2</v>
      </c>
      <c r="F32" s="58">
        <v>3</v>
      </c>
      <c r="G32" s="58">
        <v>3</v>
      </c>
      <c r="H32" s="58">
        <v>0</v>
      </c>
      <c r="I32" s="113">
        <v>1</v>
      </c>
      <c r="J32" s="58">
        <v>0</v>
      </c>
    </row>
    <row r="33" spans="1:14" ht="15.75" customHeight="1" x14ac:dyDescent="0.2">
      <c r="A33" s="50" t="s">
        <v>47</v>
      </c>
      <c r="B33" s="57">
        <v>60</v>
      </c>
      <c r="C33" s="57">
        <v>75</v>
      </c>
      <c r="D33" s="108">
        <v>88</v>
      </c>
      <c r="E33" s="57">
        <v>20</v>
      </c>
      <c r="F33" s="57">
        <v>16</v>
      </c>
      <c r="G33" s="57">
        <v>10</v>
      </c>
      <c r="H33" s="57">
        <v>4</v>
      </c>
      <c r="I33" s="108">
        <v>5</v>
      </c>
      <c r="J33" s="57">
        <v>3</v>
      </c>
    </row>
    <row r="34" spans="1:14" ht="15.75" customHeight="1" x14ac:dyDescent="0.2">
      <c r="A34" s="52" t="s">
        <v>48</v>
      </c>
      <c r="B34" s="58">
        <v>34</v>
      </c>
      <c r="C34" s="58">
        <v>33</v>
      </c>
      <c r="D34" s="113">
        <v>20</v>
      </c>
      <c r="E34" s="58">
        <v>8</v>
      </c>
      <c r="F34" s="58">
        <v>5</v>
      </c>
      <c r="G34" s="58">
        <v>11</v>
      </c>
      <c r="H34" s="58">
        <v>2</v>
      </c>
      <c r="I34" s="113">
        <v>2</v>
      </c>
      <c r="J34" s="58">
        <v>0</v>
      </c>
    </row>
    <row r="35" spans="1:14" ht="15.75" customHeight="1" x14ac:dyDescent="0.2">
      <c r="A35" s="50" t="s">
        <v>49</v>
      </c>
      <c r="B35" s="57">
        <v>29</v>
      </c>
      <c r="C35" s="57">
        <v>20</v>
      </c>
      <c r="D35" s="108">
        <v>13</v>
      </c>
      <c r="E35" s="57">
        <v>2</v>
      </c>
      <c r="F35" s="57">
        <v>3</v>
      </c>
      <c r="G35" s="57">
        <v>2</v>
      </c>
      <c r="H35" s="57">
        <v>4</v>
      </c>
      <c r="I35" s="108">
        <v>2</v>
      </c>
      <c r="J35" s="57">
        <v>0</v>
      </c>
    </row>
    <row r="36" spans="1:14" ht="15.75" customHeight="1" x14ac:dyDescent="0.2">
      <c r="A36" s="52" t="s">
        <v>50</v>
      </c>
      <c r="B36" s="58">
        <v>137</v>
      </c>
      <c r="C36" s="58">
        <v>201</v>
      </c>
      <c r="D36" s="113">
        <v>184</v>
      </c>
      <c r="E36" s="58">
        <v>66</v>
      </c>
      <c r="F36" s="58">
        <v>46</v>
      </c>
      <c r="G36" s="58">
        <v>45</v>
      </c>
      <c r="H36" s="58">
        <v>44</v>
      </c>
      <c r="I36" s="113">
        <v>12</v>
      </c>
      <c r="J36" s="58">
        <v>5</v>
      </c>
    </row>
    <row r="37" spans="1:14" ht="15.75" customHeight="1" x14ac:dyDescent="0.2">
      <c r="A37" s="50" t="s">
        <v>51</v>
      </c>
      <c r="B37" s="57">
        <v>128</v>
      </c>
      <c r="C37" s="57">
        <v>154</v>
      </c>
      <c r="D37" s="108">
        <v>173</v>
      </c>
      <c r="E37" s="57">
        <v>42</v>
      </c>
      <c r="F37" s="57">
        <v>41</v>
      </c>
      <c r="G37" s="57">
        <v>33</v>
      </c>
      <c r="H37" s="57">
        <v>35</v>
      </c>
      <c r="I37" s="108">
        <v>6</v>
      </c>
      <c r="J37" s="57">
        <v>4</v>
      </c>
    </row>
    <row r="38" spans="1:14" ht="15.75" customHeight="1" x14ac:dyDescent="0.2">
      <c r="A38" s="52" t="s">
        <v>52</v>
      </c>
      <c r="B38" s="58">
        <v>35</v>
      </c>
      <c r="C38" s="58">
        <v>31</v>
      </c>
      <c r="D38" s="113">
        <v>43</v>
      </c>
      <c r="E38" s="58">
        <v>17</v>
      </c>
      <c r="F38" s="58">
        <v>11</v>
      </c>
      <c r="G38" s="58">
        <v>10</v>
      </c>
      <c r="H38" s="58">
        <v>11</v>
      </c>
      <c r="I38" s="113">
        <v>8</v>
      </c>
      <c r="J38" s="58">
        <v>0</v>
      </c>
    </row>
    <row r="39" spans="1:14" ht="15.75" customHeight="1" x14ac:dyDescent="0.2">
      <c r="A39" s="50" t="s">
        <v>53</v>
      </c>
      <c r="B39" s="57">
        <v>35</v>
      </c>
      <c r="C39" s="57">
        <v>38</v>
      </c>
      <c r="D39" s="108">
        <v>40</v>
      </c>
      <c r="E39" s="57">
        <v>6</v>
      </c>
      <c r="F39" s="57">
        <v>12</v>
      </c>
      <c r="G39" s="57">
        <v>20</v>
      </c>
      <c r="H39" s="57">
        <v>11</v>
      </c>
      <c r="I39" s="108">
        <v>5</v>
      </c>
      <c r="J39" s="57">
        <v>0</v>
      </c>
    </row>
    <row r="40" spans="1:14" ht="15.75" customHeight="1" x14ac:dyDescent="0.2">
      <c r="A40" s="52" t="s">
        <v>54</v>
      </c>
      <c r="B40" s="58">
        <v>27</v>
      </c>
      <c r="C40" s="58">
        <v>35</v>
      </c>
      <c r="D40" s="113">
        <v>55</v>
      </c>
      <c r="E40" s="58">
        <v>8</v>
      </c>
      <c r="F40" s="58">
        <v>13</v>
      </c>
      <c r="G40" s="58">
        <v>15</v>
      </c>
      <c r="H40" s="58">
        <v>14</v>
      </c>
      <c r="I40" s="113">
        <v>4</v>
      </c>
      <c r="J40" s="58">
        <v>1</v>
      </c>
    </row>
    <row r="41" spans="1:14" ht="15.75" customHeight="1" x14ac:dyDescent="0.2">
      <c r="A41" s="50" t="s">
        <v>55</v>
      </c>
      <c r="B41" s="57">
        <v>22</v>
      </c>
      <c r="C41" s="57">
        <v>45</v>
      </c>
      <c r="D41" s="108">
        <v>65</v>
      </c>
      <c r="E41" s="57">
        <v>7</v>
      </c>
      <c r="F41" s="57">
        <v>6</v>
      </c>
      <c r="G41" s="57">
        <v>13</v>
      </c>
      <c r="H41" s="57">
        <v>14</v>
      </c>
      <c r="I41" s="108">
        <v>2</v>
      </c>
      <c r="J41" s="57">
        <v>2</v>
      </c>
    </row>
    <row r="42" spans="1:14" ht="15.75" customHeight="1" x14ac:dyDescent="0.2">
      <c r="A42" s="52" t="s">
        <v>56</v>
      </c>
      <c r="B42" s="58">
        <v>13</v>
      </c>
      <c r="C42" s="58">
        <v>10</v>
      </c>
      <c r="D42" s="113">
        <v>11</v>
      </c>
      <c r="E42" s="58">
        <v>0</v>
      </c>
      <c r="F42" s="58">
        <v>1</v>
      </c>
      <c r="G42" s="58">
        <v>3</v>
      </c>
      <c r="H42" s="58">
        <v>1</v>
      </c>
      <c r="I42" s="113">
        <v>1</v>
      </c>
      <c r="J42" s="58">
        <v>0</v>
      </c>
    </row>
    <row r="43" spans="1:14" ht="15.75" customHeight="1" x14ac:dyDescent="0.2">
      <c r="A43" s="50" t="s">
        <v>57</v>
      </c>
      <c r="B43" s="57">
        <v>47</v>
      </c>
      <c r="C43" s="57">
        <v>75</v>
      </c>
      <c r="D43" s="108">
        <v>46</v>
      </c>
      <c r="E43" s="57">
        <v>25</v>
      </c>
      <c r="F43" s="57">
        <v>16</v>
      </c>
      <c r="G43" s="57">
        <v>13</v>
      </c>
      <c r="H43" s="57">
        <v>11</v>
      </c>
      <c r="I43" s="108">
        <v>7</v>
      </c>
      <c r="J43" s="57">
        <v>1</v>
      </c>
    </row>
    <row r="44" spans="1:14" ht="15.75" customHeight="1" x14ac:dyDescent="0.2">
      <c r="A44" s="52" t="s">
        <v>58</v>
      </c>
      <c r="B44" s="58">
        <v>38</v>
      </c>
      <c r="C44" s="58">
        <v>48</v>
      </c>
      <c r="D44" s="113">
        <v>21</v>
      </c>
      <c r="E44" s="58">
        <v>5</v>
      </c>
      <c r="F44" s="58">
        <v>3</v>
      </c>
      <c r="G44" s="58">
        <v>4</v>
      </c>
      <c r="H44" s="58">
        <v>5</v>
      </c>
      <c r="I44" s="113">
        <v>5</v>
      </c>
      <c r="J44" s="58">
        <v>0</v>
      </c>
    </row>
    <row r="45" spans="1:14" ht="15.75" customHeight="1" x14ac:dyDescent="0.2">
      <c r="A45" s="50" t="s">
        <v>59</v>
      </c>
      <c r="B45" s="57">
        <v>69</v>
      </c>
      <c r="C45" s="57">
        <v>95</v>
      </c>
      <c r="D45" s="108">
        <v>83</v>
      </c>
      <c r="E45" s="57">
        <v>27</v>
      </c>
      <c r="F45" s="57">
        <v>13</v>
      </c>
      <c r="G45" s="57">
        <v>21</v>
      </c>
      <c r="H45" s="57">
        <v>13</v>
      </c>
      <c r="I45" s="108">
        <v>9</v>
      </c>
      <c r="J45" s="57">
        <v>1</v>
      </c>
    </row>
    <row r="46" spans="1:14" ht="15.75" customHeight="1" x14ac:dyDescent="0.2">
      <c r="A46" s="59"/>
    </row>
    <row r="47" spans="1:14" ht="15.75" customHeight="1" x14ac:dyDescent="0.2">
      <c r="A47" s="53" t="s">
        <v>20</v>
      </c>
      <c r="B47" s="117">
        <f>SUM(B9:B45)-SUM(B17:B20)</f>
        <v>1804</v>
      </c>
      <c r="C47" s="117">
        <f t="shared" ref="C47:J47" si="0">SUM(C9:C45)-SUM(C17:C20)</f>
        <v>2053</v>
      </c>
      <c r="D47" s="117">
        <f t="shared" si="0"/>
        <v>1976</v>
      </c>
      <c r="E47" s="117">
        <f t="shared" si="0"/>
        <v>588</v>
      </c>
      <c r="F47" s="117">
        <f t="shared" si="0"/>
        <v>446</v>
      </c>
      <c r="G47" s="117">
        <f t="shared" si="0"/>
        <v>548</v>
      </c>
      <c r="H47" s="117">
        <f t="shared" si="0"/>
        <v>390</v>
      </c>
      <c r="I47" s="117">
        <f t="shared" si="0"/>
        <v>191</v>
      </c>
      <c r="J47" s="117">
        <f t="shared" si="0"/>
        <v>50</v>
      </c>
      <c r="K47" s="109"/>
      <c r="L47" s="55"/>
      <c r="M47" s="55"/>
      <c r="N47" s="55"/>
    </row>
    <row r="48" spans="1:14" ht="15.75" customHeight="1" x14ac:dyDescent="0.2"/>
    <row r="49" spans="1:16" ht="15.75" customHeight="1" x14ac:dyDescent="0.2">
      <c r="A49" s="35" t="s">
        <v>60</v>
      </c>
      <c r="B49" s="57">
        <v>205</v>
      </c>
      <c r="C49" s="57">
        <v>155</v>
      </c>
      <c r="D49" s="57">
        <v>183</v>
      </c>
      <c r="E49" s="57">
        <v>76</v>
      </c>
      <c r="F49" s="57">
        <v>16</v>
      </c>
      <c r="G49" s="57">
        <v>26</v>
      </c>
      <c r="H49" s="57">
        <v>25</v>
      </c>
      <c r="I49" s="57">
        <v>9</v>
      </c>
      <c r="J49" s="57">
        <v>6</v>
      </c>
      <c r="K49" s="55"/>
      <c r="L49" s="55"/>
      <c r="M49" s="55"/>
    </row>
    <row r="50" spans="1:16" s="55" customFormat="1" ht="15.75" customHeight="1" x14ac:dyDescent="0.2">
      <c r="A50" s="38" t="s">
        <v>61</v>
      </c>
      <c r="B50" s="58">
        <v>353</v>
      </c>
      <c r="C50" s="58">
        <v>607</v>
      </c>
      <c r="D50" s="58">
        <v>637</v>
      </c>
      <c r="E50" s="58">
        <v>184</v>
      </c>
      <c r="F50" s="58">
        <v>176</v>
      </c>
      <c r="G50" s="58">
        <v>218</v>
      </c>
      <c r="H50" s="58">
        <v>131</v>
      </c>
      <c r="I50" s="58">
        <v>81</v>
      </c>
      <c r="J50" s="58">
        <v>17</v>
      </c>
      <c r="N50" s="41"/>
      <c r="O50" s="41"/>
      <c r="P50" s="41"/>
    </row>
    <row r="51" spans="1:16" x14ac:dyDescent="0.2">
      <c r="A51" s="35" t="s">
        <v>62</v>
      </c>
      <c r="B51" s="57">
        <v>363</v>
      </c>
      <c r="C51" s="57">
        <v>439</v>
      </c>
      <c r="D51" s="57">
        <v>433</v>
      </c>
      <c r="E51" s="57">
        <v>135</v>
      </c>
      <c r="F51" s="57">
        <v>106</v>
      </c>
      <c r="G51" s="57">
        <v>101</v>
      </c>
      <c r="H51" s="57">
        <v>96</v>
      </c>
      <c r="I51" s="57">
        <v>30</v>
      </c>
      <c r="J51" s="57">
        <v>9</v>
      </c>
    </row>
    <row r="52" spans="1:16" x14ac:dyDescent="0.2">
      <c r="A52" s="44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9"/>
  <dimension ref="A1:V736"/>
  <sheetViews>
    <sheetView showGridLines="0" topLeftCell="A4" zoomScaleNormal="100" workbookViewId="0">
      <selection activeCell="D30" sqref="D30"/>
    </sheetView>
  </sheetViews>
  <sheetFormatPr defaultRowHeight="12.75" x14ac:dyDescent="0.2"/>
  <cols>
    <col min="1" max="1" width="17.140625" style="44" customWidth="1"/>
    <col min="2" max="5" width="9.7109375" customWidth="1"/>
    <col min="6" max="6" width="9.7109375" style="80" customWidth="1"/>
    <col min="7" max="9" width="9.7109375" customWidth="1"/>
    <col min="10" max="10" width="1.140625" customWidth="1"/>
    <col min="11" max="11" width="9.7109375" customWidth="1"/>
  </cols>
  <sheetData>
    <row r="1" spans="1:22" s="41" customFormat="1" ht="15.75" customHeight="1" x14ac:dyDescent="0.2"/>
    <row r="2" spans="1:22" s="41" customFormat="1" ht="15.75" customHeight="1" x14ac:dyDescent="0.2"/>
    <row r="3" spans="1:22" s="41" customFormat="1" ht="15.75" customHeight="1" x14ac:dyDescent="0.25">
      <c r="A3" s="135" t="s">
        <v>211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22" s="41" customFormat="1" ht="15.75" customHeight="1" x14ac:dyDescent="0.25">
      <c r="A4" s="33"/>
      <c r="F4" s="78"/>
    </row>
    <row r="5" spans="1:22" s="41" customFormat="1" ht="15.75" customHeight="1" x14ac:dyDescent="0.25">
      <c r="A5" s="33"/>
      <c r="F5" s="78"/>
    </row>
    <row r="6" spans="1:22" s="44" customFormat="1" ht="15.75" customHeight="1" x14ac:dyDescent="0.2">
      <c r="B6" s="67" t="s">
        <v>95</v>
      </c>
      <c r="C6" s="67" t="s">
        <v>160</v>
      </c>
      <c r="D6" s="67" t="s">
        <v>161</v>
      </c>
      <c r="E6" s="67" t="s">
        <v>94</v>
      </c>
      <c r="F6" s="102" t="s">
        <v>162</v>
      </c>
      <c r="G6" s="67" t="s">
        <v>93</v>
      </c>
      <c r="H6" s="67" t="s">
        <v>163</v>
      </c>
      <c r="I6" s="67" t="s">
        <v>157</v>
      </c>
      <c r="J6" s="107"/>
      <c r="K6" s="67" t="s">
        <v>100</v>
      </c>
      <c r="V6" s="47"/>
    </row>
    <row r="7" spans="1:22" s="44" customFormat="1" ht="15.75" customHeight="1" x14ac:dyDescent="0.2">
      <c r="B7" s="67" t="s">
        <v>159</v>
      </c>
      <c r="C7" s="67" t="s">
        <v>159</v>
      </c>
      <c r="D7" s="67" t="s">
        <v>159</v>
      </c>
      <c r="E7" s="67" t="s">
        <v>159</v>
      </c>
      <c r="F7" s="102"/>
      <c r="G7" s="67"/>
      <c r="H7" s="67" t="s">
        <v>102</v>
      </c>
      <c r="I7" s="67"/>
      <c r="J7" s="107"/>
      <c r="K7" s="67" t="s">
        <v>101</v>
      </c>
      <c r="V7" s="47"/>
    </row>
    <row r="8" spans="1:22" s="44" customFormat="1" ht="15.75" hidden="1" customHeight="1" x14ac:dyDescent="0.2">
      <c r="B8" s="66"/>
      <c r="C8" s="47"/>
      <c r="D8" s="47"/>
      <c r="E8" s="47"/>
      <c r="F8" s="79"/>
      <c r="G8" s="47"/>
      <c r="H8" s="47"/>
      <c r="I8" s="47"/>
      <c r="K8" s="47"/>
      <c r="V8" s="47"/>
    </row>
    <row r="9" spans="1:22" ht="15.75" customHeight="1" x14ac:dyDescent="0.2">
      <c r="A9" s="50" t="s">
        <v>225</v>
      </c>
      <c r="B9" s="57">
        <v>3717</v>
      </c>
      <c r="C9" s="57">
        <v>854</v>
      </c>
      <c r="D9" s="108">
        <v>3932</v>
      </c>
      <c r="E9" s="57">
        <v>1922</v>
      </c>
      <c r="F9" s="57">
        <v>1308</v>
      </c>
      <c r="G9" s="57">
        <v>2163</v>
      </c>
      <c r="H9" s="57">
        <v>17037</v>
      </c>
      <c r="I9" s="108">
        <v>31</v>
      </c>
      <c r="J9" s="60"/>
      <c r="K9" s="108">
        <v>31310</v>
      </c>
      <c r="L9" s="51"/>
      <c r="M9" s="51"/>
      <c r="V9" s="47"/>
    </row>
    <row r="10" spans="1:22" ht="15.75" customHeight="1" x14ac:dyDescent="0.2">
      <c r="A10" s="52" t="s">
        <v>226</v>
      </c>
      <c r="B10" s="58">
        <v>1476</v>
      </c>
      <c r="C10" s="58">
        <v>1695</v>
      </c>
      <c r="D10" s="113">
        <v>6866</v>
      </c>
      <c r="E10" s="58">
        <v>4201</v>
      </c>
      <c r="F10" s="58">
        <v>3161</v>
      </c>
      <c r="G10" s="58">
        <v>3798</v>
      </c>
      <c r="H10" s="58">
        <v>12425</v>
      </c>
      <c r="I10" s="113">
        <v>61</v>
      </c>
      <c r="J10" s="60"/>
      <c r="K10" s="113">
        <v>33921</v>
      </c>
      <c r="V10" s="47"/>
    </row>
    <row r="11" spans="1:22" ht="15.75" customHeight="1" x14ac:dyDescent="0.2">
      <c r="A11" s="50" t="s">
        <v>227</v>
      </c>
      <c r="B11" s="57">
        <v>1379</v>
      </c>
      <c r="C11" s="57">
        <v>345</v>
      </c>
      <c r="D11" s="108">
        <v>2712</v>
      </c>
      <c r="E11" s="57">
        <v>805</v>
      </c>
      <c r="F11" s="57">
        <v>1148</v>
      </c>
      <c r="G11" s="57">
        <v>1082</v>
      </c>
      <c r="H11" s="57">
        <v>9760</v>
      </c>
      <c r="I11" s="108">
        <v>30</v>
      </c>
      <c r="J11" s="60"/>
      <c r="K11" s="108">
        <v>17553</v>
      </c>
      <c r="V11" s="47"/>
    </row>
    <row r="12" spans="1:22" ht="15.75" customHeight="1" x14ac:dyDescent="0.2">
      <c r="A12" s="52" t="s">
        <v>26</v>
      </c>
      <c r="B12" s="58">
        <v>2913</v>
      </c>
      <c r="C12" s="58">
        <v>1150</v>
      </c>
      <c r="D12" s="113">
        <v>8003</v>
      </c>
      <c r="E12" s="58">
        <v>2252</v>
      </c>
      <c r="F12" s="58">
        <v>3175</v>
      </c>
      <c r="G12" s="58">
        <v>2859</v>
      </c>
      <c r="H12" s="58">
        <v>19716</v>
      </c>
      <c r="I12" s="113">
        <v>117</v>
      </c>
      <c r="J12" s="60"/>
      <c r="K12" s="113">
        <v>40613</v>
      </c>
      <c r="V12" s="47"/>
    </row>
    <row r="13" spans="1:22" ht="15.75" customHeight="1" x14ac:dyDescent="0.2">
      <c r="A13" s="50" t="s">
        <v>27</v>
      </c>
      <c r="B13" s="57">
        <v>692</v>
      </c>
      <c r="C13" s="57">
        <v>442</v>
      </c>
      <c r="D13" s="108">
        <v>2897</v>
      </c>
      <c r="E13" s="57">
        <v>744</v>
      </c>
      <c r="F13" s="57">
        <v>1159</v>
      </c>
      <c r="G13" s="57">
        <v>1409</v>
      </c>
      <c r="H13" s="57">
        <v>7181</v>
      </c>
      <c r="I13" s="108">
        <v>49</v>
      </c>
      <c r="J13" s="60"/>
      <c r="K13" s="108">
        <v>14770</v>
      </c>
      <c r="V13" s="47"/>
    </row>
    <row r="14" spans="1:22" ht="15.75" customHeight="1" x14ac:dyDescent="0.2">
      <c r="A14" s="52" t="s">
        <v>28</v>
      </c>
      <c r="B14" s="58">
        <v>89</v>
      </c>
      <c r="C14" s="58">
        <v>41</v>
      </c>
      <c r="D14" s="113">
        <v>542</v>
      </c>
      <c r="E14" s="58">
        <v>74</v>
      </c>
      <c r="F14" s="58">
        <v>158</v>
      </c>
      <c r="G14" s="58">
        <v>142</v>
      </c>
      <c r="H14" s="58">
        <v>1240</v>
      </c>
      <c r="I14" s="113">
        <v>5</v>
      </c>
      <c r="J14" s="60"/>
      <c r="K14" s="113">
        <v>2423</v>
      </c>
      <c r="V14" s="47"/>
    </row>
    <row r="15" spans="1:22" ht="15.75" customHeight="1" x14ac:dyDescent="0.2">
      <c r="A15" s="50" t="s">
        <v>29</v>
      </c>
      <c r="B15" s="57">
        <v>313</v>
      </c>
      <c r="C15" s="57">
        <v>62</v>
      </c>
      <c r="D15" s="108">
        <v>668</v>
      </c>
      <c r="E15" s="57">
        <v>119</v>
      </c>
      <c r="F15" s="57">
        <v>166</v>
      </c>
      <c r="G15" s="57">
        <v>349</v>
      </c>
      <c r="H15" s="57">
        <v>3158</v>
      </c>
      <c r="I15" s="108">
        <v>16</v>
      </c>
      <c r="J15" s="60"/>
      <c r="K15" s="108">
        <v>4906</v>
      </c>
      <c r="V15" s="47"/>
    </row>
    <row r="16" spans="1:22" ht="15.75" customHeight="1" x14ac:dyDescent="0.2">
      <c r="A16" s="52" t="s">
        <v>30</v>
      </c>
      <c r="B16" s="58">
        <v>212</v>
      </c>
      <c r="C16" s="58">
        <v>98</v>
      </c>
      <c r="D16" s="113">
        <v>547</v>
      </c>
      <c r="E16" s="58">
        <v>222</v>
      </c>
      <c r="F16" s="58">
        <v>221</v>
      </c>
      <c r="G16" s="58">
        <v>250</v>
      </c>
      <c r="H16" s="58">
        <v>1558</v>
      </c>
      <c r="I16" s="113">
        <v>14</v>
      </c>
      <c r="J16" s="60"/>
      <c r="K16" s="113">
        <v>3218</v>
      </c>
      <c r="V16" s="47"/>
    </row>
    <row r="17" spans="1:22" ht="15.75" hidden="1" customHeight="1" x14ac:dyDescent="0.2">
      <c r="A17" s="50" t="s">
        <v>31</v>
      </c>
      <c r="B17" s="57">
        <v>138</v>
      </c>
      <c r="C17" s="57">
        <v>230</v>
      </c>
      <c r="D17" s="108">
        <v>344</v>
      </c>
      <c r="E17" s="57">
        <v>225</v>
      </c>
      <c r="F17" s="57">
        <v>150</v>
      </c>
      <c r="G17" s="57">
        <v>457</v>
      </c>
      <c r="H17" s="57">
        <v>808</v>
      </c>
      <c r="I17" s="108">
        <v>12</v>
      </c>
      <c r="J17" s="60"/>
      <c r="K17" s="108">
        <v>2380</v>
      </c>
      <c r="V17" s="47"/>
    </row>
    <row r="18" spans="1:22" ht="15.75" hidden="1" customHeight="1" x14ac:dyDescent="0.2">
      <c r="A18" s="52" t="s">
        <v>32</v>
      </c>
      <c r="B18" s="58">
        <v>13</v>
      </c>
      <c r="C18" s="58">
        <v>8</v>
      </c>
      <c r="D18" s="113">
        <v>38</v>
      </c>
      <c r="E18" s="58">
        <v>29</v>
      </c>
      <c r="F18" s="58">
        <v>28</v>
      </c>
      <c r="G18" s="58">
        <v>98</v>
      </c>
      <c r="H18" s="58">
        <v>468</v>
      </c>
      <c r="I18" s="113">
        <v>4</v>
      </c>
      <c r="J18" s="60"/>
      <c r="K18" s="113">
        <v>689</v>
      </c>
      <c r="V18" s="47"/>
    </row>
    <row r="19" spans="1:22" ht="15.75" hidden="1" customHeight="1" x14ac:dyDescent="0.2">
      <c r="A19" s="50" t="s">
        <v>33</v>
      </c>
      <c r="B19" s="57">
        <v>4</v>
      </c>
      <c r="C19" s="57">
        <v>10</v>
      </c>
      <c r="D19" s="108">
        <v>28</v>
      </c>
      <c r="E19" s="57">
        <v>17</v>
      </c>
      <c r="F19" s="57">
        <v>41</v>
      </c>
      <c r="G19" s="57">
        <v>59</v>
      </c>
      <c r="H19" s="57">
        <v>157</v>
      </c>
      <c r="I19" s="108">
        <v>2</v>
      </c>
      <c r="J19" s="60"/>
      <c r="K19" s="108">
        <v>324</v>
      </c>
      <c r="V19" s="47"/>
    </row>
    <row r="20" spans="1:22" ht="15.75" hidden="1" customHeight="1" x14ac:dyDescent="0.2">
      <c r="A20" s="52" t="s">
        <v>34</v>
      </c>
      <c r="B20" s="58">
        <v>23</v>
      </c>
      <c r="C20" s="58">
        <v>24</v>
      </c>
      <c r="D20" s="113">
        <v>50</v>
      </c>
      <c r="E20" s="58">
        <v>43</v>
      </c>
      <c r="F20" s="58">
        <v>27</v>
      </c>
      <c r="G20" s="58">
        <v>75</v>
      </c>
      <c r="H20" s="58">
        <v>256</v>
      </c>
      <c r="I20" s="113">
        <v>1</v>
      </c>
      <c r="J20" s="60"/>
      <c r="K20" s="113">
        <v>510</v>
      </c>
      <c r="V20" s="47"/>
    </row>
    <row r="21" spans="1:22" ht="15.75" customHeight="1" x14ac:dyDescent="0.2">
      <c r="A21" s="50" t="s">
        <v>35</v>
      </c>
      <c r="B21" s="108">
        <v>178</v>
      </c>
      <c r="C21" s="108">
        <v>272</v>
      </c>
      <c r="D21" s="108">
        <v>460</v>
      </c>
      <c r="E21" s="57">
        <v>314</v>
      </c>
      <c r="F21" s="57">
        <v>246</v>
      </c>
      <c r="G21" s="57">
        <v>689</v>
      </c>
      <c r="H21" s="57">
        <v>1689</v>
      </c>
      <c r="I21" s="108">
        <v>19</v>
      </c>
      <c r="J21" s="60"/>
      <c r="K21" s="108">
        <v>3903</v>
      </c>
      <c r="V21" s="47"/>
    </row>
    <row r="22" spans="1:22" ht="15.75" customHeight="1" x14ac:dyDescent="0.2">
      <c r="A22" s="52" t="s">
        <v>36</v>
      </c>
      <c r="B22" s="58">
        <v>21</v>
      </c>
      <c r="C22" s="58">
        <v>24</v>
      </c>
      <c r="D22" s="113">
        <v>88</v>
      </c>
      <c r="E22" s="58">
        <v>37</v>
      </c>
      <c r="F22" s="58">
        <v>14</v>
      </c>
      <c r="G22" s="58">
        <v>34</v>
      </c>
      <c r="H22" s="58">
        <v>130</v>
      </c>
      <c r="I22" s="113">
        <v>0</v>
      </c>
      <c r="J22" s="60"/>
      <c r="K22" s="113">
        <v>351</v>
      </c>
      <c r="V22" s="47"/>
    </row>
    <row r="23" spans="1:22" ht="15.75" customHeight="1" x14ac:dyDescent="0.2">
      <c r="A23" s="50" t="s">
        <v>37</v>
      </c>
      <c r="B23" s="57">
        <v>4</v>
      </c>
      <c r="C23" s="57">
        <v>4</v>
      </c>
      <c r="D23" s="108">
        <v>28</v>
      </c>
      <c r="E23" s="57">
        <v>9</v>
      </c>
      <c r="F23" s="57">
        <v>12</v>
      </c>
      <c r="G23" s="57">
        <v>47</v>
      </c>
      <c r="H23" s="57">
        <v>306</v>
      </c>
      <c r="I23" s="108">
        <v>0</v>
      </c>
      <c r="J23" s="60"/>
      <c r="K23" s="108">
        <v>410</v>
      </c>
      <c r="V23" s="47"/>
    </row>
    <row r="24" spans="1:22" ht="15.75" customHeight="1" x14ac:dyDescent="0.2">
      <c r="A24" s="52" t="s">
        <v>38</v>
      </c>
      <c r="B24" s="58">
        <v>183</v>
      </c>
      <c r="C24" s="58">
        <v>148</v>
      </c>
      <c r="D24" s="113">
        <v>227</v>
      </c>
      <c r="E24" s="58">
        <v>287</v>
      </c>
      <c r="F24" s="58">
        <v>128</v>
      </c>
      <c r="G24" s="58">
        <v>393</v>
      </c>
      <c r="H24" s="58">
        <v>941</v>
      </c>
      <c r="I24" s="113">
        <v>15</v>
      </c>
      <c r="J24" s="60"/>
      <c r="K24" s="113">
        <v>2334</v>
      </c>
      <c r="V24" s="47"/>
    </row>
    <row r="25" spans="1:22" ht="15.75" customHeight="1" x14ac:dyDescent="0.2">
      <c r="A25" s="50" t="s">
        <v>39</v>
      </c>
      <c r="B25" s="57">
        <v>111</v>
      </c>
      <c r="C25" s="57">
        <v>76</v>
      </c>
      <c r="D25" s="108">
        <v>287</v>
      </c>
      <c r="E25" s="57">
        <v>188</v>
      </c>
      <c r="F25" s="57">
        <v>257</v>
      </c>
      <c r="G25" s="57">
        <v>536</v>
      </c>
      <c r="H25" s="57">
        <v>3706</v>
      </c>
      <c r="I25" s="108">
        <v>7</v>
      </c>
      <c r="J25" s="60"/>
      <c r="K25" s="108">
        <v>5263</v>
      </c>
      <c r="V25" s="47"/>
    </row>
    <row r="26" spans="1:22" ht="15.75" customHeight="1" x14ac:dyDescent="0.2">
      <c r="A26" s="52" t="s">
        <v>40</v>
      </c>
      <c r="B26" s="58">
        <v>735</v>
      </c>
      <c r="C26" s="58">
        <v>346</v>
      </c>
      <c r="D26" s="113">
        <v>2521</v>
      </c>
      <c r="E26" s="58">
        <v>761</v>
      </c>
      <c r="F26" s="58">
        <v>1317</v>
      </c>
      <c r="G26" s="58">
        <v>686</v>
      </c>
      <c r="H26" s="58">
        <v>5193</v>
      </c>
      <c r="I26" s="113">
        <v>30</v>
      </c>
      <c r="J26" s="60"/>
      <c r="K26" s="113">
        <v>11669</v>
      </c>
      <c r="V26" s="47"/>
    </row>
    <row r="27" spans="1:22" ht="15.75" customHeight="1" x14ac:dyDescent="0.2">
      <c r="A27" s="50" t="s">
        <v>41</v>
      </c>
      <c r="B27" s="57">
        <v>125</v>
      </c>
      <c r="C27" s="57">
        <v>87</v>
      </c>
      <c r="D27" s="108">
        <v>462</v>
      </c>
      <c r="E27" s="57">
        <v>180</v>
      </c>
      <c r="F27" s="57">
        <v>105</v>
      </c>
      <c r="G27" s="57">
        <v>172</v>
      </c>
      <c r="H27" s="57">
        <v>822</v>
      </c>
      <c r="I27" s="108">
        <v>7</v>
      </c>
      <c r="J27" s="60"/>
      <c r="K27" s="108">
        <v>1985</v>
      </c>
      <c r="V27" s="47"/>
    </row>
    <row r="28" spans="1:22" ht="15.75" customHeight="1" x14ac:dyDescent="0.2">
      <c r="A28" s="52" t="s">
        <v>42</v>
      </c>
      <c r="B28" s="58">
        <v>130</v>
      </c>
      <c r="C28" s="58">
        <v>101</v>
      </c>
      <c r="D28" s="113">
        <v>1547</v>
      </c>
      <c r="E28" s="58">
        <v>217</v>
      </c>
      <c r="F28" s="58">
        <v>133</v>
      </c>
      <c r="G28" s="58">
        <v>228</v>
      </c>
      <c r="H28" s="58">
        <v>3615</v>
      </c>
      <c r="I28" s="113">
        <v>13</v>
      </c>
      <c r="J28" s="60"/>
      <c r="K28" s="113">
        <v>6021</v>
      </c>
      <c r="V28" s="47"/>
    </row>
    <row r="29" spans="1:22" ht="15.75" customHeight="1" x14ac:dyDescent="0.2">
      <c r="A29" s="50" t="s">
        <v>43</v>
      </c>
      <c r="B29" s="57">
        <v>225</v>
      </c>
      <c r="C29" s="57">
        <v>56</v>
      </c>
      <c r="D29" s="108">
        <v>135</v>
      </c>
      <c r="E29" s="57">
        <v>95</v>
      </c>
      <c r="F29" s="57">
        <v>65</v>
      </c>
      <c r="G29" s="57">
        <v>73</v>
      </c>
      <c r="H29" s="57">
        <v>194</v>
      </c>
      <c r="I29" s="108">
        <v>1</v>
      </c>
      <c r="J29" s="60"/>
      <c r="K29" s="108">
        <v>847</v>
      </c>
      <c r="V29" s="47"/>
    </row>
    <row r="30" spans="1:22" ht="15.75" customHeight="1" x14ac:dyDescent="0.2">
      <c r="A30" s="52" t="s">
        <v>44</v>
      </c>
      <c r="B30" s="58">
        <v>328</v>
      </c>
      <c r="C30" s="58">
        <v>149</v>
      </c>
      <c r="D30" s="113">
        <v>366</v>
      </c>
      <c r="E30" s="58">
        <v>261</v>
      </c>
      <c r="F30" s="58">
        <v>214</v>
      </c>
      <c r="G30" s="58">
        <v>404</v>
      </c>
      <c r="H30" s="58">
        <v>1724</v>
      </c>
      <c r="I30" s="113">
        <v>14</v>
      </c>
      <c r="J30" s="60"/>
      <c r="K30" s="113">
        <v>3492</v>
      </c>
      <c r="V30" s="47"/>
    </row>
    <row r="31" spans="1:22" ht="15.75" customHeight="1" x14ac:dyDescent="0.2">
      <c r="A31" s="50" t="s">
        <v>45</v>
      </c>
      <c r="B31" s="57">
        <v>109</v>
      </c>
      <c r="C31" s="57">
        <v>53</v>
      </c>
      <c r="D31" s="108">
        <v>157</v>
      </c>
      <c r="E31" s="57">
        <v>102</v>
      </c>
      <c r="F31" s="57">
        <v>96</v>
      </c>
      <c r="G31" s="57">
        <v>107</v>
      </c>
      <c r="H31" s="57">
        <v>324</v>
      </c>
      <c r="I31" s="108">
        <v>2</v>
      </c>
      <c r="J31" s="60"/>
      <c r="K31" s="108">
        <v>951</v>
      </c>
      <c r="V31" s="47"/>
    </row>
    <row r="32" spans="1:22" ht="15.75" customHeight="1" x14ac:dyDescent="0.2">
      <c r="A32" s="52" t="s">
        <v>46</v>
      </c>
      <c r="B32" s="58">
        <v>151</v>
      </c>
      <c r="C32" s="58">
        <v>123</v>
      </c>
      <c r="D32" s="113">
        <v>325</v>
      </c>
      <c r="E32" s="58">
        <v>204</v>
      </c>
      <c r="F32" s="58">
        <v>126</v>
      </c>
      <c r="G32" s="58">
        <v>228</v>
      </c>
      <c r="H32" s="58">
        <v>554</v>
      </c>
      <c r="I32" s="113">
        <v>14</v>
      </c>
      <c r="J32" s="60"/>
      <c r="K32" s="113">
        <v>1738</v>
      </c>
      <c r="V32" s="47"/>
    </row>
    <row r="33" spans="1:22" ht="15.75" customHeight="1" x14ac:dyDescent="0.2">
      <c r="A33" s="50" t="s">
        <v>47</v>
      </c>
      <c r="B33" s="57">
        <v>648</v>
      </c>
      <c r="C33" s="57">
        <v>248</v>
      </c>
      <c r="D33" s="108">
        <v>1871</v>
      </c>
      <c r="E33" s="57">
        <v>469</v>
      </c>
      <c r="F33" s="57">
        <v>523</v>
      </c>
      <c r="G33" s="57">
        <v>533</v>
      </c>
      <c r="H33" s="57">
        <v>3547</v>
      </c>
      <c r="I33" s="108">
        <v>28</v>
      </c>
      <c r="J33" s="60"/>
      <c r="K33" s="108">
        <v>7914</v>
      </c>
      <c r="V33" s="47"/>
    </row>
    <row r="34" spans="1:22" ht="15.75" customHeight="1" x14ac:dyDescent="0.2">
      <c r="A34" s="52" t="s">
        <v>48</v>
      </c>
      <c r="B34" s="58">
        <v>593</v>
      </c>
      <c r="C34" s="58">
        <v>391</v>
      </c>
      <c r="D34" s="113">
        <v>2208</v>
      </c>
      <c r="E34" s="58">
        <v>738</v>
      </c>
      <c r="F34" s="58">
        <v>589</v>
      </c>
      <c r="G34" s="58">
        <v>1054</v>
      </c>
      <c r="H34" s="58">
        <v>9504</v>
      </c>
      <c r="I34" s="113">
        <v>33</v>
      </c>
      <c r="J34" s="60"/>
      <c r="K34" s="113">
        <v>15222</v>
      </c>
      <c r="V34" s="47"/>
    </row>
    <row r="35" spans="1:22" ht="15.75" customHeight="1" x14ac:dyDescent="0.2">
      <c r="A35" s="50" t="s">
        <v>49</v>
      </c>
      <c r="B35" s="57">
        <v>427</v>
      </c>
      <c r="C35" s="57">
        <v>172</v>
      </c>
      <c r="D35" s="108">
        <v>1386</v>
      </c>
      <c r="E35" s="57">
        <v>389</v>
      </c>
      <c r="F35" s="57">
        <v>563</v>
      </c>
      <c r="G35" s="57">
        <v>571</v>
      </c>
      <c r="H35" s="57">
        <v>5467</v>
      </c>
      <c r="I35" s="108">
        <v>6</v>
      </c>
      <c r="J35" s="60"/>
      <c r="K35" s="108">
        <v>9077</v>
      </c>
      <c r="V35" s="47"/>
    </row>
    <row r="36" spans="1:22" ht="15.75" customHeight="1" x14ac:dyDescent="0.2">
      <c r="A36" s="52" t="s">
        <v>50</v>
      </c>
      <c r="B36" s="58">
        <v>1453</v>
      </c>
      <c r="C36" s="58">
        <v>474</v>
      </c>
      <c r="D36" s="113">
        <v>2989</v>
      </c>
      <c r="E36" s="58">
        <v>1058</v>
      </c>
      <c r="F36" s="58">
        <v>1402</v>
      </c>
      <c r="G36" s="58">
        <v>1846</v>
      </c>
      <c r="H36" s="58">
        <v>16691</v>
      </c>
      <c r="I36" s="113">
        <v>48</v>
      </c>
      <c r="J36" s="60"/>
      <c r="K36" s="113">
        <v>26389</v>
      </c>
      <c r="V36" s="47"/>
    </row>
    <row r="37" spans="1:22" ht="15.75" customHeight="1" x14ac:dyDescent="0.2">
      <c r="A37" s="50" t="s">
        <v>51</v>
      </c>
      <c r="B37" s="57">
        <v>1939</v>
      </c>
      <c r="C37" s="57">
        <v>826</v>
      </c>
      <c r="D37" s="108">
        <v>6446</v>
      </c>
      <c r="E37" s="57">
        <v>2052</v>
      </c>
      <c r="F37" s="57">
        <v>1711</v>
      </c>
      <c r="G37" s="57">
        <v>2032</v>
      </c>
      <c r="H37" s="57">
        <v>19646</v>
      </c>
      <c r="I37" s="108">
        <v>30</v>
      </c>
      <c r="J37" s="60"/>
      <c r="K37" s="108">
        <v>35136</v>
      </c>
      <c r="V37" s="47"/>
    </row>
    <row r="38" spans="1:22" ht="15.75" customHeight="1" x14ac:dyDescent="0.2">
      <c r="A38" s="52" t="s">
        <v>52</v>
      </c>
      <c r="B38" s="58">
        <v>406</v>
      </c>
      <c r="C38" s="58">
        <v>312</v>
      </c>
      <c r="D38" s="113">
        <v>1055</v>
      </c>
      <c r="E38" s="58">
        <v>621</v>
      </c>
      <c r="F38" s="58">
        <v>380</v>
      </c>
      <c r="G38" s="58">
        <v>548</v>
      </c>
      <c r="H38" s="58">
        <v>2313</v>
      </c>
      <c r="I38" s="113">
        <v>11</v>
      </c>
      <c r="J38" s="60"/>
      <c r="K38" s="113">
        <v>5708</v>
      </c>
      <c r="V38" s="47"/>
    </row>
    <row r="39" spans="1:22" ht="15.75" customHeight="1" x14ac:dyDescent="0.2">
      <c r="A39" s="50" t="s">
        <v>53</v>
      </c>
      <c r="B39" s="57">
        <v>334</v>
      </c>
      <c r="C39" s="57">
        <v>191</v>
      </c>
      <c r="D39" s="108">
        <v>861</v>
      </c>
      <c r="E39" s="57">
        <v>471</v>
      </c>
      <c r="F39" s="57">
        <v>300</v>
      </c>
      <c r="G39" s="57">
        <v>514</v>
      </c>
      <c r="H39" s="57">
        <v>2534</v>
      </c>
      <c r="I39" s="108">
        <v>8</v>
      </c>
      <c r="J39" s="60"/>
      <c r="K39" s="108">
        <v>5273</v>
      </c>
      <c r="V39" s="47"/>
    </row>
    <row r="40" spans="1:22" ht="15.75" customHeight="1" x14ac:dyDescent="0.2">
      <c r="A40" s="52" t="s">
        <v>54</v>
      </c>
      <c r="B40" s="58">
        <v>377</v>
      </c>
      <c r="C40" s="58">
        <v>248</v>
      </c>
      <c r="D40" s="113">
        <v>1293</v>
      </c>
      <c r="E40" s="58">
        <v>471</v>
      </c>
      <c r="F40" s="58">
        <v>413</v>
      </c>
      <c r="G40" s="58">
        <v>603</v>
      </c>
      <c r="H40" s="58">
        <v>3973</v>
      </c>
      <c r="I40" s="113">
        <v>13</v>
      </c>
      <c r="J40" s="60"/>
      <c r="K40" s="113">
        <v>7461</v>
      </c>
      <c r="V40" s="47"/>
    </row>
    <row r="41" spans="1:22" ht="15.75" customHeight="1" x14ac:dyDescent="0.2">
      <c r="A41" s="50" t="s">
        <v>55</v>
      </c>
      <c r="B41" s="57">
        <v>476</v>
      </c>
      <c r="C41" s="57">
        <v>60</v>
      </c>
      <c r="D41" s="108">
        <v>847</v>
      </c>
      <c r="E41" s="57">
        <v>192</v>
      </c>
      <c r="F41" s="57">
        <v>165</v>
      </c>
      <c r="G41" s="57">
        <v>172</v>
      </c>
      <c r="H41" s="57">
        <v>2460</v>
      </c>
      <c r="I41" s="108">
        <v>1</v>
      </c>
      <c r="J41" s="60"/>
      <c r="K41" s="108">
        <v>4406</v>
      </c>
      <c r="V41" s="47"/>
    </row>
    <row r="42" spans="1:22" ht="15.75" customHeight="1" x14ac:dyDescent="0.2">
      <c r="A42" s="52" t="s">
        <v>56</v>
      </c>
      <c r="B42" s="58">
        <v>68</v>
      </c>
      <c r="C42" s="58">
        <v>31</v>
      </c>
      <c r="D42" s="113">
        <v>174</v>
      </c>
      <c r="E42" s="58">
        <v>84</v>
      </c>
      <c r="F42" s="58">
        <v>58</v>
      </c>
      <c r="G42" s="58">
        <v>89</v>
      </c>
      <c r="H42" s="58">
        <v>728</v>
      </c>
      <c r="I42" s="113">
        <v>4</v>
      </c>
      <c r="J42" s="60"/>
      <c r="K42" s="113">
        <v>1281</v>
      </c>
      <c r="V42" s="47"/>
    </row>
    <row r="43" spans="1:22" ht="15.75" customHeight="1" x14ac:dyDescent="0.2">
      <c r="A43" s="50" t="s">
        <v>57</v>
      </c>
      <c r="B43" s="57">
        <v>243</v>
      </c>
      <c r="C43" s="57">
        <v>88</v>
      </c>
      <c r="D43" s="108">
        <v>679</v>
      </c>
      <c r="E43" s="57">
        <v>164</v>
      </c>
      <c r="F43" s="57">
        <v>310</v>
      </c>
      <c r="G43" s="57">
        <v>269</v>
      </c>
      <c r="H43" s="57">
        <v>1831</v>
      </c>
      <c r="I43" s="108">
        <v>9</v>
      </c>
      <c r="J43" s="60"/>
      <c r="K43" s="108">
        <v>3643</v>
      </c>
      <c r="V43" s="47"/>
    </row>
    <row r="44" spans="1:22" ht="15.75" customHeight="1" x14ac:dyDescent="0.2">
      <c r="A44" s="52" t="s">
        <v>58</v>
      </c>
      <c r="B44" s="58">
        <v>211</v>
      </c>
      <c r="C44" s="58">
        <v>97</v>
      </c>
      <c r="D44" s="113">
        <v>507</v>
      </c>
      <c r="E44" s="58">
        <v>178</v>
      </c>
      <c r="F44" s="58">
        <v>153</v>
      </c>
      <c r="G44" s="58">
        <v>168</v>
      </c>
      <c r="H44" s="58">
        <v>1203</v>
      </c>
      <c r="I44" s="113">
        <v>4</v>
      </c>
      <c r="J44" s="60"/>
      <c r="K44" s="113">
        <v>2588</v>
      </c>
      <c r="V44" s="47"/>
    </row>
    <row r="45" spans="1:22" ht="15.75" customHeight="1" x14ac:dyDescent="0.2">
      <c r="A45" s="50" t="s">
        <v>59</v>
      </c>
      <c r="B45" s="57">
        <v>1104</v>
      </c>
      <c r="C45" s="57">
        <v>592</v>
      </c>
      <c r="D45" s="108">
        <v>2909</v>
      </c>
      <c r="E45" s="57">
        <v>1286</v>
      </c>
      <c r="F45" s="57">
        <v>1232</v>
      </c>
      <c r="G45" s="57">
        <v>1651</v>
      </c>
      <c r="H45" s="57">
        <v>12651</v>
      </c>
      <c r="I45" s="108">
        <v>90</v>
      </c>
      <c r="J45" s="60"/>
      <c r="K45" s="108">
        <v>22065</v>
      </c>
      <c r="V45" s="47"/>
    </row>
    <row r="46" spans="1:22" ht="15.75" customHeight="1" x14ac:dyDescent="0.2">
      <c r="A46" s="59"/>
      <c r="F46"/>
    </row>
    <row r="47" spans="1:22" ht="15.75" customHeight="1" x14ac:dyDescent="0.2">
      <c r="A47" s="53" t="s">
        <v>20</v>
      </c>
      <c r="B47" s="117">
        <f>SUM(B9:B45)-SUM(B17:B20)</f>
        <v>21370</v>
      </c>
      <c r="C47" s="117">
        <f t="shared" ref="C47:K47" si="0">SUM(C9:C45)-SUM(C17:C20)</f>
        <v>9856</v>
      </c>
      <c r="D47" s="117">
        <f t="shared" si="0"/>
        <v>55995</v>
      </c>
      <c r="E47" s="117">
        <f t="shared" si="0"/>
        <v>21167</v>
      </c>
      <c r="F47" s="117">
        <f t="shared" si="0"/>
        <v>21008</v>
      </c>
      <c r="G47" s="117">
        <f t="shared" si="0"/>
        <v>25699</v>
      </c>
      <c r="H47" s="117">
        <f t="shared" si="0"/>
        <v>173821</v>
      </c>
      <c r="I47" s="117">
        <f t="shared" si="0"/>
        <v>730</v>
      </c>
      <c r="J47" s="59"/>
      <c r="K47" s="117">
        <f t="shared" si="0"/>
        <v>333841</v>
      </c>
      <c r="V47" s="47"/>
    </row>
    <row r="48" spans="1:22" ht="15.75" customHeight="1" x14ac:dyDescent="0.2">
      <c r="B48" s="55"/>
      <c r="C48" s="55"/>
      <c r="D48" s="55"/>
      <c r="E48" s="55"/>
      <c r="F48" s="81"/>
      <c r="G48" s="55"/>
      <c r="H48" s="55"/>
      <c r="I48" s="55"/>
      <c r="K48" s="55"/>
      <c r="V48" s="47"/>
    </row>
    <row r="49" spans="1:22" ht="15.75" customHeight="1" x14ac:dyDescent="0.2">
      <c r="A49" s="35" t="s">
        <v>60</v>
      </c>
      <c r="B49" s="57">
        <v>5193</v>
      </c>
      <c r="C49" s="57">
        <v>2549</v>
      </c>
      <c r="D49" s="108">
        <v>10798</v>
      </c>
      <c r="E49" s="57">
        <v>6123</v>
      </c>
      <c r="F49" s="57">
        <v>4469</v>
      </c>
      <c r="G49" s="57">
        <v>5961</v>
      </c>
      <c r="H49" s="57">
        <v>29462</v>
      </c>
      <c r="I49" s="108">
        <v>92</v>
      </c>
      <c r="J49" s="60"/>
      <c r="K49" s="57">
        <v>65231</v>
      </c>
      <c r="V49" s="47"/>
    </row>
    <row r="50" spans="1:22" ht="15.75" customHeight="1" x14ac:dyDescent="0.2">
      <c r="A50" s="38" t="s">
        <v>61</v>
      </c>
      <c r="B50" s="58">
        <v>4219</v>
      </c>
      <c r="C50" s="58">
        <v>1793</v>
      </c>
      <c r="D50" s="113">
        <v>12657</v>
      </c>
      <c r="E50" s="58">
        <v>3411</v>
      </c>
      <c r="F50" s="58">
        <v>4879</v>
      </c>
      <c r="G50" s="58">
        <v>5009</v>
      </c>
      <c r="H50" s="58">
        <v>32853</v>
      </c>
      <c r="I50" s="113">
        <v>201</v>
      </c>
      <c r="J50" s="60"/>
      <c r="K50" s="58">
        <v>65930</v>
      </c>
      <c r="V50" s="47"/>
    </row>
    <row r="51" spans="1:22" ht="15.75" customHeight="1" x14ac:dyDescent="0.2">
      <c r="A51" s="35" t="s">
        <v>62</v>
      </c>
      <c r="B51" s="57">
        <v>4818</v>
      </c>
      <c r="C51" s="57">
        <v>2175</v>
      </c>
      <c r="D51" s="108">
        <v>14084</v>
      </c>
      <c r="E51" s="57">
        <v>4858</v>
      </c>
      <c r="F51" s="57">
        <v>4645</v>
      </c>
      <c r="G51" s="57">
        <v>6051</v>
      </c>
      <c r="H51" s="57">
        <v>53621</v>
      </c>
      <c r="I51" s="108">
        <v>128</v>
      </c>
      <c r="J51" s="60">
        <f>SUM(J35:J37)</f>
        <v>0</v>
      </c>
      <c r="K51" s="57">
        <v>91532</v>
      </c>
      <c r="V51" s="47"/>
    </row>
    <row r="52" spans="1:22" x14ac:dyDescent="0.2">
      <c r="A52" s="44" t="s">
        <v>63</v>
      </c>
      <c r="V52" s="47"/>
    </row>
    <row r="53" spans="1:22" x14ac:dyDescent="0.2">
      <c r="A53"/>
    </row>
    <row r="54" spans="1:22" x14ac:dyDescent="0.2">
      <c r="B54" s="49"/>
      <c r="C54" s="49"/>
      <c r="D54" s="49"/>
      <c r="E54" s="49"/>
      <c r="F54" s="82"/>
      <c r="G54" s="49"/>
    </row>
    <row r="55" spans="1:22" x14ac:dyDescent="0.2">
      <c r="B55" s="49"/>
      <c r="C55" s="49"/>
      <c r="D55" s="49"/>
      <c r="E55" s="49"/>
      <c r="F55" s="82"/>
      <c r="G55" s="49"/>
    </row>
    <row r="56" spans="1:22" x14ac:dyDescent="0.2">
      <c r="B56" s="49"/>
      <c r="C56" s="49"/>
      <c r="D56" s="49"/>
      <c r="E56" s="49"/>
      <c r="F56" s="82"/>
      <c r="G56" s="49"/>
    </row>
    <row r="57" spans="1:22" x14ac:dyDescent="0.2">
      <c r="B57" s="49"/>
      <c r="C57" s="49"/>
      <c r="D57" s="49"/>
      <c r="E57" s="49"/>
      <c r="F57" s="82"/>
      <c r="G57" s="49"/>
    </row>
    <row r="58" spans="1:22" x14ac:dyDescent="0.2">
      <c r="B58" s="49"/>
      <c r="C58" s="49"/>
      <c r="D58" s="49"/>
      <c r="E58" s="49"/>
      <c r="F58" s="82"/>
      <c r="G58" s="49"/>
    </row>
    <row r="59" spans="1:22" x14ac:dyDescent="0.2">
      <c r="B59" s="49"/>
      <c r="C59" s="49"/>
      <c r="D59" s="49"/>
      <c r="E59" s="49"/>
      <c r="F59" s="82"/>
      <c r="G59" s="49"/>
    </row>
    <row r="60" spans="1:22" x14ac:dyDescent="0.2">
      <c r="B60" s="49"/>
      <c r="C60" s="49"/>
      <c r="D60" s="49"/>
      <c r="E60" s="49"/>
      <c r="F60" s="82"/>
      <c r="G60" s="49"/>
    </row>
    <row r="67" spans="2:6" s="41" customFormat="1" ht="15" x14ac:dyDescent="0.2">
      <c r="F67" s="78"/>
    </row>
    <row r="68" spans="2:6" s="41" customFormat="1" ht="15" x14ac:dyDescent="0.2">
      <c r="F68" s="78"/>
    </row>
    <row r="69" spans="2:6" s="41" customFormat="1" ht="15" x14ac:dyDescent="0.2">
      <c r="F69" s="78"/>
    </row>
    <row r="72" spans="2:6" s="44" customFormat="1" ht="11.25" x14ac:dyDescent="0.2">
      <c r="F72" s="83"/>
    </row>
    <row r="74" spans="2:6" x14ac:dyDescent="0.2">
      <c r="B74" s="49"/>
      <c r="C74" s="49"/>
      <c r="D74" s="49"/>
      <c r="E74" s="49"/>
      <c r="F74" s="82"/>
    </row>
    <row r="75" spans="2:6" x14ac:dyDescent="0.2">
      <c r="B75" s="49"/>
      <c r="C75" s="49"/>
      <c r="D75" s="49"/>
      <c r="E75" s="49"/>
      <c r="F75" s="82"/>
    </row>
    <row r="76" spans="2:6" x14ac:dyDescent="0.2">
      <c r="B76" s="49"/>
      <c r="C76" s="49"/>
      <c r="D76" s="49"/>
      <c r="E76" s="49"/>
      <c r="F76" s="82"/>
    </row>
    <row r="77" spans="2:6" x14ac:dyDescent="0.2">
      <c r="B77" s="49"/>
      <c r="C77" s="49"/>
      <c r="D77" s="49"/>
      <c r="E77" s="49"/>
      <c r="F77" s="82"/>
    </row>
    <row r="78" spans="2:6" x14ac:dyDescent="0.2">
      <c r="B78" s="49"/>
      <c r="C78" s="49"/>
      <c r="D78" s="49"/>
      <c r="E78" s="49"/>
      <c r="F78" s="82"/>
    </row>
    <row r="79" spans="2:6" x14ac:dyDescent="0.2">
      <c r="B79" s="49"/>
      <c r="C79" s="49"/>
      <c r="D79" s="49"/>
      <c r="E79" s="49"/>
      <c r="F79" s="82"/>
    </row>
    <row r="80" spans="2:6" x14ac:dyDescent="0.2">
      <c r="B80" s="49"/>
      <c r="C80" s="49"/>
      <c r="D80" s="49"/>
      <c r="E80" s="49"/>
      <c r="F80" s="82"/>
    </row>
    <row r="81" spans="2:6" x14ac:dyDescent="0.2">
      <c r="B81" s="49"/>
      <c r="C81" s="49"/>
      <c r="D81" s="49"/>
      <c r="E81" s="49"/>
      <c r="F81" s="82"/>
    </row>
    <row r="82" spans="2:6" x14ac:dyDescent="0.2">
      <c r="B82" s="49"/>
      <c r="C82" s="49"/>
      <c r="D82" s="49"/>
      <c r="E82" s="49"/>
      <c r="F82" s="82"/>
    </row>
    <row r="83" spans="2:6" x14ac:dyDescent="0.2">
      <c r="B83" s="49"/>
      <c r="C83" s="49"/>
      <c r="D83" s="49"/>
      <c r="E83" s="49"/>
      <c r="F83" s="82"/>
    </row>
    <row r="84" spans="2:6" x14ac:dyDescent="0.2">
      <c r="B84" s="49"/>
      <c r="C84" s="49"/>
      <c r="D84" s="49"/>
      <c r="E84" s="49"/>
      <c r="F84" s="82"/>
    </row>
    <row r="85" spans="2:6" x14ac:dyDescent="0.2">
      <c r="B85" s="49"/>
      <c r="C85" s="49"/>
      <c r="D85" s="49"/>
      <c r="E85" s="49"/>
      <c r="F85" s="82"/>
    </row>
    <row r="86" spans="2:6" x14ac:dyDescent="0.2">
      <c r="B86" s="49"/>
      <c r="C86" s="49"/>
      <c r="D86" s="49"/>
      <c r="E86" s="49"/>
      <c r="F86" s="82"/>
    </row>
    <row r="87" spans="2:6" x14ac:dyDescent="0.2">
      <c r="B87" s="49"/>
      <c r="C87" s="49"/>
      <c r="D87" s="49"/>
      <c r="E87" s="49"/>
      <c r="F87" s="82"/>
    </row>
    <row r="88" spans="2:6" x14ac:dyDescent="0.2">
      <c r="B88" s="49"/>
      <c r="C88" s="49"/>
      <c r="D88" s="49"/>
      <c r="E88" s="49"/>
      <c r="F88" s="82"/>
    </row>
    <row r="89" spans="2:6" x14ac:dyDescent="0.2">
      <c r="B89" s="49"/>
      <c r="C89" s="49"/>
      <c r="D89" s="49"/>
      <c r="E89" s="49"/>
      <c r="F89" s="82"/>
    </row>
    <row r="90" spans="2:6" x14ac:dyDescent="0.2">
      <c r="B90" s="49"/>
      <c r="C90" s="49"/>
      <c r="D90" s="49"/>
      <c r="E90" s="49"/>
      <c r="F90" s="82"/>
    </row>
    <row r="91" spans="2:6" x14ac:dyDescent="0.2">
      <c r="B91" s="49"/>
      <c r="C91" s="49"/>
      <c r="D91" s="49"/>
      <c r="E91" s="49"/>
      <c r="F91" s="82"/>
    </row>
    <row r="92" spans="2:6" x14ac:dyDescent="0.2">
      <c r="B92" s="49"/>
      <c r="C92" s="49"/>
      <c r="D92" s="49"/>
      <c r="E92" s="49"/>
      <c r="F92" s="82"/>
    </row>
    <row r="93" spans="2:6" x14ac:dyDescent="0.2">
      <c r="B93" s="49"/>
      <c r="C93" s="49"/>
      <c r="D93" s="49"/>
      <c r="E93" s="49"/>
      <c r="F93" s="82"/>
    </row>
    <row r="94" spans="2:6" x14ac:dyDescent="0.2">
      <c r="B94" s="49"/>
      <c r="C94" s="49"/>
      <c r="D94" s="49"/>
      <c r="E94" s="49"/>
      <c r="F94" s="82"/>
    </row>
    <row r="95" spans="2:6" x14ac:dyDescent="0.2">
      <c r="B95" s="49"/>
      <c r="C95" s="49"/>
      <c r="D95" s="49"/>
      <c r="E95" s="49"/>
      <c r="F95" s="82"/>
    </row>
    <row r="96" spans="2:6" x14ac:dyDescent="0.2">
      <c r="B96" s="49"/>
      <c r="C96" s="49"/>
      <c r="D96" s="49"/>
      <c r="E96" s="49"/>
      <c r="F96" s="82"/>
    </row>
    <row r="97" spans="2:6" x14ac:dyDescent="0.2">
      <c r="B97" s="49"/>
      <c r="C97" s="49"/>
      <c r="D97" s="49"/>
      <c r="E97" s="49"/>
      <c r="F97" s="82"/>
    </row>
    <row r="98" spans="2:6" x14ac:dyDescent="0.2">
      <c r="B98" s="49"/>
      <c r="C98" s="49"/>
      <c r="D98" s="49"/>
      <c r="E98" s="49"/>
      <c r="F98" s="82"/>
    </row>
    <row r="99" spans="2:6" x14ac:dyDescent="0.2">
      <c r="B99" s="49"/>
      <c r="C99" s="49"/>
      <c r="D99" s="49"/>
      <c r="E99" s="49"/>
      <c r="F99" s="82"/>
    </row>
    <row r="100" spans="2:6" x14ac:dyDescent="0.2">
      <c r="B100" s="49"/>
      <c r="C100" s="49"/>
      <c r="D100" s="49"/>
      <c r="E100" s="49"/>
      <c r="F100" s="82"/>
    </row>
    <row r="101" spans="2:6" x14ac:dyDescent="0.2">
      <c r="B101" s="49"/>
      <c r="C101" s="49"/>
      <c r="D101" s="49"/>
      <c r="E101" s="49"/>
      <c r="F101" s="82"/>
    </row>
    <row r="102" spans="2:6" x14ac:dyDescent="0.2">
      <c r="B102" s="49"/>
      <c r="C102" s="49"/>
      <c r="D102" s="49"/>
      <c r="E102" s="49"/>
      <c r="F102" s="82"/>
    </row>
    <row r="103" spans="2:6" x14ac:dyDescent="0.2">
      <c r="B103" s="49"/>
      <c r="C103" s="49"/>
      <c r="D103" s="49"/>
      <c r="E103" s="49"/>
      <c r="F103" s="82"/>
    </row>
    <row r="104" spans="2:6" x14ac:dyDescent="0.2">
      <c r="B104" s="49"/>
      <c r="C104" s="49"/>
      <c r="D104" s="49"/>
      <c r="E104" s="49"/>
      <c r="F104" s="82"/>
    </row>
    <row r="105" spans="2:6" x14ac:dyDescent="0.2">
      <c r="B105" s="49"/>
      <c r="C105" s="49"/>
      <c r="D105" s="49"/>
      <c r="E105" s="49"/>
      <c r="F105" s="82"/>
    </row>
    <row r="106" spans="2:6" x14ac:dyDescent="0.2">
      <c r="B106" s="49"/>
      <c r="C106" s="49"/>
      <c r="D106" s="49"/>
      <c r="E106" s="49"/>
      <c r="F106" s="82"/>
    </row>
    <row r="107" spans="2:6" x14ac:dyDescent="0.2">
      <c r="B107" s="49"/>
      <c r="C107" s="49"/>
      <c r="D107" s="49"/>
      <c r="E107" s="49"/>
      <c r="F107" s="82"/>
    </row>
    <row r="108" spans="2:6" x14ac:dyDescent="0.2">
      <c r="B108" s="49"/>
      <c r="C108" s="49"/>
      <c r="D108" s="49"/>
      <c r="E108" s="49"/>
      <c r="F108" s="82"/>
    </row>
    <row r="109" spans="2:6" x14ac:dyDescent="0.2">
      <c r="B109" s="49"/>
      <c r="C109" s="49"/>
      <c r="D109" s="49"/>
      <c r="E109" s="49"/>
      <c r="F109" s="82"/>
    </row>
    <row r="110" spans="2:6" x14ac:dyDescent="0.2">
      <c r="B110" s="49"/>
      <c r="C110" s="49"/>
      <c r="D110" s="49"/>
      <c r="E110" s="49"/>
      <c r="F110" s="82"/>
    </row>
    <row r="111" spans="2:6" x14ac:dyDescent="0.2">
      <c r="B111" s="49"/>
      <c r="C111" s="49"/>
      <c r="D111" s="49"/>
      <c r="E111" s="49"/>
      <c r="F111" s="82"/>
    </row>
    <row r="112" spans="2:6" x14ac:dyDescent="0.2">
      <c r="B112" s="49"/>
      <c r="C112" s="49"/>
      <c r="D112" s="49"/>
      <c r="E112" s="49"/>
      <c r="F112" s="82"/>
    </row>
    <row r="119" spans="2:6" s="41" customFormat="1" ht="15" x14ac:dyDescent="0.2">
      <c r="F119" s="78"/>
    </row>
    <row r="120" spans="2:6" s="41" customFormat="1" ht="15" x14ac:dyDescent="0.2">
      <c r="F120" s="78"/>
    </row>
    <row r="121" spans="2:6" s="41" customFormat="1" ht="15" x14ac:dyDescent="0.2">
      <c r="F121" s="78"/>
    </row>
    <row r="124" spans="2:6" s="44" customFormat="1" ht="11.25" x14ac:dyDescent="0.2">
      <c r="F124" s="83"/>
    </row>
    <row r="126" spans="2:6" x14ac:dyDescent="0.2">
      <c r="B126" s="49"/>
      <c r="C126" s="49"/>
      <c r="D126" s="49"/>
      <c r="E126" s="49"/>
      <c r="F126" s="82"/>
    </row>
    <row r="127" spans="2:6" x14ac:dyDescent="0.2">
      <c r="B127" s="49"/>
      <c r="C127" s="49"/>
      <c r="D127" s="49"/>
      <c r="E127" s="49"/>
      <c r="F127" s="82"/>
    </row>
    <row r="128" spans="2:6" x14ac:dyDescent="0.2">
      <c r="B128" s="49"/>
      <c r="C128" s="49"/>
      <c r="D128" s="49"/>
      <c r="E128" s="49"/>
      <c r="F128" s="82"/>
    </row>
    <row r="129" spans="2:6" x14ac:dyDescent="0.2">
      <c r="B129" s="49"/>
      <c r="C129" s="49"/>
      <c r="D129" s="49"/>
      <c r="E129" s="49"/>
      <c r="F129" s="82"/>
    </row>
    <row r="130" spans="2:6" x14ac:dyDescent="0.2">
      <c r="B130" s="49"/>
      <c r="C130" s="49"/>
      <c r="D130" s="49"/>
      <c r="E130" s="49"/>
      <c r="F130" s="82"/>
    </row>
    <row r="131" spans="2:6" x14ac:dyDescent="0.2">
      <c r="B131" s="49"/>
      <c r="C131" s="49"/>
      <c r="D131" s="49"/>
      <c r="E131" s="49"/>
      <c r="F131" s="82"/>
    </row>
    <row r="132" spans="2:6" x14ac:dyDescent="0.2">
      <c r="B132" s="49"/>
      <c r="C132" s="49"/>
      <c r="D132" s="49"/>
      <c r="E132" s="49"/>
      <c r="F132" s="82"/>
    </row>
    <row r="133" spans="2:6" x14ac:dyDescent="0.2">
      <c r="B133" s="49"/>
      <c r="C133" s="49"/>
      <c r="D133" s="49"/>
      <c r="E133" s="49"/>
      <c r="F133" s="82"/>
    </row>
    <row r="134" spans="2:6" x14ac:dyDescent="0.2">
      <c r="B134" s="49"/>
      <c r="C134" s="49"/>
      <c r="D134" s="49"/>
      <c r="E134" s="49"/>
      <c r="F134" s="82"/>
    </row>
    <row r="135" spans="2:6" x14ac:dyDescent="0.2">
      <c r="B135" s="49"/>
      <c r="C135" s="49"/>
      <c r="D135" s="49"/>
      <c r="E135" s="49"/>
      <c r="F135" s="82"/>
    </row>
    <row r="136" spans="2:6" x14ac:dyDescent="0.2">
      <c r="B136" s="49"/>
      <c r="C136" s="49"/>
      <c r="D136" s="49"/>
      <c r="E136" s="49"/>
      <c r="F136" s="82"/>
    </row>
    <row r="137" spans="2:6" x14ac:dyDescent="0.2">
      <c r="B137" s="49"/>
      <c r="C137" s="49"/>
      <c r="D137" s="49"/>
      <c r="E137" s="49"/>
      <c r="F137" s="82"/>
    </row>
    <row r="138" spans="2:6" x14ac:dyDescent="0.2">
      <c r="B138" s="49"/>
      <c r="C138" s="49"/>
      <c r="D138" s="49"/>
      <c r="E138" s="49"/>
      <c r="F138" s="82"/>
    </row>
    <row r="139" spans="2:6" x14ac:dyDescent="0.2">
      <c r="B139" s="49"/>
      <c r="C139" s="49"/>
      <c r="D139" s="49"/>
      <c r="E139" s="49"/>
      <c r="F139" s="82"/>
    </row>
    <row r="140" spans="2:6" x14ac:dyDescent="0.2">
      <c r="B140" s="49"/>
      <c r="C140" s="49"/>
      <c r="D140" s="49"/>
      <c r="E140" s="49"/>
      <c r="F140" s="82"/>
    </row>
    <row r="141" spans="2:6" x14ac:dyDescent="0.2">
      <c r="B141" s="49"/>
      <c r="C141" s="49"/>
      <c r="D141" s="49"/>
      <c r="E141" s="49"/>
      <c r="F141" s="82"/>
    </row>
    <row r="142" spans="2:6" x14ac:dyDescent="0.2">
      <c r="B142" s="49"/>
      <c r="C142" s="49"/>
      <c r="D142" s="49"/>
      <c r="E142" s="49"/>
      <c r="F142" s="82"/>
    </row>
    <row r="143" spans="2:6" x14ac:dyDescent="0.2">
      <c r="B143" s="49"/>
      <c r="C143" s="49"/>
      <c r="D143" s="49"/>
      <c r="E143" s="49"/>
      <c r="F143" s="82"/>
    </row>
    <row r="144" spans="2:6" x14ac:dyDescent="0.2">
      <c r="B144" s="49"/>
      <c r="C144" s="49"/>
      <c r="D144" s="49"/>
      <c r="E144" s="49"/>
      <c r="F144" s="82"/>
    </row>
    <row r="145" spans="2:6" x14ac:dyDescent="0.2">
      <c r="B145" s="49"/>
      <c r="C145" s="49"/>
      <c r="D145" s="49"/>
      <c r="E145" s="49"/>
      <c r="F145" s="82"/>
    </row>
    <row r="146" spans="2:6" x14ac:dyDescent="0.2">
      <c r="B146" s="49"/>
      <c r="C146" s="49"/>
      <c r="D146" s="49"/>
      <c r="E146" s="49"/>
      <c r="F146" s="82"/>
    </row>
    <row r="147" spans="2:6" x14ac:dyDescent="0.2">
      <c r="B147" s="49"/>
      <c r="C147" s="49"/>
      <c r="D147" s="49"/>
      <c r="E147" s="49"/>
      <c r="F147" s="82"/>
    </row>
    <row r="148" spans="2:6" x14ac:dyDescent="0.2">
      <c r="B148" s="49"/>
      <c r="C148" s="49"/>
      <c r="D148" s="49"/>
      <c r="E148" s="49"/>
      <c r="F148" s="82"/>
    </row>
    <row r="149" spans="2:6" x14ac:dyDescent="0.2">
      <c r="B149" s="49"/>
      <c r="C149" s="49"/>
      <c r="D149" s="49"/>
      <c r="E149" s="49"/>
      <c r="F149" s="82"/>
    </row>
    <row r="150" spans="2:6" x14ac:dyDescent="0.2">
      <c r="B150" s="49"/>
      <c r="C150" s="49"/>
      <c r="D150" s="49"/>
      <c r="E150" s="49"/>
      <c r="F150" s="82"/>
    </row>
    <row r="151" spans="2:6" x14ac:dyDescent="0.2">
      <c r="B151" s="49"/>
      <c r="C151" s="49"/>
      <c r="D151" s="49"/>
      <c r="E151" s="49"/>
      <c r="F151" s="82"/>
    </row>
    <row r="152" spans="2:6" x14ac:dyDescent="0.2">
      <c r="B152" s="49"/>
      <c r="C152" s="49"/>
      <c r="D152" s="49"/>
      <c r="E152" s="49"/>
      <c r="F152" s="82"/>
    </row>
    <row r="153" spans="2:6" x14ac:dyDescent="0.2">
      <c r="B153" s="49"/>
      <c r="C153" s="49"/>
      <c r="D153" s="49"/>
      <c r="E153" s="49"/>
      <c r="F153" s="82"/>
    </row>
    <row r="154" spans="2:6" x14ac:dyDescent="0.2">
      <c r="B154" s="49"/>
      <c r="C154" s="49"/>
      <c r="D154" s="49"/>
      <c r="E154" s="49"/>
      <c r="F154" s="82"/>
    </row>
    <row r="155" spans="2:6" x14ac:dyDescent="0.2">
      <c r="B155" s="49"/>
      <c r="C155" s="49"/>
      <c r="D155" s="49"/>
      <c r="E155" s="49"/>
      <c r="F155" s="82"/>
    </row>
    <row r="156" spans="2:6" x14ac:dyDescent="0.2">
      <c r="B156" s="49"/>
      <c r="C156" s="49"/>
      <c r="D156" s="49"/>
      <c r="E156" s="49"/>
      <c r="F156" s="82"/>
    </row>
    <row r="157" spans="2:6" x14ac:dyDescent="0.2">
      <c r="B157" s="49"/>
      <c r="C157" s="49"/>
      <c r="D157" s="49"/>
      <c r="E157" s="49"/>
      <c r="F157" s="82"/>
    </row>
    <row r="158" spans="2:6" x14ac:dyDescent="0.2">
      <c r="B158" s="49"/>
      <c r="C158" s="49"/>
      <c r="D158" s="49"/>
      <c r="E158" s="49"/>
      <c r="F158" s="82"/>
    </row>
    <row r="159" spans="2:6" x14ac:dyDescent="0.2">
      <c r="B159" s="49"/>
      <c r="C159" s="49"/>
      <c r="D159" s="49"/>
      <c r="E159" s="49"/>
      <c r="F159" s="82"/>
    </row>
    <row r="160" spans="2:6" x14ac:dyDescent="0.2">
      <c r="B160" s="49"/>
      <c r="C160" s="49"/>
      <c r="D160" s="49"/>
      <c r="E160" s="49"/>
      <c r="F160" s="82"/>
    </row>
    <row r="161" spans="2:6" x14ac:dyDescent="0.2">
      <c r="B161" s="49"/>
      <c r="C161" s="49"/>
      <c r="D161" s="49"/>
      <c r="E161" s="49"/>
      <c r="F161" s="82"/>
    </row>
    <row r="162" spans="2:6" x14ac:dyDescent="0.2">
      <c r="B162" s="49"/>
      <c r="C162" s="49"/>
      <c r="D162" s="49"/>
      <c r="E162" s="49"/>
      <c r="F162" s="82"/>
    </row>
    <row r="163" spans="2:6" x14ac:dyDescent="0.2">
      <c r="B163" s="49"/>
      <c r="C163" s="49"/>
      <c r="D163" s="49"/>
      <c r="E163" s="49"/>
      <c r="F163" s="82"/>
    </row>
    <row r="164" spans="2:6" x14ac:dyDescent="0.2">
      <c r="B164" s="49"/>
      <c r="C164" s="49"/>
      <c r="D164" s="49"/>
      <c r="E164" s="49"/>
      <c r="F164" s="82"/>
    </row>
    <row r="171" spans="2:6" s="41" customFormat="1" ht="15" x14ac:dyDescent="0.2">
      <c r="F171" s="78"/>
    </row>
    <row r="172" spans="2:6" s="41" customFormat="1" ht="15" x14ac:dyDescent="0.2">
      <c r="F172" s="78"/>
    </row>
    <row r="173" spans="2:6" s="41" customFormat="1" ht="15" x14ac:dyDescent="0.2">
      <c r="F173" s="78"/>
    </row>
    <row r="176" spans="2:6" s="44" customFormat="1" ht="11.25" x14ac:dyDescent="0.2">
      <c r="F176" s="83"/>
    </row>
    <row r="179" spans="2:6" x14ac:dyDescent="0.2">
      <c r="B179" s="49"/>
      <c r="C179" s="49"/>
      <c r="D179" s="49"/>
      <c r="E179" s="49"/>
      <c r="F179" s="82"/>
    </row>
    <row r="180" spans="2:6" x14ac:dyDescent="0.2">
      <c r="B180" s="49"/>
      <c r="C180" s="49"/>
      <c r="D180" s="49"/>
      <c r="E180" s="49"/>
      <c r="F180" s="82"/>
    </row>
    <row r="181" spans="2:6" x14ac:dyDescent="0.2">
      <c r="B181" s="49"/>
      <c r="C181" s="49"/>
      <c r="D181" s="49"/>
      <c r="E181" s="49"/>
      <c r="F181" s="82"/>
    </row>
    <row r="182" spans="2:6" x14ac:dyDescent="0.2">
      <c r="B182" s="49"/>
      <c r="C182" s="49"/>
      <c r="D182" s="49"/>
      <c r="E182" s="49"/>
      <c r="F182" s="82"/>
    </row>
    <row r="183" spans="2:6" x14ac:dyDescent="0.2">
      <c r="B183" s="49"/>
      <c r="C183" s="49"/>
      <c r="D183" s="49"/>
      <c r="E183" s="49"/>
      <c r="F183" s="82"/>
    </row>
    <row r="184" spans="2:6" x14ac:dyDescent="0.2">
      <c r="B184" s="49"/>
      <c r="C184" s="49"/>
      <c r="D184" s="49"/>
      <c r="E184" s="49"/>
      <c r="F184" s="82"/>
    </row>
    <row r="185" spans="2:6" x14ac:dyDescent="0.2">
      <c r="B185" s="49"/>
      <c r="C185" s="49"/>
      <c r="D185" s="49"/>
      <c r="E185" s="49"/>
      <c r="F185" s="82"/>
    </row>
    <row r="186" spans="2:6" x14ac:dyDescent="0.2">
      <c r="B186" s="49"/>
      <c r="C186" s="49"/>
      <c r="D186" s="49"/>
      <c r="E186" s="49"/>
      <c r="F186" s="82"/>
    </row>
    <row r="187" spans="2:6" x14ac:dyDescent="0.2">
      <c r="B187" s="49"/>
      <c r="C187" s="49"/>
      <c r="D187" s="49"/>
      <c r="E187" s="49"/>
      <c r="F187" s="82"/>
    </row>
    <row r="188" spans="2:6" x14ac:dyDescent="0.2">
      <c r="B188" s="49"/>
      <c r="C188" s="49"/>
      <c r="D188" s="49"/>
      <c r="E188" s="49"/>
      <c r="F188" s="82"/>
    </row>
    <row r="189" spans="2:6" x14ac:dyDescent="0.2">
      <c r="B189" s="49"/>
      <c r="C189" s="49"/>
      <c r="D189" s="49"/>
      <c r="E189" s="49"/>
      <c r="F189" s="82"/>
    </row>
    <row r="190" spans="2:6" x14ac:dyDescent="0.2">
      <c r="B190" s="49"/>
      <c r="C190" s="49"/>
      <c r="D190" s="49"/>
      <c r="E190" s="49"/>
      <c r="F190" s="82"/>
    </row>
    <row r="191" spans="2:6" x14ac:dyDescent="0.2">
      <c r="B191" s="49"/>
      <c r="C191" s="49"/>
      <c r="D191" s="49"/>
      <c r="E191" s="49"/>
      <c r="F191" s="82"/>
    </row>
    <row r="192" spans="2:6" x14ac:dyDescent="0.2">
      <c r="B192" s="49"/>
      <c r="C192" s="49"/>
      <c r="D192" s="49"/>
      <c r="E192" s="49"/>
      <c r="F192" s="82"/>
    </row>
    <row r="193" spans="2:6" x14ac:dyDescent="0.2">
      <c r="B193" s="49"/>
      <c r="C193" s="49"/>
      <c r="D193" s="49"/>
      <c r="E193" s="49"/>
      <c r="F193" s="82"/>
    </row>
    <row r="194" spans="2:6" x14ac:dyDescent="0.2">
      <c r="B194" s="49"/>
      <c r="C194" s="49"/>
      <c r="D194" s="49"/>
      <c r="E194" s="49"/>
      <c r="F194" s="82"/>
    </row>
    <row r="195" spans="2:6" x14ac:dyDescent="0.2">
      <c r="B195" s="49"/>
      <c r="C195" s="49"/>
      <c r="D195" s="49"/>
      <c r="E195" s="49"/>
      <c r="F195" s="82"/>
    </row>
    <row r="196" spans="2:6" x14ac:dyDescent="0.2">
      <c r="B196" s="49"/>
      <c r="C196" s="49"/>
      <c r="D196" s="49"/>
      <c r="E196" s="49"/>
      <c r="F196" s="82"/>
    </row>
    <row r="197" spans="2:6" x14ac:dyDescent="0.2">
      <c r="B197" s="49"/>
      <c r="C197" s="49"/>
      <c r="D197" s="49"/>
      <c r="E197" s="49"/>
      <c r="F197" s="82"/>
    </row>
    <row r="198" spans="2:6" x14ac:dyDescent="0.2">
      <c r="B198" s="49"/>
      <c r="C198" s="49"/>
      <c r="D198" s="49"/>
      <c r="E198" s="49"/>
      <c r="F198" s="82"/>
    </row>
    <row r="199" spans="2:6" x14ac:dyDescent="0.2">
      <c r="B199" s="49"/>
      <c r="C199" s="49"/>
      <c r="D199" s="49"/>
      <c r="E199" s="49"/>
      <c r="F199" s="82"/>
    </row>
    <row r="200" spans="2:6" x14ac:dyDescent="0.2">
      <c r="B200" s="49"/>
      <c r="C200" s="49"/>
      <c r="D200" s="49"/>
      <c r="E200" s="49"/>
      <c r="F200" s="82"/>
    </row>
    <row r="201" spans="2:6" x14ac:dyDescent="0.2">
      <c r="B201" s="49"/>
      <c r="C201" s="49"/>
      <c r="D201" s="49"/>
      <c r="E201" s="49"/>
      <c r="F201" s="82"/>
    </row>
    <row r="202" spans="2:6" x14ac:dyDescent="0.2">
      <c r="B202" s="49"/>
      <c r="C202" s="49"/>
      <c r="D202" s="49"/>
      <c r="E202" s="49"/>
      <c r="F202" s="82"/>
    </row>
    <row r="203" spans="2:6" x14ac:dyDescent="0.2">
      <c r="B203" s="49"/>
      <c r="C203" s="49"/>
      <c r="D203" s="49"/>
      <c r="E203" s="49"/>
      <c r="F203" s="82"/>
    </row>
    <row r="204" spans="2:6" x14ac:dyDescent="0.2">
      <c r="B204" s="49"/>
      <c r="C204" s="49"/>
      <c r="D204" s="49"/>
      <c r="E204" s="49"/>
      <c r="F204" s="82"/>
    </row>
    <row r="205" spans="2:6" x14ac:dyDescent="0.2">
      <c r="B205" s="49"/>
      <c r="C205" s="49"/>
      <c r="D205" s="49"/>
      <c r="E205" s="49"/>
      <c r="F205" s="82"/>
    </row>
    <row r="206" spans="2:6" x14ac:dyDescent="0.2">
      <c r="B206" s="49"/>
      <c r="C206" s="49"/>
      <c r="D206" s="49"/>
      <c r="E206" s="49"/>
      <c r="F206" s="82"/>
    </row>
    <row r="207" spans="2:6" x14ac:dyDescent="0.2">
      <c r="B207" s="49"/>
      <c r="C207" s="49"/>
      <c r="D207" s="49"/>
      <c r="E207" s="49"/>
      <c r="F207" s="82"/>
    </row>
    <row r="208" spans="2:6" x14ac:dyDescent="0.2">
      <c r="B208" s="49"/>
      <c r="C208" s="49"/>
      <c r="D208" s="49"/>
      <c r="E208" s="49"/>
      <c r="F208" s="82"/>
    </row>
    <row r="209" spans="2:6" x14ac:dyDescent="0.2">
      <c r="B209" s="49"/>
      <c r="C209" s="49"/>
      <c r="D209" s="49"/>
      <c r="E209" s="49"/>
      <c r="F209" s="82"/>
    </row>
    <row r="210" spans="2:6" x14ac:dyDescent="0.2">
      <c r="B210" s="49"/>
      <c r="C210" s="49"/>
      <c r="D210" s="49"/>
      <c r="E210" s="49"/>
      <c r="F210" s="82"/>
    </row>
    <row r="211" spans="2:6" x14ac:dyDescent="0.2">
      <c r="B211" s="49"/>
      <c r="C211" s="49"/>
      <c r="D211" s="49"/>
      <c r="E211" s="49"/>
      <c r="F211" s="82"/>
    </row>
    <row r="212" spans="2:6" x14ac:dyDescent="0.2">
      <c r="B212" s="49"/>
      <c r="C212" s="49"/>
      <c r="D212" s="49"/>
      <c r="E212" s="49"/>
      <c r="F212" s="82"/>
    </row>
    <row r="213" spans="2:6" x14ac:dyDescent="0.2">
      <c r="B213" s="49"/>
      <c r="C213" s="49"/>
      <c r="D213" s="49"/>
      <c r="E213" s="49"/>
      <c r="F213" s="82"/>
    </row>
    <row r="214" spans="2:6" x14ac:dyDescent="0.2">
      <c r="B214" s="49"/>
      <c r="C214" s="49"/>
      <c r="D214" s="49"/>
      <c r="E214" s="49"/>
      <c r="F214" s="82"/>
    </row>
    <row r="215" spans="2:6" x14ac:dyDescent="0.2">
      <c r="B215" s="49"/>
      <c r="C215" s="49"/>
      <c r="D215" s="49"/>
      <c r="E215" s="49"/>
      <c r="F215" s="82"/>
    </row>
    <row r="216" spans="2:6" x14ac:dyDescent="0.2">
      <c r="B216" s="49"/>
      <c r="C216" s="49"/>
      <c r="D216" s="49"/>
      <c r="E216" s="49"/>
      <c r="F216" s="82"/>
    </row>
    <row r="223" spans="2:6" s="41" customFormat="1" ht="15" x14ac:dyDescent="0.2">
      <c r="F223" s="78"/>
    </row>
    <row r="224" spans="2:6" s="41" customFormat="1" ht="15" x14ac:dyDescent="0.2">
      <c r="F224" s="78"/>
    </row>
    <row r="225" spans="2:6" s="41" customFormat="1" ht="15" x14ac:dyDescent="0.2">
      <c r="F225" s="78"/>
    </row>
    <row r="228" spans="2:6" s="44" customFormat="1" ht="11.25" x14ac:dyDescent="0.2">
      <c r="F228" s="83"/>
    </row>
    <row r="231" spans="2:6" x14ac:dyDescent="0.2">
      <c r="B231" s="49"/>
      <c r="C231" s="49"/>
      <c r="D231" s="49"/>
      <c r="E231" s="49"/>
      <c r="F231" s="82"/>
    </row>
    <row r="232" spans="2:6" x14ac:dyDescent="0.2">
      <c r="B232" s="49"/>
      <c r="C232" s="49"/>
      <c r="D232" s="49"/>
      <c r="E232" s="49"/>
      <c r="F232" s="82"/>
    </row>
    <row r="233" spans="2:6" x14ac:dyDescent="0.2">
      <c r="B233" s="49"/>
      <c r="C233" s="49"/>
      <c r="D233" s="49"/>
      <c r="E233" s="49"/>
      <c r="F233" s="82"/>
    </row>
    <row r="234" spans="2:6" x14ac:dyDescent="0.2">
      <c r="B234" s="49"/>
      <c r="C234" s="49"/>
      <c r="D234" s="49"/>
      <c r="E234" s="49"/>
      <c r="F234" s="82"/>
    </row>
    <row r="235" spans="2:6" x14ac:dyDescent="0.2">
      <c r="B235" s="49"/>
      <c r="C235" s="49"/>
      <c r="D235" s="49"/>
      <c r="E235" s="49"/>
      <c r="F235" s="82"/>
    </row>
    <row r="236" spans="2:6" x14ac:dyDescent="0.2">
      <c r="B236" s="49"/>
      <c r="C236" s="49"/>
      <c r="D236" s="49"/>
      <c r="E236" s="49"/>
      <c r="F236" s="82"/>
    </row>
    <row r="237" spans="2:6" x14ac:dyDescent="0.2">
      <c r="B237" s="49"/>
      <c r="C237" s="49"/>
      <c r="D237" s="49"/>
      <c r="E237" s="49"/>
      <c r="F237" s="82"/>
    </row>
    <row r="238" spans="2:6" x14ac:dyDescent="0.2">
      <c r="B238" s="49"/>
      <c r="C238" s="49"/>
      <c r="D238" s="49"/>
      <c r="E238" s="49"/>
      <c r="F238" s="82"/>
    </row>
    <row r="239" spans="2:6" x14ac:dyDescent="0.2">
      <c r="B239" s="49"/>
      <c r="C239" s="49"/>
      <c r="D239" s="49"/>
      <c r="E239" s="49"/>
      <c r="F239" s="82"/>
    </row>
    <row r="240" spans="2:6" x14ac:dyDescent="0.2">
      <c r="B240" s="49"/>
      <c r="C240" s="49"/>
      <c r="D240" s="49"/>
      <c r="E240" s="49"/>
      <c r="F240" s="82"/>
    </row>
    <row r="241" spans="2:6" x14ac:dyDescent="0.2">
      <c r="B241" s="49"/>
      <c r="C241" s="49"/>
      <c r="D241" s="49"/>
      <c r="E241" s="49"/>
      <c r="F241" s="82"/>
    </row>
    <row r="242" spans="2:6" x14ac:dyDescent="0.2">
      <c r="B242" s="49"/>
      <c r="C242" s="49"/>
      <c r="D242" s="49"/>
      <c r="E242" s="49"/>
      <c r="F242" s="82"/>
    </row>
    <row r="243" spans="2:6" x14ac:dyDescent="0.2">
      <c r="B243" s="49"/>
      <c r="C243" s="49"/>
      <c r="D243" s="49"/>
      <c r="E243" s="49"/>
      <c r="F243" s="82"/>
    </row>
    <row r="244" spans="2:6" x14ac:dyDescent="0.2">
      <c r="B244" s="49"/>
      <c r="C244" s="49"/>
      <c r="D244" s="49"/>
      <c r="E244" s="49"/>
      <c r="F244" s="82"/>
    </row>
    <row r="245" spans="2:6" x14ac:dyDescent="0.2">
      <c r="B245" s="49"/>
      <c r="C245" s="49"/>
      <c r="D245" s="49"/>
      <c r="E245" s="49"/>
      <c r="F245" s="82"/>
    </row>
    <row r="246" spans="2:6" x14ac:dyDescent="0.2">
      <c r="B246" s="49"/>
      <c r="C246" s="49"/>
      <c r="D246" s="49"/>
      <c r="E246" s="49"/>
      <c r="F246" s="82"/>
    </row>
    <row r="247" spans="2:6" x14ac:dyDescent="0.2">
      <c r="B247" s="49"/>
      <c r="C247" s="49"/>
      <c r="D247" s="49"/>
      <c r="E247" s="49"/>
      <c r="F247" s="82"/>
    </row>
    <row r="248" spans="2:6" x14ac:dyDescent="0.2">
      <c r="B248" s="49"/>
      <c r="C248" s="49"/>
      <c r="D248" s="49"/>
      <c r="E248" s="49"/>
      <c r="F248" s="82"/>
    </row>
    <row r="249" spans="2:6" x14ac:dyDescent="0.2">
      <c r="B249" s="49"/>
      <c r="C249" s="49"/>
      <c r="D249" s="49"/>
      <c r="E249" s="49"/>
      <c r="F249" s="82"/>
    </row>
    <row r="250" spans="2:6" x14ac:dyDescent="0.2">
      <c r="B250" s="49"/>
      <c r="C250" s="49"/>
      <c r="D250" s="49"/>
      <c r="E250" s="49"/>
      <c r="F250" s="82"/>
    </row>
    <row r="251" spans="2:6" x14ac:dyDescent="0.2">
      <c r="B251" s="49"/>
      <c r="C251" s="49"/>
      <c r="D251" s="49"/>
      <c r="E251" s="49"/>
      <c r="F251" s="82"/>
    </row>
    <row r="252" spans="2:6" x14ac:dyDescent="0.2">
      <c r="B252" s="49"/>
      <c r="C252" s="49"/>
      <c r="D252" s="49"/>
      <c r="E252" s="49"/>
      <c r="F252" s="82"/>
    </row>
    <row r="253" spans="2:6" x14ac:dyDescent="0.2">
      <c r="B253" s="49"/>
      <c r="C253" s="49"/>
      <c r="D253" s="49"/>
      <c r="E253" s="49"/>
      <c r="F253" s="82"/>
    </row>
    <row r="254" spans="2:6" x14ac:dyDescent="0.2">
      <c r="B254" s="49"/>
      <c r="C254" s="49"/>
      <c r="D254" s="49"/>
      <c r="E254" s="49"/>
      <c r="F254" s="82"/>
    </row>
    <row r="255" spans="2:6" x14ac:dyDescent="0.2">
      <c r="B255" s="49"/>
      <c r="C255" s="49"/>
      <c r="D255" s="49"/>
      <c r="E255" s="49"/>
      <c r="F255" s="82"/>
    </row>
    <row r="256" spans="2:6" x14ac:dyDescent="0.2">
      <c r="B256" s="49"/>
      <c r="C256" s="49"/>
      <c r="D256" s="49"/>
      <c r="E256" s="49"/>
      <c r="F256" s="82"/>
    </row>
    <row r="257" spans="2:6" x14ac:dyDescent="0.2">
      <c r="B257" s="49"/>
      <c r="C257" s="49"/>
      <c r="D257" s="49"/>
      <c r="E257" s="49"/>
      <c r="F257" s="82"/>
    </row>
    <row r="258" spans="2:6" x14ac:dyDescent="0.2">
      <c r="B258" s="49"/>
      <c r="C258" s="49"/>
      <c r="D258" s="49"/>
      <c r="E258" s="49"/>
      <c r="F258" s="82"/>
    </row>
    <row r="259" spans="2:6" x14ac:dyDescent="0.2">
      <c r="B259" s="49"/>
      <c r="C259" s="49"/>
      <c r="D259" s="49"/>
      <c r="E259" s="49"/>
      <c r="F259" s="82"/>
    </row>
    <row r="260" spans="2:6" x14ac:dyDescent="0.2">
      <c r="B260" s="49"/>
      <c r="C260" s="49"/>
      <c r="D260" s="49"/>
      <c r="E260" s="49"/>
      <c r="F260" s="82"/>
    </row>
    <row r="261" spans="2:6" x14ac:dyDescent="0.2">
      <c r="B261" s="49"/>
      <c r="C261" s="49"/>
      <c r="D261" s="49"/>
      <c r="E261" s="49"/>
      <c r="F261" s="82"/>
    </row>
    <row r="262" spans="2:6" x14ac:dyDescent="0.2">
      <c r="B262" s="49"/>
      <c r="C262" s="49"/>
      <c r="D262" s="49"/>
      <c r="E262" s="49"/>
      <c r="F262" s="82"/>
    </row>
    <row r="263" spans="2:6" x14ac:dyDescent="0.2">
      <c r="B263" s="49"/>
      <c r="C263" s="49"/>
      <c r="D263" s="49"/>
      <c r="E263" s="49"/>
      <c r="F263" s="82"/>
    </row>
    <row r="264" spans="2:6" x14ac:dyDescent="0.2">
      <c r="B264" s="49"/>
      <c r="C264" s="49"/>
      <c r="D264" s="49"/>
      <c r="E264" s="49"/>
      <c r="F264" s="82"/>
    </row>
    <row r="265" spans="2:6" x14ac:dyDescent="0.2">
      <c r="B265" s="49"/>
      <c r="C265" s="49"/>
      <c r="D265" s="49"/>
      <c r="E265" s="49"/>
      <c r="F265" s="82"/>
    </row>
    <row r="266" spans="2:6" x14ac:dyDescent="0.2">
      <c r="B266" s="49"/>
      <c r="C266" s="49"/>
      <c r="D266" s="49"/>
      <c r="E266" s="49"/>
      <c r="F266" s="82"/>
    </row>
    <row r="267" spans="2:6" x14ac:dyDescent="0.2">
      <c r="B267" s="49"/>
      <c r="C267" s="49"/>
      <c r="D267" s="49"/>
      <c r="E267" s="49"/>
      <c r="F267" s="82"/>
    </row>
    <row r="268" spans="2:6" x14ac:dyDescent="0.2">
      <c r="B268" s="49"/>
      <c r="C268" s="49"/>
      <c r="D268" s="49"/>
      <c r="E268" s="49"/>
      <c r="F268" s="82"/>
    </row>
    <row r="275" spans="2:6" s="41" customFormat="1" ht="15" x14ac:dyDescent="0.2">
      <c r="F275" s="78"/>
    </row>
    <row r="276" spans="2:6" s="41" customFormat="1" ht="15" x14ac:dyDescent="0.2">
      <c r="F276" s="78"/>
    </row>
    <row r="277" spans="2:6" s="41" customFormat="1" ht="15" x14ac:dyDescent="0.2">
      <c r="F277" s="78"/>
    </row>
    <row r="280" spans="2:6" s="44" customFormat="1" ht="11.25" x14ac:dyDescent="0.2">
      <c r="F280" s="83"/>
    </row>
    <row r="283" spans="2:6" x14ac:dyDescent="0.2">
      <c r="B283" s="49"/>
      <c r="C283" s="49"/>
      <c r="D283" s="49"/>
      <c r="E283" s="49"/>
      <c r="F283" s="82"/>
    </row>
    <row r="284" spans="2:6" x14ac:dyDescent="0.2">
      <c r="B284" s="49"/>
      <c r="C284" s="49"/>
      <c r="D284" s="49"/>
      <c r="E284" s="49"/>
      <c r="F284" s="82"/>
    </row>
    <row r="285" spans="2:6" x14ac:dyDescent="0.2">
      <c r="B285" s="49"/>
      <c r="C285" s="49"/>
      <c r="D285" s="49"/>
      <c r="E285" s="49"/>
      <c r="F285" s="82"/>
    </row>
    <row r="286" spans="2:6" x14ac:dyDescent="0.2">
      <c r="B286" s="49"/>
      <c r="C286" s="49"/>
      <c r="D286" s="49"/>
      <c r="E286" s="49"/>
      <c r="F286" s="82"/>
    </row>
    <row r="287" spans="2:6" x14ac:dyDescent="0.2">
      <c r="B287" s="49"/>
      <c r="C287" s="49"/>
      <c r="D287" s="49"/>
      <c r="E287" s="49"/>
      <c r="F287" s="82"/>
    </row>
    <row r="288" spans="2:6" x14ac:dyDescent="0.2">
      <c r="B288" s="49"/>
      <c r="C288" s="49"/>
      <c r="D288" s="49"/>
      <c r="E288" s="49"/>
      <c r="F288" s="82"/>
    </row>
    <row r="289" spans="2:6" x14ac:dyDescent="0.2">
      <c r="B289" s="49"/>
      <c r="C289" s="49"/>
      <c r="D289" s="49"/>
      <c r="E289" s="49"/>
      <c r="F289" s="82"/>
    </row>
    <row r="290" spans="2:6" x14ac:dyDescent="0.2">
      <c r="B290" s="49"/>
      <c r="C290" s="49"/>
      <c r="D290" s="49"/>
      <c r="E290" s="49"/>
      <c r="F290" s="82"/>
    </row>
    <row r="291" spans="2:6" x14ac:dyDescent="0.2">
      <c r="B291" s="49"/>
      <c r="C291" s="49"/>
      <c r="D291" s="49"/>
      <c r="E291" s="49"/>
      <c r="F291" s="82"/>
    </row>
    <row r="292" spans="2:6" x14ac:dyDescent="0.2">
      <c r="B292" s="49"/>
      <c r="C292" s="49"/>
      <c r="D292" s="49"/>
      <c r="E292" s="49"/>
      <c r="F292" s="82"/>
    </row>
    <row r="293" spans="2:6" x14ac:dyDescent="0.2">
      <c r="B293" s="49"/>
      <c r="C293" s="49"/>
      <c r="D293" s="49"/>
      <c r="E293" s="49"/>
      <c r="F293" s="82"/>
    </row>
    <row r="294" spans="2:6" x14ac:dyDescent="0.2">
      <c r="B294" s="49"/>
      <c r="C294" s="49"/>
      <c r="D294" s="49"/>
      <c r="E294" s="49"/>
      <c r="F294" s="82"/>
    </row>
    <row r="295" spans="2:6" x14ac:dyDescent="0.2">
      <c r="B295" s="49"/>
      <c r="C295" s="49"/>
      <c r="D295" s="49"/>
      <c r="E295" s="49"/>
      <c r="F295" s="82"/>
    </row>
    <row r="296" spans="2:6" x14ac:dyDescent="0.2">
      <c r="B296" s="49"/>
      <c r="C296" s="49"/>
      <c r="D296" s="49"/>
      <c r="E296" s="49"/>
      <c r="F296" s="82"/>
    </row>
    <row r="297" spans="2:6" x14ac:dyDescent="0.2">
      <c r="B297" s="49"/>
      <c r="C297" s="49"/>
      <c r="D297" s="49"/>
      <c r="E297" s="49"/>
      <c r="F297" s="82"/>
    </row>
    <row r="298" spans="2:6" x14ac:dyDescent="0.2">
      <c r="B298" s="49"/>
      <c r="C298" s="49"/>
      <c r="D298" s="49"/>
      <c r="E298" s="49"/>
      <c r="F298" s="82"/>
    </row>
    <row r="299" spans="2:6" x14ac:dyDescent="0.2">
      <c r="B299" s="49"/>
      <c r="C299" s="49"/>
      <c r="D299" s="49"/>
      <c r="E299" s="49"/>
      <c r="F299" s="82"/>
    </row>
    <row r="300" spans="2:6" x14ac:dyDescent="0.2">
      <c r="B300" s="49"/>
      <c r="C300" s="49"/>
      <c r="D300" s="49"/>
      <c r="E300" s="49"/>
      <c r="F300" s="82"/>
    </row>
    <row r="301" spans="2:6" x14ac:dyDescent="0.2">
      <c r="B301" s="49"/>
      <c r="C301" s="49"/>
      <c r="D301" s="49"/>
      <c r="E301" s="49"/>
      <c r="F301" s="82"/>
    </row>
    <row r="302" spans="2:6" x14ac:dyDescent="0.2">
      <c r="B302" s="49"/>
      <c r="C302" s="49"/>
      <c r="D302" s="49"/>
      <c r="E302" s="49"/>
      <c r="F302" s="82"/>
    </row>
    <row r="303" spans="2:6" x14ac:dyDescent="0.2">
      <c r="B303" s="49"/>
      <c r="C303" s="49"/>
      <c r="D303" s="49"/>
      <c r="E303" s="49"/>
      <c r="F303" s="82"/>
    </row>
    <row r="304" spans="2:6" x14ac:dyDescent="0.2">
      <c r="B304" s="49"/>
      <c r="C304" s="49"/>
      <c r="D304" s="49"/>
      <c r="E304" s="49"/>
      <c r="F304" s="82"/>
    </row>
    <row r="305" spans="2:6" x14ac:dyDescent="0.2">
      <c r="B305" s="49"/>
      <c r="C305" s="49"/>
      <c r="D305" s="49"/>
      <c r="E305" s="49"/>
      <c r="F305" s="82"/>
    </row>
    <row r="306" spans="2:6" x14ac:dyDescent="0.2">
      <c r="B306" s="49"/>
      <c r="C306" s="49"/>
      <c r="D306" s="49"/>
      <c r="E306" s="49"/>
      <c r="F306" s="82"/>
    </row>
    <row r="307" spans="2:6" x14ac:dyDescent="0.2">
      <c r="B307" s="49"/>
      <c r="C307" s="49"/>
      <c r="D307" s="49"/>
      <c r="E307" s="49"/>
      <c r="F307" s="82"/>
    </row>
    <row r="308" spans="2:6" x14ac:dyDescent="0.2">
      <c r="B308" s="49"/>
      <c r="C308" s="49"/>
      <c r="D308" s="49"/>
      <c r="E308" s="49"/>
      <c r="F308" s="82"/>
    </row>
    <row r="309" spans="2:6" x14ac:dyDescent="0.2">
      <c r="B309" s="49"/>
      <c r="C309" s="49"/>
      <c r="D309" s="49"/>
      <c r="E309" s="49"/>
      <c r="F309" s="82"/>
    </row>
    <row r="310" spans="2:6" x14ac:dyDescent="0.2">
      <c r="B310" s="49"/>
      <c r="C310" s="49"/>
      <c r="D310" s="49"/>
      <c r="E310" s="49"/>
      <c r="F310" s="82"/>
    </row>
    <row r="311" spans="2:6" x14ac:dyDescent="0.2">
      <c r="B311" s="49"/>
      <c r="C311" s="49"/>
      <c r="D311" s="49"/>
      <c r="E311" s="49"/>
      <c r="F311" s="82"/>
    </row>
    <row r="312" spans="2:6" x14ac:dyDescent="0.2">
      <c r="B312" s="49"/>
      <c r="C312" s="49"/>
      <c r="D312" s="49"/>
      <c r="E312" s="49"/>
      <c r="F312" s="82"/>
    </row>
    <row r="313" spans="2:6" x14ac:dyDescent="0.2">
      <c r="B313" s="49"/>
      <c r="C313" s="49"/>
      <c r="D313" s="49"/>
      <c r="E313" s="49"/>
      <c r="F313" s="82"/>
    </row>
    <row r="314" spans="2:6" x14ac:dyDescent="0.2">
      <c r="B314" s="49"/>
      <c r="C314" s="49"/>
      <c r="D314" s="49"/>
      <c r="E314" s="49"/>
      <c r="F314" s="82"/>
    </row>
    <row r="315" spans="2:6" x14ac:dyDescent="0.2">
      <c r="B315" s="49"/>
      <c r="C315" s="49"/>
      <c r="D315" s="49"/>
      <c r="E315" s="49"/>
      <c r="F315" s="82"/>
    </row>
    <row r="316" spans="2:6" x14ac:dyDescent="0.2">
      <c r="B316" s="49"/>
      <c r="C316" s="49"/>
      <c r="D316" s="49"/>
      <c r="E316" s="49"/>
      <c r="F316" s="82"/>
    </row>
    <row r="317" spans="2:6" x14ac:dyDescent="0.2">
      <c r="B317" s="49"/>
      <c r="C317" s="49"/>
      <c r="D317" s="49"/>
      <c r="E317" s="49"/>
      <c r="F317" s="82"/>
    </row>
    <row r="318" spans="2:6" x14ac:dyDescent="0.2">
      <c r="B318" s="49"/>
      <c r="C318" s="49"/>
      <c r="D318" s="49"/>
      <c r="E318" s="49"/>
      <c r="F318" s="82"/>
    </row>
    <row r="319" spans="2:6" x14ac:dyDescent="0.2">
      <c r="B319" s="49"/>
      <c r="C319" s="49"/>
      <c r="D319" s="49"/>
      <c r="E319" s="49"/>
      <c r="F319" s="82"/>
    </row>
    <row r="320" spans="2:6" x14ac:dyDescent="0.2">
      <c r="B320" s="49"/>
      <c r="C320" s="49"/>
      <c r="D320" s="49"/>
      <c r="E320" s="49"/>
      <c r="F320" s="82"/>
    </row>
    <row r="327" spans="2:6" s="41" customFormat="1" ht="15" x14ac:dyDescent="0.2">
      <c r="F327" s="78"/>
    </row>
    <row r="328" spans="2:6" s="41" customFormat="1" ht="15" x14ac:dyDescent="0.2">
      <c r="F328" s="78"/>
    </row>
    <row r="329" spans="2:6" s="41" customFormat="1" ht="15" x14ac:dyDescent="0.2">
      <c r="F329" s="78"/>
    </row>
    <row r="332" spans="2:6" s="44" customFormat="1" ht="11.25" x14ac:dyDescent="0.2">
      <c r="F332" s="83"/>
    </row>
    <row r="335" spans="2:6" x14ac:dyDescent="0.2">
      <c r="B335" s="49"/>
      <c r="C335" s="49"/>
      <c r="D335" s="49"/>
      <c r="E335" s="49"/>
      <c r="F335" s="82"/>
    </row>
    <row r="336" spans="2:6" x14ac:dyDescent="0.2">
      <c r="B336" s="49"/>
      <c r="C336" s="49"/>
      <c r="D336" s="49"/>
      <c r="E336" s="49"/>
      <c r="F336" s="82"/>
    </row>
    <row r="337" spans="2:6" x14ac:dyDescent="0.2">
      <c r="B337" s="49"/>
      <c r="C337" s="49"/>
      <c r="D337" s="49"/>
      <c r="E337" s="49"/>
      <c r="F337" s="82"/>
    </row>
    <row r="338" spans="2:6" x14ac:dyDescent="0.2">
      <c r="B338" s="49"/>
      <c r="C338" s="49"/>
      <c r="D338" s="49"/>
      <c r="E338" s="49"/>
      <c r="F338" s="82"/>
    </row>
    <row r="339" spans="2:6" x14ac:dyDescent="0.2">
      <c r="B339" s="49"/>
      <c r="C339" s="49"/>
      <c r="D339" s="49"/>
      <c r="E339" s="49"/>
      <c r="F339" s="82"/>
    </row>
    <row r="340" spans="2:6" x14ac:dyDescent="0.2">
      <c r="B340" s="49"/>
      <c r="C340" s="49"/>
      <c r="D340" s="49"/>
      <c r="E340" s="49"/>
      <c r="F340" s="82"/>
    </row>
    <row r="341" spans="2:6" x14ac:dyDescent="0.2">
      <c r="B341" s="49"/>
      <c r="C341" s="49"/>
      <c r="D341" s="49"/>
      <c r="E341" s="49"/>
      <c r="F341" s="82"/>
    </row>
    <row r="342" spans="2:6" x14ac:dyDescent="0.2">
      <c r="B342" s="49"/>
      <c r="C342" s="49"/>
      <c r="D342" s="49"/>
      <c r="E342" s="49"/>
      <c r="F342" s="82"/>
    </row>
    <row r="343" spans="2:6" x14ac:dyDescent="0.2">
      <c r="B343" s="49"/>
      <c r="C343" s="49"/>
      <c r="D343" s="49"/>
      <c r="E343" s="49"/>
      <c r="F343" s="82"/>
    </row>
    <row r="344" spans="2:6" x14ac:dyDescent="0.2">
      <c r="B344" s="49"/>
      <c r="C344" s="49"/>
      <c r="D344" s="49"/>
      <c r="E344" s="49"/>
      <c r="F344" s="82"/>
    </row>
    <row r="345" spans="2:6" x14ac:dyDescent="0.2">
      <c r="B345" s="49"/>
      <c r="C345" s="49"/>
      <c r="D345" s="49"/>
      <c r="E345" s="49"/>
      <c r="F345" s="82"/>
    </row>
    <row r="346" spans="2:6" x14ac:dyDescent="0.2">
      <c r="B346" s="49"/>
      <c r="C346" s="49"/>
      <c r="D346" s="49"/>
      <c r="E346" s="49"/>
      <c r="F346" s="82"/>
    </row>
    <row r="347" spans="2:6" x14ac:dyDescent="0.2">
      <c r="B347" s="49"/>
      <c r="C347" s="49"/>
      <c r="D347" s="49"/>
      <c r="E347" s="49"/>
      <c r="F347" s="82"/>
    </row>
    <row r="348" spans="2:6" x14ac:dyDescent="0.2">
      <c r="B348" s="49"/>
      <c r="C348" s="49"/>
      <c r="D348" s="49"/>
      <c r="E348" s="49"/>
      <c r="F348" s="82"/>
    </row>
    <row r="349" spans="2:6" x14ac:dyDescent="0.2">
      <c r="B349" s="49"/>
      <c r="C349" s="49"/>
      <c r="D349" s="49"/>
      <c r="E349" s="49"/>
      <c r="F349" s="82"/>
    </row>
    <row r="350" spans="2:6" x14ac:dyDescent="0.2">
      <c r="B350" s="49"/>
      <c r="C350" s="49"/>
      <c r="D350" s="49"/>
      <c r="E350" s="49"/>
      <c r="F350" s="82"/>
    </row>
    <row r="351" spans="2:6" x14ac:dyDescent="0.2">
      <c r="B351" s="49"/>
      <c r="C351" s="49"/>
      <c r="D351" s="49"/>
      <c r="E351" s="49"/>
      <c r="F351" s="82"/>
    </row>
    <row r="352" spans="2:6" x14ac:dyDescent="0.2">
      <c r="B352" s="49"/>
      <c r="C352" s="49"/>
      <c r="D352" s="49"/>
      <c r="E352" s="49"/>
      <c r="F352" s="82"/>
    </row>
    <row r="353" spans="2:6" x14ac:dyDescent="0.2">
      <c r="B353" s="49"/>
      <c r="C353" s="49"/>
      <c r="D353" s="49"/>
      <c r="E353" s="49"/>
      <c r="F353" s="82"/>
    </row>
    <row r="354" spans="2:6" x14ac:dyDescent="0.2">
      <c r="B354" s="49"/>
      <c r="C354" s="49"/>
      <c r="D354" s="49"/>
      <c r="E354" s="49"/>
      <c r="F354" s="82"/>
    </row>
    <row r="355" spans="2:6" x14ac:dyDescent="0.2">
      <c r="B355" s="49"/>
      <c r="C355" s="49"/>
      <c r="D355" s="49"/>
      <c r="E355" s="49"/>
      <c r="F355" s="82"/>
    </row>
    <row r="356" spans="2:6" x14ac:dyDescent="0.2">
      <c r="B356" s="49"/>
      <c r="C356" s="49"/>
      <c r="D356" s="49"/>
      <c r="E356" s="49"/>
      <c r="F356" s="82"/>
    </row>
    <row r="357" spans="2:6" x14ac:dyDescent="0.2">
      <c r="B357" s="49"/>
      <c r="C357" s="49"/>
      <c r="D357" s="49"/>
      <c r="E357" s="49"/>
      <c r="F357" s="82"/>
    </row>
    <row r="358" spans="2:6" x14ac:dyDescent="0.2">
      <c r="B358" s="49"/>
      <c r="C358" s="49"/>
      <c r="D358" s="49"/>
      <c r="E358" s="49"/>
      <c r="F358" s="82"/>
    </row>
    <row r="359" spans="2:6" x14ac:dyDescent="0.2">
      <c r="B359" s="49"/>
      <c r="C359" s="49"/>
      <c r="D359" s="49"/>
      <c r="E359" s="49"/>
      <c r="F359" s="82"/>
    </row>
    <row r="360" spans="2:6" x14ac:dyDescent="0.2">
      <c r="B360" s="49"/>
      <c r="C360" s="49"/>
      <c r="D360" s="49"/>
      <c r="E360" s="49"/>
      <c r="F360" s="82"/>
    </row>
    <row r="361" spans="2:6" x14ac:dyDescent="0.2">
      <c r="B361" s="49"/>
      <c r="C361" s="49"/>
      <c r="D361" s="49"/>
      <c r="E361" s="49"/>
      <c r="F361" s="82"/>
    </row>
    <row r="362" spans="2:6" x14ac:dyDescent="0.2">
      <c r="B362" s="49"/>
      <c r="C362" s="49"/>
      <c r="D362" s="49"/>
      <c r="E362" s="49"/>
      <c r="F362" s="82"/>
    </row>
    <row r="363" spans="2:6" x14ac:dyDescent="0.2">
      <c r="B363" s="49"/>
      <c r="C363" s="49"/>
      <c r="D363" s="49"/>
      <c r="E363" s="49"/>
      <c r="F363" s="82"/>
    </row>
    <row r="364" spans="2:6" x14ac:dyDescent="0.2">
      <c r="B364" s="49"/>
      <c r="C364" s="49"/>
      <c r="D364" s="49"/>
      <c r="E364" s="49"/>
      <c r="F364" s="82"/>
    </row>
    <row r="365" spans="2:6" x14ac:dyDescent="0.2">
      <c r="B365" s="49"/>
      <c r="C365" s="49"/>
      <c r="D365" s="49"/>
      <c r="E365" s="49"/>
      <c r="F365" s="82"/>
    </row>
    <row r="366" spans="2:6" x14ac:dyDescent="0.2">
      <c r="B366" s="49"/>
      <c r="C366" s="49"/>
      <c r="D366" s="49"/>
      <c r="E366" s="49"/>
      <c r="F366" s="82"/>
    </row>
    <row r="367" spans="2:6" x14ac:dyDescent="0.2">
      <c r="B367" s="49"/>
      <c r="C367" s="49"/>
      <c r="D367" s="49"/>
      <c r="E367" s="49"/>
      <c r="F367" s="82"/>
    </row>
    <row r="368" spans="2:6" x14ac:dyDescent="0.2">
      <c r="B368" s="49"/>
      <c r="C368" s="49"/>
      <c r="D368" s="49"/>
      <c r="E368" s="49"/>
      <c r="F368" s="82"/>
    </row>
    <row r="369" spans="2:6" x14ac:dyDescent="0.2">
      <c r="B369" s="49"/>
      <c r="C369" s="49"/>
      <c r="D369" s="49"/>
      <c r="E369" s="49"/>
      <c r="F369" s="82"/>
    </row>
    <row r="370" spans="2:6" x14ac:dyDescent="0.2">
      <c r="B370" s="49"/>
      <c r="C370" s="49"/>
      <c r="D370" s="49"/>
      <c r="E370" s="49"/>
      <c r="F370" s="82"/>
    </row>
    <row r="371" spans="2:6" x14ac:dyDescent="0.2">
      <c r="B371" s="49"/>
      <c r="C371" s="49"/>
      <c r="D371" s="49"/>
      <c r="E371" s="49"/>
      <c r="F371" s="82"/>
    </row>
    <row r="372" spans="2:6" x14ac:dyDescent="0.2">
      <c r="B372" s="49"/>
      <c r="C372" s="49"/>
      <c r="D372" s="49"/>
      <c r="E372" s="49"/>
      <c r="F372" s="82"/>
    </row>
    <row r="379" spans="2:6" s="41" customFormat="1" ht="15" x14ac:dyDescent="0.2">
      <c r="F379" s="78"/>
    </row>
    <row r="380" spans="2:6" s="41" customFormat="1" ht="15" x14ac:dyDescent="0.2">
      <c r="F380" s="78"/>
    </row>
    <row r="381" spans="2:6" s="41" customFormat="1" ht="15" x14ac:dyDescent="0.2">
      <c r="F381" s="78"/>
    </row>
    <row r="384" spans="2:6" s="44" customFormat="1" ht="11.25" x14ac:dyDescent="0.2">
      <c r="F384" s="83"/>
    </row>
    <row r="387" spans="2:6" x14ac:dyDescent="0.2">
      <c r="B387" s="49"/>
      <c r="C387" s="49"/>
      <c r="D387" s="49"/>
      <c r="E387" s="49"/>
      <c r="F387" s="82"/>
    </row>
    <row r="388" spans="2:6" x14ac:dyDescent="0.2">
      <c r="B388" s="49"/>
      <c r="C388" s="49"/>
      <c r="D388" s="49"/>
      <c r="E388" s="49"/>
      <c r="F388" s="82"/>
    </row>
    <row r="389" spans="2:6" x14ac:dyDescent="0.2">
      <c r="B389" s="49"/>
      <c r="C389" s="49"/>
      <c r="D389" s="49"/>
      <c r="E389" s="49"/>
      <c r="F389" s="82"/>
    </row>
    <row r="390" spans="2:6" x14ac:dyDescent="0.2">
      <c r="B390" s="49"/>
      <c r="C390" s="49"/>
      <c r="D390" s="49"/>
      <c r="E390" s="49"/>
      <c r="F390" s="82"/>
    </row>
    <row r="391" spans="2:6" x14ac:dyDescent="0.2">
      <c r="B391" s="49"/>
      <c r="C391" s="49"/>
      <c r="D391" s="49"/>
      <c r="E391" s="49"/>
      <c r="F391" s="82"/>
    </row>
    <row r="392" spans="2:6" x14ac:dyDescent="0.2">
      <c r="B392" s="49"/>
      <c r="C392" s="49"/>
      <c r="D392" s="49"/>
      <c r="E392" s="49"/>
      <c r="F392" s="82"/>
    </row>
    <row r="393" spans="2:6" x14ac:dyDescent="0.2">
      <c r="B393" s="49"/>
      <c r="C393" s="49"/>
      <c r="D393" s="49"/>
      <c r="E393" s="49"/>
      <c r="F393" s="82"/>
    </row>
    <row r="394" spans="2:6" x14ac:dyDescent="0.2">
      <c r="B394" s="49"/>
      <c r="C394" s="49"/>
      <c r="D394" s="49"/>
      <c r="E394" s="49"/>
      <c r="F394" s="82"/>
    </row>
    <row r="395" spans="2:6" x14ac:dyDescent="0.2">
      <c r="B395" s="49"/>
      <c r="C395" s="49"/>
      <c r="D395" s="49"/>
      <c r="E395" s="49"/>
      <c r="F395" s="82"/>
    </row>
    <row r="396" spans="2:6" x14ac:dyDescent="0.2">
      <c r="B396" s="49"/>
      <c r="C396" s="49"/>
      <c r="D396" s="49"/>
      <c r="E396" s="49"/>
      <c r="F396" s="82"/>
    </row>
    <row r="397" spans="2:6" x14ac:dyDescent="0.2">
      <c r="B397" s="49"/>
      <c r="C397" s="49"/>
      <c r="D397" s="49"/>
      <c r="E397" s="49"/>
      <c r="F397" s="82"/>
    </row>
    <row r="398" spans="2:6" x14ac:dyDescent="0.2">
      <c r="B398" s="49"/>
      <c r="C398" s="49"/>
      <c r="D398" s="49"/>
      <c r="E398" s="49"/>
      <c r="F398" s="82"/>
    </row>
    <row r="399" spans="2:6" x14ac:dyDescent="0.2">
      <c r="B399" s="49"/>
      <c r="C399" s="49"/>
      <c r="D399" s="49"/>
      <c r="E399" s="49"/>
      <c r="F399" s="82"/>
    </row>
    <row r="400" spans="2:6" x14ac:dyDescent="0.2">
      <c r="B400" s="49"/>
      <c r="C400" s="49"/>
      <c r="D400" s="49"/>
      <c r="E400" s="49"/>
      <c r="F400" s="82"/>
    </row>
    <row r="401" spans="2:6" x14ac:dyDescent="0.2">
      <c r="B401" s="49"/>
      <c r="C401" s="49"/>
      <c r="D401" s="49"/>
      <c r="E401" s="49"/>
      <c r="F401" s="82"/>
    </row>
    <row r="402" spans="2:6" x14ac:dyDescent="0.2">
      <c r="B402" s="49"/>
      <c r="C402" s="49"/>
      <c r="D402" s="49"/>
      <c r="E402" s="49"/>
      <c r="F402" s="82"/>
    </row>
    <row r="403" spans="2:6" x14ac:dyDescent="0.2">
      <c r="B403" s="49"/>
      <c r="C403" s="49"/>
      <c r="D403" s="49"/>
      <c r="E403" s="49"/>
      <c r="F403" s="82"/>
    </row>
    <row r="404" spans="2:6" x14ac:dyDescent="0.2">
      <c r="B404" s="49"/>
      <c r="C404" s="49"/>
      <c r="D404" s="49"/>
      <c r="E404" s="49"/>
      <c r="F404" s="82"/>
    </row>
    <row r="405" spans="2:6" x14ac:dyDescent="0.2">
      <c r="B405" s="49"/>
      <c r="C405" s="49"/>
      <c r="D405" s="49"/>
      <c r="E405" s="49"/>
      <c r="F405" s="82"/>
    </row>
    <row r="406" spans="2:6" x14ac:dyDescent="0.2">
      <c r="B406" s="49"/>
      <c r="C406" s="49"/>
      <c r="D406" s="49"/>
      <c r="E406" s="49"/>
      <c r="F406" s="82"/>
    </row>
    <row r="407" spans="2:6" x14ac:dyDescent="0.2">
      <c r="B407" s="49"/>
      <c r="C407" s="49"/>
      <c r="D407" s="49"/>
      <c r="E407" s="49"/>
      <c r="F407" s="82"/>
    </row>
    <row r="408" spans="2:6" x14ac:dyDescent="0.2">
      <c r="B408" s="49"/>
      <c r="C408" s="49"/>
      <c r="D408" s="49"/>
      <c r="E408" s="49"/>
      <c r="F408" s="82"/>
    </row>
    <row r="409" spans="2:6" x14ac:dyDescent="0.2">
      <c r="B409" s="49"/>
      <c r="C409" s="49"/>
      <c r="D409" s="49"/>
      <c r="E409" s="49"/>
      <c r="F409" s="82"/>
    </row>
    <row r="410" spans="2:6" x14ac:dyDescent="0.2">
      <c r="B410" s="49"/>
      <c r="C410" s="49"/>
      <c r="D410" s="49"/>
      <c r="E410" s="49"/>
      <c r="F410" s="82"/>
    </row>
    <row r="411" spans="2:6" x14ac:dyDescent="0.2">
      <c r="B411" s="49"/>
      <c r="C411" s="49"/>
      <c r="D411" s="49"/>
      <c r="E411" s="49"/>
      <c r="F411" s="82"/>
    </row>
    <row r="412" spans="2:6" x14ac:dyDescent="0.2">
      <c r="B412" s="49"/>
      <c r="C412" s="49"/>
      <c r="D412" s="49"/>
      <c r="E412" s="49"/>
      <c r="F412" s="82"/>
    </row>
    <row r="413" spans="2:6" x14ac:dyDescent="0.2">
      <c r="B413" s="49"/>
      <c r="C413" s="49"/>
      <c r="D413" s="49"/>
      <c r="E413" s="49"/>
      <c r="F413" s="82"/>
    </row>
    <row r="414" spans="2:6" x14ac:dyDescent="0.2">
      <c r="B414" s="49"/>
      <c r="C414" s="49"/>
      <c r="D414" s="49"/>
      <c r="E414" s="49"/>
      <c r="F414" s="82"/>
    </row>
    <row r="415" spans="2:6" x14ac:dyDescent="0.2">
      <c r="B415" s="49"/>
      <c r="C415" s="49"/>
      <c r="D415" s="49"/>
      <c r="E415" s="49"/>
      <c r="F415" s="82"/>
    </row>
    <row r="416" spans="2:6" x14ac:dyDescent="0.2">
      <c r="B416" s="49"/>
      <c r="C416" s="49"/>
      <c r="D416" s="49"/>
      <c r="E416" s="49"/>
      <c r="F416" s="82"/>
    </row>
    <row r="417" spans="2:6" x14ac:dyDescent="0.2">
      <c r="B417" s="49"/>
      <c r="C417" s="49"/>
      <c r="D417" s="49"/>
      <c r="E417" s="49"/>
      <c r="F417" s="82"/>
    </row>
    <row r="418" spans="2:6" x14ac:dyDescent="0.2">
      <c r="B418" s="49"/>
      <c r="C418" s="49"/>
      <c r="D418" s="49"/>
      <c r="E418" s="49"/>
      <c r="F418" s="82"/>
    </row>
    <row r="419" spans="2:6" x14ac:dyDescent="0.2">
      <c r="B419" s="49"/>
      <c r="C419" s="49"/>
      <c r="D419" s="49"/>
      <c r="E419" s="49"/>
      <c r="F419" s="82"/>
    </row>
    <row r="420" spans="2:6" x14ac:dyDescent="0.2">
      <c r="B420" s="49"/>
      <c r="C420" s="49"/>
      <c r="D420" s="49"/>
      <c r="E420" s="49"/>
      <c r="F420" s="82"/>
    </row>
    <row r="421" spans="2:6" x14ac:dyDescent="0.2">
      <c r="B421" s="49"/>
      <c r="C421" s="49"/>
      <c r="D421" s="49"/>
      <c r="E421" s="49"/>
      <c r="F421" s="82"/>
    </row>
    <row r="422" spans="2:6" x14ac:dyDescent="0.2">
      <c r="B422" s="49"/>
      <c r="C422" s="49"/>
      <c r="D422" s="49"/>
      <c r="E422" s="49"/>
      <c r="F422" s="82"/>
    </row>
    <row r="423" spans="2:6" x14ac:dyDescent="0.2">
      <c r="B423" s="49"/>
      <c r="C423" s="49"/>
      <c r="D423" s="49"/>
      <c r="E423" s="49"/>
      <c r="F423" s="82"/>
    </row>
    <row r="424" spans="2:6" x14ac:dyDescent="0.2">
      <c r="B424" s="49"/>
      <c r="C424" s="49"/>
      <c r="D424" s="49"/>
      <c r="E424" s="49"/>
      <c r="F424" s="82"/>
    </row>
    <row r="425" spans="2:6" x14ac:dyDescent="0.2">
      <c r="B425" s="49"/>
      <c r="C425" s="49"/>
      <c r="D425" s="49"/>
      <c r="E425" s="49"/>
      <c r="F425" s="82"/>
    </row>
    <row r="426" spans="2:6" x14ac:dyDescent="0.2">
      <c r="B426" s="49"/>
      <c r="C426" s="49"/>
      <c r="D426" s="49"/>
      <c r="E426" s="49"/>
      <c r="F426" s="82"/>
    </row>
    <row r="427" spans="2:6" x14ac:dyDescent="0.2">
      <c r="B427" s="49"/>
      <c r="C427" s="49"/>
      <c r="D427" s="49"/>
      <c r="E427" s="49"/>
      <c r="F427" s="82"/>
    </row>
    <row r="428" spans="2:6" x14ac:dyDescent="0.2">
      <c r="B428" s="49"/>
      <c r="C428" s="49"/>
      <c r="D428" s="49"/>
      <c r="E428" s="49"/>
      <c r="F428" s="82"/>
    </row>
    <row r="429" spans="2:6" x14ac:dyDescent="0.2">
      <c r="B429" s="49"/>
      <c r="C429" s="49"/>
      <c r="D429" s="49"/>
      <c r="E429" s="49"/>
      <c r="F429" s="82"/>
    </row>
    <row r="430" spans="2:6" x14ac:dyDescent="0.2">
      <c r="B430" s="49"/>
      <c r="C430" s="49"/>
      <c r="D430" s="49"/>
      <c r="E430" s="49"/>
      <c r="F430" s="82"/>
    </row>
    <row r="431" spans="2:6" s="41" customFormat="1" ht="15" x14ac:dyDescent="0.2">
      <c r="B431" s="49"/>
      <c r="C431" s="49"/>
      <c r="D431" s="49"/>
      <c r="E431" s="49"/>
      <c r="F431" s="82"/>
    </row>
    <row r="432" spans="2:6" s="41" customFormat="1" ht="15" x14ac:dyDescent="0.2">
      <c r="B432" s="49"/>
      <c r="C432" s="49"/>
      <c r="D432" s="49"/>
      <c r="E432" s="49"/>
      <c r="F432" s="82"/>
    </row>
    <row r="433" spans="2:6" s="41" customFormat="1" ht="15" x14ac:dyDescent="0.2">
      <c r="B433" s="49"/>
      <c r="C433" s="49"/>
      <c r="D433" s="49"/>
      <c r="E433" s="49"/>
      <c r="F433" s="82"/>
    </row>
    <row r="434" spans="2:6" x14ac:dyDescent="0.2">
      <c r="B434" s="49"/>
      <c r="C434" s="49"/>
      <c r="D434" s="49"/>
      <c r="E434" s="49"/>
      <c r="F434" s="82"/>
    </row>
    <row r="435" spans="2:6" x14ac:dyDescent="0.2">
      <c r="B435" s="49"/>
      <c r="C435" s="49"/>
      <c r="D435" s="49"/>
      <c r="E435" s="49"/>
      <c r="F435" s="82"/>
    </row>
    <row r="436" spans="2:6" s="44" customFormat="1" ht="11.25" x14ac:dyDescent="0.2">
      <c r="F436" s="83"/>
    </row>
    <row r="437" spans="2:6" x14ac:dyDescent="0.2">
      <c r="B437" s="49"/>
      <c r="C437" s="49"/>
      <c r="D437" s="49"/>
      <c r="E437" s="49"/>
      <c r="F437" s="82"/>
    </row>
    <row r="438" spans="2:6" x14ac:dyDescent="0.2">
      <c r="B438" s="49"/>
      <c r="C438" s="49"/>
      <c r="D438" s="49"/>
      <c r="E438" s="49"/>
      <c r="F438" s="82"/>
    </row>
    <row r="439" spans="2:6" x14ac:dyDescent="0.2">
      <c r="B439" s="49"/>
      <c r="C439" s="49"/>
      <c r="D439" s="49"/>
      <c r="E439" s="49"/>
      <c r="F439" s="82"/>
    </row>
    <row r="440" spans="2:6" x14ac:dyDescent="0.2">
      <c r="B440" s="49"/>
      <c r="C440" s="49"/>
      <c r="D440" s="49"/>
      <c r="E440" s="49"/>
      <c r="F440" s="82"/>
    </row>
    <row r="441" spans="2:6" x14ac:dyDescent="0.2">
      <c r="B441" s="49"/>
      <c r="C441" s="49"/>
      <c r="D441" s="49"/>
      <c r="E441" s="49"/>
      <c r="F441" s="82"/>
    </row>
    <row r="442" spans="2:6" x14ac:dyDescent="0.2">
      <c r="B442" s="49"/>
      <c r="C442" s="49"/>
      <c r="D442" s="49"/>
      <c r="E442" s="49"/>
      <c r="F442" s="82"/>
    </row>
    <row r="443" spans="2:6" x14ac:dyDescent="0.2">
      <c r="B443" s="49"/>
      <c r="C443" s="49"/>
      <c r="D443" s="49"/>
      <c r="E443" s="49"/>
      <c r="F443" s="82"/>
    </row>
    <row r="444" spans="2:6" x14ac:dyDescent="0.2">
      <c r="B444" s="49"/>
      <c r="C444" s="49"/>
      <c r="D444" s="49"/>
      <c r="E444" s="49"/>
      <c r="F444" s="82"/>
    </row>
    <row r="445" spans="2:6" x14ac:dyDescent="0.2">
      <c r="B445" s="49"/>
      <c r="C445" s="49"/>
      <c r="D445" s="49"/>
      <c r="E445" s="49"/>
      <c r="F445" s="82"/>
    </row>
    <row r="446" spans="2:6" x14ac:dyDescent="0.2">
      <c r="B446" s="49"/>
      <c r="C446" s="49"/>
      <c r="D446" s="49"/>
      <c r="E446" s="49"/>
      <c r="F446" s="82"/>
    </row>
    <row r="447" spans="2:6" x14ac:dyDescent="0.2">
      <c r="B447" s="49"/>
      <c r="C447" s="49"/>
      <c r="D447" s="49"/>
      <c r="E447" s="49"/>
      <c r="F447" s="82"/>
    </row>
    <row r="448" spans="2:6" x14ac:dyDescent="0.2">
      <c r="B448" s="49"/>
      <c r="C448" s="49"/>
      <c r="D448" s="49"/>
      <c r="E448" s="49"/>
      <c r="F448" s="82"/>
    </row>
    <row r="449" spans="2:6" x14ac:dyDescent="0.2">
      <c r="B449" s="49"/>
      <c r="C449" s="49"/>
      <c r="D449" s="49"/>
      <c r="E449" s="49"/>
      <c r="F449" s="82"/>
    </row>
    <row r="450" spans="2:6" x14ac:dyDescent="0.2">
      <c r="B450" s="49"/>
      <c r="C450" s="49"/>
      <c r="D450" s="49"/>
      <c r="E450" s="49"/>
      <c r="F450" s="82"/>
    </row>
    <row r="451" spans="2:6" x14ac:dyDescent="0.2">
      <c r="B451" s="49"/>
      <c r="C451" s="49"/>
      <c r="D451" s="49"/>
      <c r="E451" s="49"/>
      <c r="F451" s="82"/>
    </row>
    <row r="452" spans="2:6" x14ac:dyDescent="0.2">
      <c r="B452" s="49"/>
      <c r="C452" s="49"/>
      <c r="D452" s="49"/>
      <c r="E452" s="49"/>
      <c r="F452" s="82"/>
    </row>
    <row r="453" spans="2:6" x14ac:dyDescent="0.2">
      <c r="B453" s="49"/>
      <c r="C453" s="49"/>
      <c r="D453" s="49"/>
      <c r="E453" s="49"/>
      <c r="F453" s="82"/>
    </row>
    <row r="454" spans="2:6" x14ac:dyDescent="0.2">
      <c r="B454" s="49"/>
      <c r="C454" s="49"/>
      <c r="D454" s="49"/>
      <c r="E454" s="49"/>
      <c r="F454" s="82"/>
    </row>
    <row r="455" spans="2:6" x14ac:dyDescent="0.2">
      <c r="B455" s="49"/>
      <c r="C455" s="49"/>
      <c r="D455" s="49"/>
      <c r="E455" s="49"/>
      <c r="F455" s="82"/>
    </row>
    <row r="456" spans="2:6" x14ac:dyDescent="0.2">
      <c r="B456" s="49"/>
      <c r="C456" s="49"/>
      <c r="D456" s="49"/>
      <c r="E456" s="49"/>
      <c r="F456" s="82"/>
    </row>
    <row r="457" spans="2:6" x14ac:dyDescent="0.2">
      <c r="B457" s="49"/>
      <c r="C457" s="49"/>
      <c r="D457" s="49"/>
      <c r="E457" s="49"/>
      <c r="F457" s="82"/>
    </row>
    <row r="458" spans="2:6" x14ac:dyDescent="0.2">
      <c r="B458" s="49"/>
      <c r="C458" s="49"/>
      <c r="D458" s="49"/>
      <c r="E458" s="49"/>
      <c r="F458" s="82"/>
    </row>
    <row r="459" spans="2:6" x14ac:dyDescent="0.2">
      <c r="B459" s="49"/>
      <c r="C459" s="49"/>
      <c r="D459" s="49"/>
      <c r="E459" s="49"/>
      <c r="F459" s="82"/>
    </row>
    <row r="460" spans="2:6" x14ac:dyDescent="0.2">
      <c r="B460" s="49"/>
      <c r="C460" s="49"/>
      <c r="D460" s="49"/>
      <c r="E460" s="49"/>
      <c r="F460" s="82"/>
    </row>
    <row r="461" spans="2:6" x14ac:dyDescent="0.2">
      <c r="B461" s="49"/>
      <c r="C461" s="49"/>
      <c r="D461" s="49"/>
      <c r="E461" s="49"/>
      <c r="F461" s="82"/>
    </row>
    <row r="462" spans="2:6" x14ac:dyDescent="0.2">
      <c r="B462" s="49"/>
      <c r="C462" s="49"/>
      <c r="D462" s="49"/>
      <c r="E462" s="49"/>
      <c r="F462" s="82"/>
    </row>
    <row r="463" spans="2:6" x14ac:dyDescent="0.2">
      <c r="B463" s="49"/>
      <c r="C463" s="49"/>
      <c r="D463" s="49"/>
      <c r="E463" s="49"/>
      <c r="F463" s="82"/>
    </row>
    <row r="464" spans="2:6" x14ac:dyDescent="0.2">
      <c r="B464" s="49"/>
      <c r="C464" s="49"/>
      <c r="D464" s="49"/>
      <c r="E464" s="49"/>
      <c r="F464" s="82"/>
    </row>
    <row r="465" spans="2:6" x14ac:dyDescent="0.2">
      <c r="B465" s="49"/>
      <c r="C465" s="49"/>
      <c r="D465" s="49"/>
      <c r="E465" s="49"/>
      <c r="F465" s="82"/>
    </row>
    <row r="466" spans="2:6" x14ac:dyDescent="0.2">
      <c r="B466" s="49"/>
      <c r="C466" s="49"/>
      <c r="D466" s="49"/>
      <c r="E466" s="49"/>
      <c r="F466" s="82"/>
    </row>
    <row r="467" spans="2:6" x14ac:dyDescent="0.2">
      <c r="B467" s="49"/>
      <c r="C467" s="49"/>
      <c r="D467" s="49"/>
      <c r="E467" s="49"/>
      <c r="F467" s="82"/>
    </row>
    <row r="468" spans="2:6" x14ac:dyDescent="0.2">
      <c r="B468" s="49"/>
      <c r="C468" s="49"/>
      <c r="D468" s="49"/>
      <c r="E468" s="49"/>
      <c r="F468" s="82"/>
    </row>
    <row r="469" spans="2:6" x14ac:dyDescent="0.2">
      <c r="B469" s="49"/>
      <c r="C469" s="49"/>
      <c r="D469" s="49"/>
      <c r="E469" s="49"/>
      <c r="F469" s="82"/>
    </row>
    <row r="470" spans="2:6" x14ac:dyDescent="0.2">
      <c r="B470" s="49"/>
      <c r="C470" s="49"/>
      <c r="D470" s="49"/>
      <c r="E470" s="49"/>
      <c r="F470" s="82"/>
    </row>
    <row r="471" spans="2:6" x14ac:dyDescent="0.2">
      <c r="B471" s="49"/>
      <c r="C471" s="49"/>
      <c r="D471" s="49"/>
      <c r="E471" s="49"/>
      <c r="F471" s="82"/>
    </row>
    <row r="472" spans="2:6" x14ac:dyDescent="0.2">
      <c r="B472" s="49"/>
      <c r="C472" s="49"/>
      <c r="D472" s="49"/>
      <c r="E472" s="49"/>
      <c r="F472" s="82"/>
    </row>
    <row r="473" spans="2:6" x14ac:dyDescent="0.2">
      <c r="B473" s="49"/>
      <c r="C473" s="49"/>
      <c r="D473" s="49"/>
      <c r="E473" s="49"/>
      <c r="F473" s="82"/>
    </row>
    <row r="474" spans="2:6" x14ac:dyDescent="0.2">
      <c r="B474" s="49"/>
      <c r="C474" s="49"/>
      <c r="D474" s="49"/>
      <c r="E474" s="49"/>
      <c r="F474" s="82"/>
    </row>
    <row r="475" spans="2:6" x14ac:dyDescent="0.2">
      <c r="B475" s="49"/>
      <c r="C475" s="49"/>
      <c r="D475" s="49"/>
      <c r="E475" s="49"/>
      <c r="F475" s="82"/>
    </row>
    <row r="476" spans="2:6" x14ac:dyDescent="0.2">
      <c r="B476" s="49"/>
      <c r="C476" s="49"/>
      <c r="D476" s="49"/>
      <c r="E476" s="49"/>
      <c r="F476" s="82"/>
    </row>
    <row r="483" spans="2:6" s="41" customFormat="1" ht="15" x14ac:dyDescent="0.2">
      <c r="F483" s="78"/>
    </row>
    <row r="484" spans="2:6" s="41" customFormat="1" ht="15" x14ac:dyDescent="0.2">
      <c r="F484" s="78"/>
    </row>
    <row r="485" spans="2:6" s="41" customFormat="1" ht="15" x14ac:dyDescent="0.2">
      <c r="F485" s="78"/>
    </row>
    <row r="488" spans="2:6" s="44" customFormat="1" ht="11.25" x14ac:dyDescent="0.2">
      <c r="F488" s="83"/>
    </row>
    <row r="491" spans="2:6" x14ac:dyDescent="0.2">
      <c r="B491" s="49"/>
      <c r="C491" s="49"/>
      <c r="D491" s="49"/>
      <c r="E491" s="49"/>
      <c r="F491" s="82"/>
    </row>
    <row r="492" spans="2:6" x14ac:dyDescent="0.2">
      <c r="B492" s="49"/>
      <c r="C492" s="49"/>
      <c r="D492" s="49"/>
      <c r="E492" s="49"/>
      <c r="F492" s="82"/>
    </row>
    <row r="493" spans="2:6" x14ac:dyDescent="0.2">
      <c r="B493" s="49"/>
      <c r="C493" s="49"/>
      <c r="D493" s="49"/>
      <c r="E493" s="49"/>
      <c r="F493" s="82"/>
    </row>
    <row r="494" spans="2:6" x14ac:dyDescent="0.2">
      <c r="B494" s="49"/>
      <c r="C494" s="49"/>
      <c r="D494" s="49"/>
      <c r="E494" s="49"/>
      <c r="F494" s="82"/>
    </row>
    <row r="495" spans="2:6" x14ac:dyDescent="0.2">
      <c r="B495" s="49"/>
      <c r="C495" s="49"/>
      <c r="D495" s="49"/>
      <c r="E495" s="49"/>
      <c r="F495" s="82"/>
    </row>
    <row r="496" spans="2:6" x14ac:dyDescent="0.2">
      <c r="B496" s="49"/>
      <c r="C496" s="49"/>
      <c r="D496" s="49"/>
      <c r="E496" s="49"/>
      <c r="F496" s="82"/>
    </row>
    <row r="497" spans="2:6" x14ac:dyDescent="0.2">
      <c r="B497" s="49"/>
      <c r="C497" s="49"/>
      <c r="D497" s="49"/>
      <c r="E497" s="49"/>
      <c r="F497" s="82"/>
    </row>
    <row r="498" spans="2:6" x14ac:dyDescent="0.2">
      <c r="B498" s="49"/>
      <c r="C498" s="49"/>
      <c r="D498" s="49"/>
      <c r="E498" s="49"/>
      <c r="F498" s="82"/>
    </row>
    <row r="499" spans="2:6" x14ac:dyDescent="0.2">
      <c r="B499" s="49"/>
      <c r="C499" s="49"/>
      <c r="D499" s="49"/>
      <c r="E499" s="49"/>
      <c r="F499" s="82"/>
    </row>
    <row r="500" spans="2:6" x14ac:dyDescent="0.2">
      <c r="B500" s="49"/>
      <c r="C500" s="49"/>
      <c r="D500" s="49"/>
      <c r="E500" s="49"/>
      <c r="F500" s="82"/>
    </row>
    <row r="501" spans="2:6" x14ac:dyDescent="0.2">
      <c r="B501" s="49"/>
      <c r="C501" s="49"/>
      <c r="D501" s="49"/>
      <c r="E501" s="49"/>
      <c r="F501" s="82"/>
    </row>
    <row r="502" spans="2:6" x14ac:dyDescent="0.2">
      <c r="B502" s="49"/>
      <c r="C502" s="49"/>
      <c r="D502" s="49"/>
      <c r="E502" s="49"/>
      <c r="F502" s="82"/>
    </row>
    <row r="503" spans="2:6" x14ac:dyDescent="0.2">
      <c r="B503" s="49"/>
      <c r="C503" s="49"/>
      <c r="D503" s="49"/>
      <c r="E503" s="49"/>
      <c r="F503" s="82"/>
    </row>
    <row r="504" spans="2:6" x14ac:dyDescent="0.2">
      <c r="B504" s="49"/>
      <c r="C504" s="49"/>
      <c r="D504" s="49"/>
      <c r="E504" s="49"/>
      <c r="F504" s="82"/>
    </row>
    <row r="505" spans="2:6" x14ac:dyDescent="0.2">
      <c r="B505" s="49"/>
      <c r="C505" s="49"/>
      <c r="D505" s="49"/>
      <c r="E505" s="49"/>
      <c r="F505" s="82"/>
    </row>
    <row r="506" spans="2:6" x14ac:dyDescent="0.2">
      <c r="B506" s="49"/>
      <c r="C506" s="49"/>
      <c r="D506" s="49"/>
      <c r="E506" s="49"/>
      <c r="F506" s="82"/>
    </row>
    <row r="507" spans="2:6" x14ac:dyDescent="0.2">
      <c r="B507" s="49"/>
      <c r="C507" s="49"/>
      <c r="D507" s="49"/>
      <c r="E507" s="49"/>
      <c r="F507" s="82"/>
    </row>
    <row r="508" spans="2:6" x14ac:dyDescent="0.2">
      <c r="B508" s="49"/>
      <c r="C508" s="49"/>
      <c r="D508" s="49"/>
      <c r="E508" s="49"/>
      <c r="F508" s="82"/>
    </row>
    <row r="509" spans="2:6" x14ac:dyDescent="0.2">
      <c r="B509" s="49"/>
      <c r="C509" s="49"/>
      <c r="D509" s="49"/>
      <c r="E509" s="49"/>
      <c r="F509" s="82"/>
    </row>
    <row r="510" spans="2:6" x14ac:dyDescent="0.2">
      <c r="B510" s="49"/>
      <c r="C510" s="49"/>
      <c r="D510" s="49"/>
      <c r="E510" s="49"/>
      <c r="F510" s="82"/>
    </row>
    <row r="511" spans="2:6" x14ac:dyDescent="0.2">
      <c r="B511" s="49"/>
      <c r="C511" s="49"/>
      <c r="D511" s="49"/>
      <c r="E511" s="49"/>
      <c r="F511" s="82"/>
    </row>
    <row r="512" spans="2:6" x14ac:dyDescent="0.2">
      <c r="B512" s="49"/>
      <c r="C512" s="49"/>
      <c r="D512" s="49"/>
      <c r="E512" s="49"/>
      <c r="F512" s="82"/>
    </row>
    <row r="513" spans="2:6" x14ac:dyDescent="0.2">
      <c r="B513" s="49"/>
      <c r="C513" s="49"/>
      <c r="D513" s="49"/>
      <c r="E513" s="49"/>
      <c r="F513" s="82"/>
    </row>
    <row r="514" spans="2:6" x14ac:dyDescent="0.2">
      <c r="B514" s="49"/>
      <c r="C514" s="49"/>
      <c r="D514" s="49"/>
      <c r="E514" s="49"/>
      <c r="F514" s="82"/>
    </row>
    <row r="515" spans="2:6" x14ac:dyDescent="0.2">
      <c r="B515" s="49"/>
      <c r="C515" s="49"/>
      <c r="D515" s="49"/>
      <c r="E515" s="49"/>
      <c r="F515" s="82"/>
    </row>
    <row r="516" spans="2:6" x14ac:dyDescent="0.2">
      <c r="B516" s="49"/>
      <c r="C516" s="49"/>
      <c r="D516" s="49"/>
      <c r="E516" s="49"/>
      <c r="F516" s="82"/>
    </row>
    <row r="517" spans="2:6" x14ac:dyDescent="0.2">
      <c r="B517" s="49"/>
      <c r="C517" s="49"/>
      <c r="D517" s="49"/>
      <c r="E517" s="49"/>
      <c r="F517" s="82"/>
    </row>
    <row r="518" spans="2:6" x14ac:dyDescent="0.2">
      <c r="B518" s="49"/>
      <c r="C518" s="49"/>
      <c r="D518" s="49"/>
      <c r="E518" s="49"/>
      <c r="F518" s="82"/>
    </row>
    <row r="519" spans="2:6" x14ac:dyDescent="0.2">
      <c r="B519" s="49"/>
      <c r="C519" s="49"/>
      <c r="D519" s="49"/>
      <c r="E519" s="49"/>
      <c r="F519" s="82"/>
    </row>
    <row r="520" spans="2:6" x14ac:dyDescent="0.2">
      <c r="B520" s="49"/>
      <c r="C520" s="49"/>
      <c r="D520" s="49"/>
      <c r="E520" s="49"/>
      <c r="F520" s="82"/>
    </row>
    <row r="521" spans="2:6" x14ac:dyDescent="0.2">
      <c r="B521" s="49"/>
      <c r="C521" s="49"/>
      <c r="D521" s="49"/>
      <c r="E521" s="49"/>
      <c r="F521" s="82"/>
    </row>
    <row r="522" spans="2:6" x14ac:dyDescent="0.2">
      <c r="B522" s="49"/>
      <c r="C522" s="49"/>
      <c r="D522" s="49"/>
      <c r="E522" s="49"/>
      <c r="F522" s="82"/>
    </row>
    <row r="523" spans="2:6" x14ac:dyDescent="0.2">
      <c r="B523" s="49"/>
      <c r="C523" s="49"/>
      <c r="D523" s="49"/>
      <c r="E523" s="49"/>
      <c r="F523" s="82"/>
    </row>
    <row r="524" spans="2:6" x14ac:dyDescent="0.2">
      <c r="B524" s="49"/>
      <c r="C524" s="49"/>
      <c r="D524" s="49"/>
      <c r="E524" s="49"/>
      <c r="F524" s="82"/>
    </row>
    <row r="525" spans="2:6" x14ac:dyDescent="0.2">
      <c r="B525" s="49"/>
      <c r="C525" s="49"/>
      <c r="D525" s="49"/>
      <c r="E525" s="49"/>
      <c r="F525" s="82"/>
    </row>
    <row r="526" spans="2:6" x14ac:dyDescent="0.2">
      <c r="B526" s="49"/>
      <c r="C526" s="49"/>
      <c r="D526" s="49"/>
      <c r="E526" s="49"/>
      <c r="F526" s="82"/>
    </row>
    <row r="527" spans="2:6" x14ac:dyDescent="0.2">
      <c r="B527" s="49"/>
      <c r="C527" s="49"/>
      <c r="D527" s="49"/>
      <c r="E527" s="49"/>
      <c r="F527" s="82"/>
    </row>
    <row r="528" spans="2:6" x14ac:dyDescent="0.2">
      <c r="B528" s="49"/>
      <c r="C528" s="49"/>
      <c r="D528" s="49"/>
      <c r="E528" s="49"/>
      <c r="F528" s="82"/>
    </row>
    <row r="529" spans="2:6" x14ac:dyDescent="0.2">
      <c r="B529" s="49"/>
      <c r="C529" s="49"/>
      <c r="D529" s="49"/>
      <c r="E529" s="49"/>
      <c r="F529" s="82"/>
    </row>
    <row r="530" spans="2:6" x14ac:dyDescent="0.2">
      <c r="B530" s="49"/>
      <c r="C530" s="49"/>
      <c r="D530" s="49"/>
      <c r="E530" s="49"/>
      <c r="F530" s="82"/>
    </row>
    <row r="531" spans="2:6" x14ac:dyDescent="0.2">
      <c r="B531" s="49"/>
      <c r="C531" s="49"/>
      <c r="D531" s="49"/>
      <c r="E531" s="49"/>
      <c r="F531" s="82"/>
    </row>
    <row r="532" spans="2:6" x14ac:dyDescent="0.2">
      <c r="B532" s="49"/>
      <c r="C532" s="49"/>
      <c r="D532" s="49"/>
      <c r="E532" s="49"/>
      <c r="F532" s="82"/>
    </row>
    <row r="533" spans="2:6" x14ac:dyDescent="0.2">
      <c r="B533" s="49"/>
      <c r="C533" s="49"/>
      <c r="D533" s="49"/>
      <c r="E533" s="49"/>
      <c r="F533" s="82"/>
    </row>
    <row r="534" spans="2:6" x14ac:dyDescent="0.2">
      <c r="B534" s="49"/>
      <c r="C534" s="49"/>
      <c r="D534" s="49"/>
      <c r="E534" s="49"/>
      <c r="F534" s="82"/>
    </row>
    <row r="535" spans="2:6" s="41" customFormat="1" ht="15" x14ac:dyDescent="0.2">
      <c r="B535" s="49"/>
      <c r="C535" s="49"/>
      <c r="D535" s="49"/>
      <c r="E535" s="49"/>
      <c r="F535" s="82"/>
    </row>
    <row r="536" spans="2:6" s="41" customFormat="1" ht="15" x14ac:dyDescent="0.2">
      <c r="B536" s="49"/>
      <c r="C536" s="49"/>
      <c r="D536" s="49"/>
      <c r="E536" s="49"/>
      <c r="F536" s="82"/>
    </row>
    <row r="537" spans="2:6" s="41" customFormat="1" ht="15" x14ac:dyDescent="0.2">
      <c r="B537" s="49"/>
      <c r="C537" s="49"/>
      <c r="D537" s="49"/>
      <c r="E537" s="49"/>
      <c r="F537" s="82"/>
    </row>
    <row r="538" spans="2:6" x14ac:dyDescent="0.2">
      <c r="B538" s="49"/>
      <c r="C538" s="49"/>
      <c r="D538" s="49"/>
      <c r="E538" s="49"/>
      <c r="F538" s="82"/>
    </row>
    <row r="539" spans="2:6" x14ac:dyDescent="0.2">
      <c r="B539" s="49"/>
      <c r="C539" s="49"/>
      <c r="D539" s="49"/>
      <c r="E539" s="49"/>
      <c r="F539" s="82"/>
    </row>
    <row r="540" spans="2:6" s="44" customFormat="1" ht="11.25" x14ac:dyDescent="0.2">
      <c r="F540" s="83"/>
    </row>
    <row r="541" spans="2:6" x14ac:dyDescent="0.2">
      <c r="B541" s="49"/>
      <c r="C541" s="49"/>
      <c r="D541" s="49"/>
      <c r="E541" s="49"/>
      <c r="F541" s="82"/>
    </row>
    <row r="542" spans="2:6" x14ac:dyDescent="0.2">
      <c r="B542" s="49"/>
      <c r="C542" s="49"/>
      <c r="D542" s="49"/>
      <c r="E542" s="49"/>
      <c r="F542" s="82"/>
    </row>
    <row r="543" spans="2:6" x14ac:dyDescent="0.2">
      <c r="B543" s="49"/>
      <c r="C543" s="49"/>
      <c r="D543" s="49"/>
      <c r="E543" s="49"/>
      <c r="F543" s="82"/>
    </row>
    <row r="544" spans="2:6" x14ac:dyDescent="0.2">
      <c r="B544" s="49"/>
      <c r="C544" s="49"/>
      <c r="D544" s="49"/>
      <c r="E544" s="49"/>
      <c r="F544" s="82"/>
    </row>
    <row r="545" spans="2:6" x14ac:dyDescent="0.2">
      <c r="B545" s="49"/>
      <c r="C545" s="49"/>
      <c r="D545" s="49"/>
      <c r="E545" s="49"/>
      <c r="F545" s="82"/>
    </row>
    <row r="546" spans="2:6" x14ac:dyDescent="0.2">
      <c r="B546" s="49"/>
      <c r="C546" s="49"/>
      <c r="D546" s="49"/>
      <c r="E546" s="49"/>
      <c r="F546" s="82"/>
    </row>
    <row r="547" spans="2:6" x14ac:dyDescent="0.2">
      <c r="B547" s="49"/>
      <c r="C547" s="49"/>
      <c r="D547" s="49"/>
      <c r="E547" s="49"/>
      <c r="F547" s="82"/>
    </row>
    <row r="548" spans="2:6" x14ac:dyDescent="0.2">
      <c r="B548" s="49"/>
      <c r="C548" s="49"/>
      <c r="D548" s="49"/>
      <c r="E548" s="49"/>
      <c r="F548" s="82"/>
    </row>
    <row r="549" spans="2:6" x14ac:dyDescent="0.2">
      <c r="B549" s="49"/>
      <c r="C549" s="49"/>
      <c r="D549" s="49"/>
      <c r="E549" s="49"/>
      <c r="F549" s="82"/>
    </row>
    <row r="550" spans="2:6" x14ac:dyDescent="0.2">
      <c r="B550" s="49"/>
      <c r="C550" s="49"/>
      <c r="D550" s="49"/>
      <c r="E550" s="49"/>
      <c r="F550" s="82"/>
    </row>
    <row r="551" spans="2:6" x14ac:dyDescent="0.2">
      <c r="B551" s="49"/>
      <c r="C551" s="49"/>
      <c r="D551" s="49"/>
      <c r="E551" s="49"/>
      <c r="F551" s="82"/>
    </row>
    <row r="552" spans="2:6" x14ac:dyDescent="0.2">
      <c r="B552" s="49"/>
      <c r="C552" s="49"/>
      <c r="D552" s="49"/>
      <c r="E552" s="49"/>
      <c r="F552" s="82"/>
    </row>
    <row r="553" spans="2:6" x14ac:dyDescent="0.2">
      <c r="B553" s="49"/>
      <c r="C553" s="49"/>
      <c r="D553" s="49"/>
      <c r="E553" s="49"/>
      <c r="F553" s="82"/>
    </row>
    <row r="554" spans="2:6" x14ac:dyDescent="0.2">
      <c r="B554" s="49"/>
      <c r="C554" s="49"/>
      <c r="D554" s="49"/>
      <c r="E554" s="49"/>
      <c r="F554" s="82"/>
    </row>
    <row r="555" spans="2:6" x14ac:dyDescent="0.2">
      <c r="B555" s="49"/>
      <c r="C555" s="49"/>
      <c r="D555" s="49"/>
      <c r="E555" s="49"/>
      <c r="F555" s="82"/>
    </row>
    <row r="556" spans="2:6" x14ac:dyDescent="0.2">
      <c r="B556" s="49"/>
      <c r="C556" s="49"/>
      <c r="D556" s="49"/>
      <c r="E556" s="49"/>
      <c r="F556" s="82"/>
    </row>
    <row r="557" spans="2:6" x14ac:dyDescent="0.2">
      <c r="B557" s="49"/>
      <c r="C557" s="49"/>
      <c r="D557" s="49"/>
      <c r="E557" s="49"/>
      <c r="F557" s="82"/>
    </row>
    <row r="558" spans="2:6" x14ac:dyDescent="0.2">
      <c r="B558" s="49"/>
      <c r="C558" s="49"/>
      <c r="D558" s="49"/>
      <c r="E558" s="49"/>
      <c r="F558" s="82"/>
    </row>
    <row r="559" spans="2:6" x14ac:dyDescent="0.2">
      <c r="B559" s="49"/>
      <c r="C559" s="49"/>
      <c r="D559" s="49"/>
      <c r="E559" s="49"/>
      <c r="F559" s="82"/>
    </row>
    <row r="560" spans="2:6" x14ac:dyDescent="0.2">
      <c r="B560" s="49"/>
      <c r="C560" s="49"/>
      <c r="D560" s="49"/>
      <c r="E560" s="49"/>
      <c r="F560" s="82"/>
    </row>
    <row r="561" spans="2:6" x14ac:dyDescent="0.2">
      <c r="B561" s="49"/>
      <c r="C561" s="49"/>
      <c r="D561" s="49"/>
      <c r="E561" s="49"/>
      <c r="F561" s="82"/>
    </row>
    <row r="562" spans="2:6" x14ac:dyDescent="0.2">
      <c r="B562" s="49"/>
      <c r="C562" s="49"/>
      <c r="D562" s="49"/>
      <c r="E562" s="49"/>
      <c r="F562" s="82"/>
    </row>
    <row r="563" spans="2:6" x14ac:dyDescent="0.2">
      <c r="B563" s="49"/>
      <c r="C563" s="49"/>
      <c r="D563" s="49"/>
      <c r="E563" s="49"/>
      <c r="F563" s="82"/>
    </row>
    <row r="564" spans="2:6" x14ac:dyDescent="0.2">
      <c r="B564" s="49"/>
      <c r="C564" s="49"/>
      <c r="D564" s="49"/>
      <c r="E564" s="49"/>
      <c r="F564" s="82"/>
    </row>
    <row r="565" spans="2:6" x14ac:dyDescent="0.2">
      <c r="B565" s="49"/>
      <c r="C565" s="49"/>
      <c r="D565" s="49"/>
      <c r="E565" s="49"/>
      <c r="F565" s="82"/>
    </row>
    <row r="566" spans="2:6" x14ac:dyDescent="0.2">
      <c r="B566" s="49"/>
      <c r="C566" s="49"/>
      <c r="D566" s="49"/>
      <c r="E566" s="49"/>
      <c r="F566" s="82"/>
    </row>
    <row r="567" spans="2:6" x14ac:dyDescent="0.2">
      <c r="B567" s="49"/>
      <c r="C567" s="49"/>
      <c r="D567" s="49"/>
      <c r="E567" s="49"/>
      <c r="F567" s="82"/>
    </row>
    <row r="568" spans="2:6" x14ac:dyDescent="0.2">
      <c r="B568" s="49"/>
      <c r="C568" s="49"/>
      <c r="D568" s="49"/>
      <c r="E568" s="49"/>
      <c r="F568" s="82"/>
    </row>
    <row r="569" spans="2:6" x14ac:dyDescent="0.2">
      <c r="B569" s="49"/>
      <c r="C569" s="49"/>
      <c r="D569" s="49"/>
      <c r="E569" s="49"/>
      <c r="F569" s="82"/>
    </row>
    <row r="570" spans="2:6" x14ac:dyDescent="0.2">
      <c r="B570" s="49"/>
      <c r="C570" s="49"/>
      <c r="D570" s="49"/>
      <c r="E570" s="49"/>
      <c r="F570" s="82"/>
    </row>
    <row r="571" spans="2:6" x14ac:dyDescent="0.2">
      <c r="B571" s="49"/>
      <c r="C571" s="49"/>
      <c r="D571" s="49"/>
      <c r="E571" s="49"/>
      <c r="F571" s="82"/>
    </row>
    <row r="572" spans="2:6" x14ac:dyDescent="0.2">
      <c r="B572" s="49"/>
      <c r="C572" s="49"/>
      <c r="D572" s="49"/>
      <c r="E572" s="49"/>
      <c r="F572" s="82"/>
    </row>
    <row r="573" spans="2:6" x14ac:dyDescent="0.2">
      <c r="B573" s="49"/>
      <c r="C573" s="49"/>
      <c r="D573" s="49"/>
      <c r="E573" s="49"/>
      <c r="F573" s="82"/>
    </row>
    <row r="574" spans="2:6" x14ac:dyDescent="0.2">
      <c r="B574" s="49"/>
      <c r="C574" s="49"/>
      <c r="D574" s="49"/>
      <c r="E574" s="49"/>
      <c r="F574" s="82"/>
    </row>
    <row r="575" spans="2:6" x14ac:dyDescent="0.2">
      <c r="B575" s="49"/>
      <c r="C575" s="49"/>
      <c r="D575" s="49"/>
      <c r="E575" s="49"/>
      <c r="F575" s="82"/>
    </row>
    <row r="576" spans="2:6" x14ac:dyDescent="0.2">
      <c r="B576" s="49"/>
      <c r="C576" s="49"/>
      <c r="D576" s="49"/>
      <c r="E576" s="49"/>
      <c r="F576" s="82"/>
    </row>
    <row r="577" spans="2:6" x14ac:dyDescent="0.2">
      <c r="B577" s="49"/>
      <c r="C577" s="49"/>
      <c r="D577" s="49"/>
      <c r="E577" s="49"/>
      <c r="F577" s="82"/>
    </row>
    <row r="578" spans="2:6" x14ac:dyDescent="0.2">
      <c r="B578" s="49"/>
      <c r="C578" s="49"/>
      <c r="D578" s="49"/>
      <c r="E578" s="49"/>
      <c r="F578" s="82"/>
    </row>
    <row r="579" spans="2:6" x14ac:dyDescent="0.2">
      <c r="B579" s="49"/>
      <c r="C579" s="49"/>
      <c r="D579" s="49"/>
      <c r="E579" s="49"/>
      <c r="F579" s="82"/>
    </row>
    <row r="580" spans="2:6" x14ac:dyDescent="0.2">
      <c r="B580" s="49"/>
      <c r="C580" s="49"/>
      <c r="D580" s="49"/>
      <c r="E580" s="49"/>
      <c r="F580" s="82"/>
    </row>
    <row r="587" spans="2:6" s="41" customFormat="1" ht="15" x14ac:dyDescent="0.2">
      <c r="F587" s="78"/>
    </row>
    <row r="588" spans="2:6" s="41" customFormat="1" ht="15" x14ac:dyDescent="0.2">
      <c r="F588" s="78"/>
    </row>
    <row r="589" spans="2:6" s="41" customFormat="1" ht="15" x14ac:dyDescent="0.2">
      <c r="F589" s="78"/>
    </row>
    <row r="592" spans="2:6" s="44" customFormat="1" ht="11.25" x14ac:dyDescent="0.2">
      <c r="F592" s="83"/>
    </row>
    <row r="595" spans="2:6" x14ac:dyDescent="0.2">
      <c r="B595" s="49"/>
      <c r="C595" s="49"/>
      <c r="D595" s="49"/>
      <c r="E595" s="49"/>
      <c r="F595" s="82"/>
    </row>
    <row r="596" spans="2:6" x14ac:dyDescent="0.2">
      <c r="B596" s="49"/>
      <c r="C596" s="49"/>
      <c r="D596" s="49"/>
      <c r="E596" s="49"/>
      <c r="F596" s="82"/>
    </row>
    <row r="597" spans="2:6" x14ac:dyDescent="0.2">
      <c r="B597" s="49"/>
      <c r="C597" s="49"/>
      <c r="D597" s="49"/>
      <c r="E597" s="49"/>
      <c r="F597" s="82"/>
    </row>
    <row r="598" spans="2:6" x14ac:dyDescent="0.2">
      <c r="B598" s="49"/>
      <c r="C598" s="49"/>
      <c r="D598" s="49"/>
      <c r="E598" s="49"/>
      <c r="F598" s="82"/>
    </row>
    <row r="599" spans="2:6" x14ac:dyDescent="0.2">
      <c r="B599" s="49"/>
      <c r="C599" s="49"/>
      <c r="D599" s="49"/>
      <c r="E599" s="49"/>
      <c r="F599" s="82"/>
    </row>
    <row r="600" spans="2:6" x14ac:dyDescent="0.2">
      <c r="B600" s="49"/>
      <c r="C600" s="49"/>
      <c r="D600" s="49"/>
      <c r="E600" s="49"/>
      <c r="F600" s="82"/>
    </row>
    <row r="601" spans="2:6" x14ac:dyDescent="0.2">
      <c r="B601" s="49"/>
      <c r="C601" s="49"/>
      <c r="D601" s="49"/>
      <c r="E601" s="49"/>
      <c r="F601" s="82"/>
    </row>
    <row r="602" spans="2:6" x14ac:dyDescent="0.2">
      <c r="B602" s="49"/>
      <c r="C602" s="49"/>
      <c r="D602" s="49"/>
      <c r="E602" s="49"/>
      <c r="F602" s="82"/>
    </row>
    <row r="603" spans="2:6" x14ac:dyDescent="0.2">
      <c r="B603" s="49"/>
      <c r="C603" s="49"/>
      <c r="D603" s="49"/>
      <c r="E603" s="49"/>
      <c r="F603" s="82"/>
    </row>
    <row r="604" spans="2:6" x14ac:dyDescent="0.2">
      <c r="B604" s="49"/>
      <c r="C604" s="49"/>
      <c r="D604" s="49"/>
      <c r="E604" s="49"/>
      <c r="F604" s="82"/>
    </row>
    <row r="605" spans="2:6" x14ac:dyDescent="0.2">
      <c r="B605" s="49"/>
      <c r="C605" s="49"/>
      <c r="D605" s="49"/>
      <c r="E605" s="49"/>
      <c r="F605" s="82"/>
    </row>
    <row r="606" spans="2:6" x14ac:dyDescent="0.2">
      <c r="B606" s="49"/>
      <c r="C606" s="49"/>
      <c r="D606" s="49"/>
      <c r="E606" s="49"/>
      <c r="F606" s="82"/>
    </row>
    <row r="607" spans="2:6" x14ac:dyDescent="0.2">
      <c r="B607" s="49"/>
      <c r="C607" s="49"/>
      <c r="D607" s="49"/>
      <c r="E607" s="49"/>
      <c r="F607" s="82"/>
    </row>
    <row r="608" spans="2:6" x14ac:dyDescent="0.2">
      <c r="B608" s="49"/>
      <c r="C608" s="49"/>
      <c r="D608" s="49"/>
      <c r="E608" s="49"/>
      <c r="F608" s="82"/>
    </row>
    <row r="609" spans="2:6" x14ac:dyDescent="0.2">
      <c r="B609" s="49"/>
      <c r="C609" s="49"/>
      <c r="D609" s="49"/>
      <c r="E609" s="49"/>
      <c r="F609" s="82"/>
    </row>
    <row r="610" spans="2:6" x14ac:dyDescent="0.2">
      <c r="B610" s="49"/>
      <c r="C610" s="49"/>
      <c r="D610" s="49"/>
      <c r="E610" s="49"/>
      <c r="F610" s="82"/>
    </row>
    <row r="611" spans="2:6" x14ac:dyDescent="0.2">
      <c r="B611" s="49"/>
      <c r="C611" s="49"/>
      <c r="D611" s="49"/>
      <c r="E611" s="49"/>
      <c r="F611" s="82"/>
    </row>
    <row r="612" spans="2:6" x14ac:dyDescent="0.2">
      <c r="B612" s="49"/>
      <c r="C612" s="49"/>
      <c r="D612" s="49"/>
      <c r="E612" s="49"/>
      <c r="F612" s="82"/>
    </row>
    <row r="613" spans="2:6" x14ac:dyDescent="0.2">
      <c r="B613" s="49"/>
      <c r="C613" s="49"/>
      <c r="D613" s="49"/>
      <c r="E613" s="49"/>
      <c r="F613" s="82"/>
    </row>
    <row r="614" spans="2:6" x14ac:dyDescent="0.2">
      <c r="B614" s="49"/>
      <c r="C614" s="49"/>
      <c r="D614" s="49"/>
      <c r="E614" s="49"/>
      <c r="F614" s="82"/>
    </row>
    <row r="615" spans="2:6" x14ac:dyDescent="0.2">
      <c r="B615" s="49"/>
      <c r="C615" s="49"/>
      <c r="D615" s="49"/>
      <c r="E615" s="49"/>
      <c r="F615" s="82"/>
    </row>
    <row r="616" spans="2:6" x14ac:dyDescent="0.2">
      <c r="B616" s="49"/>
      <c r="C616" s="49"/>
      <c r="D616" s="49"/>
      <c r="E616" s="49"/>
      <c r="F616" s="82"/>
    </row>
    <row r="617" spans="2:6" x14ac:dyDescent="0.2">
      <c r="B617" s="49"/>
      <c r="C617" s="49"/>
      <c r="D617" s="49"/>
      <c r="E617" s="49"/>
      <c r="F617" s="82"/>
    </row>
    <row r="618" spans="2:6" x14ac:dyDescent="0.2">
      <c r="B618" s="49"/>
      <c r="C618" s="49"/>
      <c r="D618" s="49"/>
      <c r="E618" s="49"/>
      <c r="F618" s="82"/>
    </row>
    <row r="619" spans="2:6" x14ac:dyDescent="0.2">
      <c r="B619" s="49"/>
      <c r="C619" s="49"/>
      <c r="D619" s="49"/>
      <c r="E619" s="49"/>
      <c r="F619" s="82"/>
    </row>
    <row r="620" spans="2:6" x14ac:dyDescent="0.2">
      <c r="B620" s="49"/>
      <c r="C620" s="49"/>
      <c r="D620" s="49"/>
      <c r="E620" s="49"/>
      <c r="F620" s="82"/>
    </row>
    <row r="621" spans="2:6" x14ac:dyDescent="0.2">
      <c r="B621" s="49"/>
      <c r="C621" s="49"/>
      <c r="D621" s="49"/>
      <c r="E621" s="49"/>
      <c r="F621" s="82"/>
    </row>
    <row r="622" spans="2:6" x14ac:dyDescent="0.2">
      <c r="B622" s="49"/>
      <c r="C622" s="49"/>
      <c r="D622" s="49"/>
      <c r="E622" s="49"/>
      <c r="F622" s="82"/>
    </row>
    <row r="623" spans="2:6" x14ac:dyDescent="0.2">
      <c r="B623" s="49"/>
      <c r="C623" s="49"/>
      <c r="D623" s="49"/>
      <c r="E623" s="49"/>
      <c r="F623" s="82"/>
    </row>
    <row r="624" spans="2:6" x14ac:dyDescent="0.2">
      <c r="B624" s="49"/>
      <c r="C624" s="49"/>
      <c r="D624" s="49"/>
      <c r="E624" s="49"/>
      <c r="F624" s="82"/>
    </row>
    <row r="625" spans="2:6" x14ac:dyDescent="0.2">
      <c r="B625" s="49"/>
      <c r="C625" s="49"/>
      <c r="D625" s="49"/>
      <c r="E625" s="49"/>
      <c r="F625" s="82"/>
    </row>
    <row r="626" spans="2:6" x14ac:dyDescent="0.2">
      <c r="B626" s="49"/>
      <c r="C626" s="49"/>
      <c r="D626" s="49"/>
      <c r="E626" s="49"/>
      <c r="F626" s="82"/>
    </row>
    <row r="627" spans="2:6" x14ac:dyDescent="0.2">
      <c r="B627" s="49"/>
      <c r="C627" s="49"/>
      <c r="D627" s="49"/>
      <c r="E627" s="49"/>
      <c r="F627" s="82"/>
    </row>
    <row r="628" spans="2:6" x14ac:dyDescent="0.2">
      <c r="B628" s="49"/>
      <c r="C628" s="49"/>
      <c r="D628" s="49"/>
      <c r="E628" s="49"/>
      <c r="F628" s="82"/>
    </row>
    <row r="629" spans="2:6" x14ac:dyDescent="0.2">
      <c r="B629" s="49"/>
      <c r="C629" s="49"/>
      <c r="D629" s="49"/>
      <c r="E629" s="49"/>
      <c r="F629" s="82"/>
    </row>
    <row r="630" spans="2:6" x14ac:dyDescent="0.2">
      <c r="B630" s="49"/>
      <c r="C630" s="49"/>
      <c r="D630" s="49"/>
      <c r="E630" s="49"/>
      <c r="F630" s="82"/>
    </row>
    <row r="631" spans="2:6" x14ac:dyDescent="0.2">
      <c r="B631" s="49"/>
      <c r="C631" s="49"/>
      <c r="D631" s="49"/>
      <c r="E631" s="49"/>
      <c r="F631" s="82"/>
    </row>
    <row r="632" spans="2:6" x14ac:dyDescent="0.2">
      <c r="B632" s="49"/>
      <c r="C632" s="49"/>
      <c r="D632" s="49"/>
      <c r="E632" s="49"/>
      <c r="F632" s="82"/>
    </row>
    <row r="639" spans="2:6" s="41" customFormat="1" ht="15" x14ac:dyDescent="0.2">
      <c r="F639" s="78"/>
    </row>
    <row r="640" spans="2:6" s="41" customFormat="1" ht="15" x14ac:dyDescent="0.2">
      <c r="F640" s="78"/>
    </row>
    <row r="641" spans="2:6" s="41" customFormat="1" ht="15" x14ac:dyDescent="0.2">
      <c r="F641" s="78"/>
    </row>
    <row r="644" spans="2:6" s="44" customFormat="1" ht="11.25" x14ac:dyDescent="0.2">
      <c r="F644" s="83"/>
    </row>
    <row r="647" spans="2:6" x14ac:dyDescent="0.2">
      <c r="B647" s="49"/>
      <c r="C647" s="49"/>
      <c r="D647" s="49"/>
      <c r="E647" s="49"/>
      <c r="F647" s="82"/>
    </row>
    <row r="648" spans="2:6" x14ac:dyDescent="0.2">
      <c r="B648" s="49"/>
      <c r="C648" s="49"/>
      <c r="D648" s="49"/>
      <c r="E648" s="49"/>
      <c r="F648" s="82"/>
    </row>
    <row r="649" spans="2:6" x14ac:dyDescent="0.2">
      <c r="B649" s="49"/>
      <c r="C649" s="49"/>
      <c r="D649" s="49"/>
      <c r="E649" s="49"/>
      <c r="F649" s="82"/>
    </row>
    <row r="650" spans="2:6" x14ac:dyDescent="0.2">
      <c r="B650" s="49"/>
      <c r="C650" s="49"/>
      <c r="D650" s="49"/>
      <c r="E650" s="49"/>
      <c r="F650" s="82"/>
    </row>
    <row r="651" spans="2:6" x14ac:dyDescent="0.2">
      <c r="B651" s="49"/>
      <c r="C651" s="49"/>
      <c r="D651" s="49"/>
      <c r="E651" s="49"/>
      <c r="F651" s="82"/>
    </row>
    <row r="652" spans="2:6" x14ac:dyDescent="0.2">
      <c r="B652" s="49"/>
      <c r="C652" s="49"/>
      <c r="D652" s="49"/>
      <c r="E652" s="49"/>
      <c r="F652" s="82"/>
    </row>
    <row r="653" spans="2:6" x14ac:dyDescent="0.2">
      <c r="B653" s="49"/>
      <c r="C653" s="49"/>
      <c r="D653" s="49"/>
      <c r="E653" s="49"/>
      <c r="F653" s="82"/>
    </row>
    <row r="654" spans="2:6" x14ac:dyDescent="0.2">
      <c r="B654" s="49"/>
      <c r="C654" s="49"/>
      <c r="D654" s="49"/>
      <c r="E654" s="49"/>
      <c r="F654" s="82"/>
    </row>
    <row r="655" spans="2:6" x14ac:dyDescent="0.2">
      <c r="B655" s="49"/>
      <c r="C655" s="49"/>
      <c r="D655" s="49"/>
      <c r="E655" s="49"/>
      <c r="F655" s="82"/>
    </row>
    <row r="656" spans="2:6" x14ac:dyDescent="0.2">
      <c r="B656" s="49"/>
      <c r="C656" s="49"/>
      <c r="D656" s="49"/>
      <c r="E656" s="49"/>
      <c r="F656" s="82"/>
    </row>
    <row r="657" spans="2:6" x14ac:dyDescent="0.2">
      <c r="B657" s="49"/>
      <c r="C657" s="49"/>
      <c r="D657" s="49"/>
      <c r="E657" s="49"/>
      <c r="F657" s="82"/>
    </row>
    <row r="658" spans="2:6" x14ac:dyDescent="0.2">
      <c r="B658" s="49"/>
      <c r="C658" s="49"/>
      <c r="D658" s="49"/>
      <c r="E658" s="49"/>
      <c r="F658" s="82"/>
    </row>
    <row r="659" spans="2:6" x14ac:dyDescent="0.2">
      <c r="B659" s="49"/>
      <c r="C659" s="49"/>
      <c r="D659" s="49"/>
      <c r="E659" s="49"/>
      <c r="F659" s="82"/>
    </row>
    <row r="660" spans="2:6" x14ac:dyDescent="0.2">
      <c r="B660" s="49"/>
      <c r="C660" s="49"/>
      <c r="D660" s="49"/>
      <c r="E660" s="49"/>
      <c r="F660" s="82"/>
    </row>
    <row r="661" spans="2:6" x14ac:dyDescent="0.2">
      <c r="B661" s="49"/>
      <c r="C661" s="49"/>
      <c r="D661" s="49"/>
      <c r="E661" s="49"/>
      <c r="F661" s="82"/>
    </row>
    <row r="662" spans="2:6" x14ac:dyDescent="0.2">
      <c r="B662" s="49"/>
      <c r="C662" s="49"/>
      <c r="D662" s="49"/>
      <c r="E662" s="49"/>
      <c r="F662" s="82"/>
    </row>
    <row r="663" spans="2:6" x14ac:dyDescent="0.2">
      <c r="B663" s="49"/>
      <c r="C663" s="49"/>
      <c r="D663" s="49"/>
      <c r="E663" s="49"/>
      <c r="F663" s="82"/>
    </row>
    <row r="664" spans="2:6" x14ac:dyDescent="0.2">
      <c r="B664" s="49"/>
      <c r="C664" s="49"/>
      <c r="D664" s="49"/>
      <c r="E664" s="49"/>
      <c r="F664" s="82"/>
    </row>
    <row r="665" spans="2:6" x14ac:dyDescent="0.2">
      <c r="B665" s="49"/>
      <c r="C665" s="49"/>
      <c r="D665" s="49"/>
      <c r="E665" s="49"/>
      <c r="F665" s="82"/>
    </row>
    <row r="666" spans="2:6" x14ac:dyDescent="0.2">
      <c r="B666" s="49"/>
      <c r="C666" s="49"/>
      <c r="D666" s="49"/>
      <c r="E666" s="49"/>
      <c r="F666" s="82"/>
    </row>
    <row r="667" spans="2:6" x14ac:dyDescent="0.2">
      <c r="B667" s="49"/>
      <c r="C667" s="49"/>
      <c r="D667" s="49"/>
      <c r="E667" s="49"/>
      <c r="F667" s="82"/>
    </row>
    <row r="668" spans="2:6" x14ac:dyDescent="0.2">
      <c r="B668" s="49"/>
      <c r="C668" s="49"/>
      <c r="D668" s="49"/>
      <c r="E668" s="49"/>
      <c r="F668" s="82"/>
    </row>
    <row r="669" spans="2:6" x14ac:dyDescent="0.2">
      <c r="B669" s="49"/>
      <c r="C669" s="49"/>
      <c r="D669" s="49"/>
      <c r="E669" s="49"/>
      <c r="F669" s="82"/>
    </row>
    <row r="670" spans="2:6" x14ac:dyDescent="0.2">
      <c r="B670" s="49"/>
      <c r="C670" s="49"/>
      <c r="D670" s="49"/>
      <c r="E670" s="49"/>
      <c r="F670" s="82"/>
    </row>
    <row r="671" spans="2:6" x14ac:dyDescent="0.2">
      <c r="B671" s="49"/>
      <c r="C671" s="49"/>
      <c r="D671" s="49"/>
      <c r="E671" s="49"/>
      <c r="F671" s="82"/>
    </row>
    <row r="672" spans="2:6" x14ac:dyDescent="0.2">
      <c r="B672" s="49"/>
      <c r="C672" s="49"/>
      <c r="D672" s="49"/>
      <c r="E672" s="49"/>
      <c r="F672" s="82"/>
    </row>
    <row r="673" spans="2:6" x14ac:dyDescent="0.2">
      <c r="B673" s="49"/>
      <c r="C673" s="49"/>
      <c r="D673" s="49"/>
      <c r="E673" s="49"/>
      <c r="F673" s="82"/>
    </row>
    <row r="674" spans="2:6" x14ac:dyDescent="0.2">
      <c r="B674" s="49"/>
      <c r="C674" s="49"/>
      <c r="D674" s="49"/>
      <c r="E674" s="49"/>
      <c r="F674" s="82"/>
    </row>
    <row r="675" spans="2:6" x14ac:dyDescent="0.2">
      <c r="B675" s="49"/>
      <c r="C675" s="49"/>
      <c r="D675" s="49"/>
      <c r="E675" s="49"/>
      <c r="F675" s="82"/>
    </row>
    <row r="676" spans="2:6" x14ac:dyDescent="0.2">
      <c r="B676" s="49"/>
      <c r="C676" s="49"/>
      <c r="D676" s="49"/>
      <c r="E676" s="49"/>
      <c r="F676" s="82"/>
    </row>
    <row r="677" spans="2:6" x14ac:dyDescent="0.2">
      <c r="B677" s="49"/>
      <c r="C677" s="49"/>
      <c r="D677" s="49"/>
      <c r="E677" s="49"/>
      <c r="F677" s="82"/>
    </row>
    <row r="678" spans="2:6" x14ac:dyDescent="0.2">
      <c r="B678" s="49"/>
      <c r="C678" s="49"/>
      <c r="D678" s="49"/>
      <c r="E678" s="49"/>
      <c r="F678" s="82"/>
    </row>
    <row r="679" spans="2:6" x14ac:dyDescent="0.2">
      <c r="B679" s="49"/>
      <c r="C679" s="49"/>
      <c r="D679" s="49"/>
      <c r="E679" s="49"/>
      <c r="F679" s="82"/>
    </row>
    <row r="680" spans="2:6" x14ac:dyDescent="0.2">
      <c r="B680" s="49"/>
      <c r="C680" s="49"/>
      <c r="D680" s="49"/>
      <c r="E680" s="49"/>
      <c r="F680" s="82"/>
    </row>
    <row r="681" spans="2:6" x14ac:dyDescent="0.2">
      <c r="B681" s="49"/>
      <c r="C681" s="49"/>
      <c r="D681" s="49"/>
      <c r="E681" s="49"/>
      <c r="F681" s="82"/>
    </row>
    <row r="682" spans="2:6" x14ac:dyDescent="0.2">
      <c r="B682" s="49"/>
      <c r="C682" s="49"/>
      <c r="D682" s="49"/>
      <c r="E682" s="49"/>
      <c r="F682" s="82"/>
    </row>
    <row r="683" spans="2:6" x14ac:dyDescent="0.2">
      <c r="B683" s="49"/>
      <c r="C683" s="49"/>
      <c r="D683" s="49"/>
      <c r="E683" s="49"/>
      <c r="F683" s="82"/>
    </row>
    <row r="684" spans="2:6" x14ac:dyDescent="0.2">
      <c r="B684" s="49"/>
      <c r="C684" s="49"/>
      <c r="D684" s="49"/>
      <c r="E684" s="49"/>
      <c r="F684" s="82"/>
    </row>
    <row r="691" spans="2:6" s="41" customFormat="1" ht="15" x14ac:dyDescent="0.2">
      <c r="F691" s="78"/>
    </row>
    <row r="692" spans="2:6" s="41" customFormat="1" ht="15" x14ac:dyDescent="0.2">
      <c r="F692" s="78"/>
    </row>
    <row r="693" spans="2:6" s="41" customFormat="1" ht="15" x14ac:dyDescent="0.2">
      <c r="F693" s="78"/>
    </row>
    <row r="696" spans="2:6" s="44" customFormat="1" ht="11.25" x14ac:dyDescent="0.2">
      <c r="F696" s="83"/>
    </row>
    <row r="699" spans="2:6" x14ac:dyDescent="0.2">
      <c r="B699" s="49"/>
      <c r="C699" s="49"/>
      <c r="D699" s="49"/>
      <c r="E699" s="49"/>
      <c r="F699" s="82"/>
    </row>
    <row r="700" spans="2:6" x14ac:dyDescent="0.2">
      <c r="B700" s="49"/>
      <c r="C700" s="49"/>
      <c r="D700" s="49"/>
      <c r="E700" s="49"/>
      <c r="F700" s="82"/>
    </row>
    <row r="701" spans="2:6" x14ac:dyDescent="0.2">
      <c r="B701" s="49"/>
      <c r="C701" s="49"/>
      <c r="D701" s="49"/>
      <c r="E701" s="49"/>
      <c r="F701" s="82"/>
    </row>
    <row r="702" spans="2:6" x14ac:dyDescent="0.2">
      <c r="B702" s="49"/>
      <c r="C702" s="49"/>
      <c r="D702" s="49"/>
      <c r="E702" s="49"/>
      <c r="F702" s="82"/>
    </row>
    <row r="703" spans="2:6" x14ac:dyDescent="0.2">
      <c r="B703" s="49"/>
      <c r="C703" s="49"/>
      <c r="D703" s="49"/>
      <c r="E703" s="49"/>
      <c r="F703" s="82"/>
    </row>
    <row r="704" spans="2:6" x14ac:dyDescent="0.2">
      <c r="B704" s="49"/>
      <c r="C704" s="49"/>
      <c r="D704" s="49"/>
      <c r="E704" s="49"/>
      <c r="F704" s="82"/>
    </row>
    <row r="705" spans="2:6" x14ac:dyDescent="0.2">
      <c r="B705" s="49"/>
      <c r="C705" s="49"/>
      <c r="D705" s="49"/>
      <c r="E705" s="49"/>
      <c r="F705" s="82"/>
    </row>
    <row r="706" spans="2:6" x14ac:dyDescent="0.2">
      <c r="B706" s="49"/>
      <c r="C706" s="49"/>
      <c r="D706" s="49"/>
      <c r="E706" s="49"/>
      <c r="F706" s="82"/>
    </row>
    <row r="707" spans="2:6" x14ac:dyDescent="0.2">
      <c r="B707" s="49"/>
      <c r="C707" s="49"/>
      <c r="D707" s="49"/>
      <c r="E707" s="49"/>
      <c r="F707" s="82"/>
    </row>
    <row r="708" spans="2:6" x14ac:dyDescent="0.2">
      <c r="B708" s="49"/>
      <c r="C708" s="49"/>
      <c r="D708" s="49"/>
      <c r="E708" s="49"/>
      <c r="F708" s="82"/>
    </row>
    <row r="709" spans="2:6" x14ac:dyDescent="0.2">
      <c r="B709" s="49"/>
      <c r="C709" s="49"/>
      <c r="D709" s="49"/>
      <c r="E709" s="49"/>
      <c r="F709" s="82"/>
    </row>
    <row r="710" spans="2:6" x14ac:dyDescent="0.2">
      <c r="B710" s="49"/>
      <c r="C710" s="49"/>
      <c r="D710" s="49"/>
      <c r="E710" s="49"/>
      <c r="F710" s="82"/>
    </row>
    <row r="711" spans="2:6" x14ac:dyDescent="0.2">
      <c r="B711" s="49"/>
      <c r="C711" s="49"/>
      <c r="D711" s="49"/>
      <c r="E711" s="49"/>
      <c r="F711" s="82"/>
    </row>
    <row r="712" spans="2:6" x14ac:dyDescent="0.2">
      <c r="B712" s="49"/>
      <c r="C712" s="49"/>
      <c r="D712" s="49"/>
      <c r="E712" s="49"/>
      <c r="F712" s="82"/>
    </row>
    <row r="713" spans="2:6" x14ac:dyDescent="0.2">
      <c r="B713" s="49"/>
      <c r="C713" s="49"/>
      <c r="D713" s="49"/>
      <c r="E713" s="49"/>
      <c r="F713" s="82"/>
    </row>
    <row r="714" spans="2:6" x14ac:dyDescent="0.2">
      <c r="B714" s="49"/>
      <c r="C714" s="49"/>
      <c r="D714" s="49"/>
      <c r="E714" s="49"/>
      <c r="F714" s="82"/>
    </row>
    <row r="715" spans="2:6" x14ac:dyDescent="0.2">
      <c r="B715" s="49"/>
      <c r="C715" s="49"/>
      <c r="D715" s="49"/>
      <c r="E715" s="49"/>
      <c r="F715" s="82"/>
    </row>
    <row r="716" spans="2:6" x14ac:dyDescent="0.2">
      <c r="B716" s="49"/>
      <c r="C716" s="49"/>
      <c r="D716" s="49"/>
      <c r="E716" s="49"/>
      <c r="F716" s="82"/>
    </row>
    <row r="717" spans="2:6" x14ac:dyDescent="0.2">
      <c r="B717" s="49"/>
      <c r="C717" s="49"/>
      <c r="D717" s="49"/>
      <c r="E717" s="49"/>
      <c r="F717" s="82"/>
    </row>
    <row r="718" spans="2:6" x14ac:dyDescent="0.2">
      <c r="B718" s="49"/>
      <c r="C718" s="49"/>
      <c r="D718" s="49"/>
      <c r="E718" s="49"/>
      <c r="F718" s="82"/>
    </row>
    <row r="719" spans="2:6" x14ac:dyDescent="0.2">
      <c r="B719" s="49"/>
      <c r="C719" s="49"/>
      <c r="D719" s="49"/>
      <c r="E719" s="49"/>
      <c r="F719" s="82"/>
    </row>
    <row r="720" spans="2:6" x14ac:dyDescent="0.2">
      <c r="B720" s="49"/>
      <c r="C720" s="49"/>
      <c r="D720" s="49"/>
      <c r="E720" s="49"/>
      <c r="F720" s="82"/>
    </row>
    <row r="721" spans="2:6" x14ac:dyDescent="0.2">
      <c r="B721" s="49"/>
      <c r="C721" s="49"/>
      <c r="D721" s="49"/>
      <c r="E721" s="49"/>
      <c r="F721" s="82"/>
    </row>
    <row r="722" spans="2:6" x14ac:dyDescent="0.2">
      <c r="B722" s="49"/>
      <c r="C722" s="49"/>
      <c r="D722" s="49"/>
      <c r="E722" s="49"/>
      <c r="F722" s="82"/>
    </row>
    <row r="723" spans="2:6" x14ac:dyDescent="0.2">
      <c r="B723" s="49"/>
      <c r="C723" s="49"/>
      <c r="D723" s="49"/>
      <c r="E723" s="49"/>
      <c r="F723" s="82"/>
    </row>
    <row r="724" spans="2:6" x14ac:dyDescent="0.2">
      <c r="B724" s="49"/>
      <c r="C724" s="49"/>
      <c r="D724" s="49"/>
      <c r="E724" s="49"/>
      <c r="F724" s="82"/>
    </row>
    <row r="725" spans="2:6" x14ac:dyDescent="0.2">
      <c r="B725" s="49"/>
      <c r="C725" s="49"/>
      <c r="D725" s="49"/>
      <c r="E725" s="49"/>
      <c r="F725" s="82"/>
    </row>
    <row r="726" spans="2:6" x14ac:dyDescent="0.2">
      <c r="B726" s="49"/>
      <c r="C726" s="49"/>
      <c r="D726" s="49"/>
      <c r="E726" s="49"/>
      <c r="F726" s="82"/>
    </row>
    <row r="727" spans="2:6" x14ac:dyDescent="0.2">
      <c r="B727" s="49"/>
      <c r="C727" s="49"/>
      <c r="D727" s="49"/>
      <c r="E727" s="49"/>
      <c r="F727" s="82"/>
    </row>
    <row r="728" spans="2:6" x14ac:dyDescent="0.2">
      <c r="B728" s="49"/>
      <c r="C728" s="49"/>
      <c r="D728" s="49"/>
      <c r="E728" s="49"/>
      <c r="F728" s="82"/>
    </row>
    <row r="729" spans="2:6" x14ac:dyDescent="0.2">
      <c r="B729" s="49"/>
      <c r="C729" s="49"/>
      <c r="D729" s="49"/>
      <c r="E729" s="49"/>
      <c r="F729" s="82"/>
    </row>
    <row r="730" spans="2:6" x14ac:dyDescent="0.2">
      <c r="B730" s="49"/>
      <c r="C730" s="49"/>
      <c r="D730" s="49"/>
      <c r="E730" s="49"/>
      <c r="F730" s="82"/>
    </row>
    <row r="731" spans="2:6" x14ac:dyDescent="0.2">
      <c r="B731" s="49"/>
      <c r="C731" s="49"/>
      <c r="D731" s="49"/>
      <c r="E731" s="49"/>
      <c r="F731" s="82"/>
    </row>
    <row r="732" spans="2:6" x14ac:dyDescent="0.2">
      <c r="B732" s="49"/>
      <c r="C732" s="49"/>
      <c r="D732" s="49"/>
      <c r="E732" s="49"/>
      <c r="F732" s="82"/>
    </row>
    <row r="733" spans="2:6" x14ac:dyDescent="0.2">
      <c r="B733" s="49"/>
      <c r="C733" s="49"/>
      <c r="D733" s="49"/>
      <c r="E733" s="49"/>
      <c r="F733" s="82"/>
    </row>
    <row r="734" spans="2:6" x14ac:dyDescent="0.2">
      <c r="B734" s="49"/>
      <c r="C734" s="49"/>
      <c r="D734" s="49"/>
      <c r="E734" s="49"/>
      <c r="F734" s="82"/>
    </row>
    <row r="735" spans="2:6" x14ac:dyDescent="0.2">
      <c r="B735" s="49"/>
      <c r="C735" s="49"/>
      <c r="D735" s="49"/>
      <c r="E735" s="49"/>
      <c r="F735" s="82"/>
    </row>
    <row r="736" spans="2:6" x14ac:dyDescent="0.2">
      <c r="B736" s="49"/>
      <c r="C736" s="49"/>
      <c r="D736" s="49"/>
      <c r="E736" s="49"/>
      <c r="F736" s="82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0"/>
  <dimension ref="A1:L735"/>
  <sheetViews>
    <sheetView showGridLines="0" zoomScaleNormal="100" workbookViewId="0">
      <selection activeCell="A28" sqref="A28"/>
    </sheetView>
  </sheetViews>
  <sheetFormatPr defaultRowHeight="12.75" x14ac:dyDescent="0.2"/>
  <cols>
    <col min="1" max="1" width="17.140625" style="44" customWidth="1"/>
    <col min="2" max="5" width="9.7109375" customWidth="1"/>
    <col min="6" max="6" width="9.7109375" style="1" customWidth="1"/>
    <col min="7" max="9" width="9.7109375" customWidth="1"/>
    <col min="10" max="10" width="1.140625" customWidth="1"/>
    <col min="11" max="11" width="9.7109375" customWidth="1"/>
  </cols>
  <sheetData>
    <row r="1" spans="1:11" s="41" customFormat="1" ht="15.75" customHeight="1" x14ac:dyDescent="0.25">
      <c r="J1" s="92"/>
    </row>
    <row r="2" spans="1:11" s="41" customFormat="1" ht="15.75" customHeight="1" x14ac:dyDescent="0.25">
      <c r="A2" s="33"/>
      <c r="F2" s="93"/>
    </row>
    <row r="3" spans="1:11" s="41" customFormat="1" ht="15.75" customHeight="1" x14ac:dyDescent="0.25">
      <c r="A3" s="135" t="s">
        <v>213</v>
      </c>
      <c r="B3" s="135"/>
      <c r="C3" s="135"/>
      <c r="D3" s="135"/>
      <c r="E3" s="135"/>
      <c r="F3" s="135"/>
      <c r="G3" s="135"/>
      <c r="H3" s="135"/>
      <c r="I3" s="135"/>
    </row>
    <row r="4" spans="1:11" s="41" customFormat="1" ht="15.75" customHeight="1" x14ac:dyDescent="0.25">
      <c r="A4" s="33"/>
      <c r="F4" s="93"/>
    </row>
    <row r="5" spans="1:11" s="41" customFormat="1" ht="15.75" customHeight="1" x14ac:dyDescent="0.25">
      <c r="A5" s="33"/>
      <c r="F5" s="93"/>
    </row>
    <row r="6" spans="1:11" s="44" customFormat="1" ht="15.75" customHeight="1" x14ac:dyDescent="0.2">
      <c r="B6" s="67" t="s">
        <v>95</v>
      </c>
      <c r="C6" s="67" t="s">
        <v>160</v>
      </c>
      <c r="D6" s="67" t="s">
        <v>161</v>
      </c>
      <c r="E6" s="67" t="s">
        <v>94</v>
      </c>
      <c r="F6" s="102" t="s">
        <v>162</v>
      </c>
      <c r="G6" s="67" t="s">
        <v>93</v>
      </c>
      <c r="H6" s="67" t="s">
        <v>163</v>
      </c>
      <c r="I6" s="67" t="s">
        <v>157</v>
      </c>
      <c r="J6" s="107"/>
      <c r="K6" s="67" t="s">
        <v>100</v>
      </c>
    </row>
    <row r="7" spans="1:11" s="44" customFormat="1" ht="15.75" customHeight="1" x14ac:dyDescent="0.2">
      <c r="B7" s="67" t="s">
        <v>159</v>
      </c>
      <c r="C7" s="67" t="s">
        <v>159</v>
      </c>
      <c r="D7" s="67" t="s">
        <v>159</v>
      </c>
      <c r="E7" s="67" t="s">
        <v>159</v>
      </c>
      <c r="F7" s="102"/>
      <c r="G7" s="67"/>
      <c r="H7" s="67" t="s">
        <v>102</v>
      </c>
      <c r="I7" s="67"/>
      <c r="J7" s="107"/>
      <c r="K7" s="67" t="s">
        <v>101</v>
      </c>
    </row>
    <row r="8" spans="1:11" s="44" customFormat="1" ht="15.75" hidden="1" customHeight="1" x14ac:dyDescent="0.2">
      <c r="B8" s="66"/>
      <c r="C8" s="47"/>
      <c r="D8" s="47"/>
      <c r="E8" s="47"/>
      <c r="F8" s="79"/>
      <c r="G8" s="47"/>
      <c r="H8" s="47"/>
      <c r="I8" s="47"/>
      <c r="K8" s="47"/>
    </row>
    <row r="9" spans="1:11" ht="15.75" customHeight="1" x14ac:dyDescent="0.2">
      <c r="A9" s="50" t="s">
        <v>225</v>
      </c>
      <c r="B9" s="57">
        <v>141</v>
      </c>
      <c r="C9" s="57">
        <v>17</v>
      </c>
      <c r="D9" s="108">
        <v>161</v>
      </c>
      <c r="E9" s="57">
        <v>70</v>
      </c>
      <c r="F9" s="57">
        <v>85</v>
      </c>
      <c r="G9" s="57">
        <v>48</v>
      </c>
      <c r="H9" s="57">
        <v>536</v>
      </c>
      <c r="I9" s="108">
        <v>0</v>
      </c>
      <c r="J9" s="60"/>
      <c r="K9" s="108">
        <v>1058</v>
      </c>
    </row>
    <row r="10" spans="1:11" ht="15.75" customHeight="1" x14ac:dyDescent="0.2">
      <c r="A10" s="52" t="s">
        <v>226</v>
      </c>
      <c r="B10" s="58">
        <v>48</v>
      </c>
      <c r="C10" s="58">
        <v>37</v>
      </c>
      <c r="D10" s="113">
        <v>208</v>
      </c>
      <c r="E10" s="58">
        <v>92</v>
      </c>
      <c r="F10" s="58">
        <v>108</v>
      </c>
      <c r="G10" s="58">
        <v>74</v>
      </c>
      <c r="H10" s="58">
        <v>393</v>
      </c>
      <c r="I10" s="113">
        <v>1</v>
      </c>
      <c r="J10" s="60"/>
      <c r="K10" s="113">
        <v>962</v>
      </c>
    </row>
    <row r="11" spans="1:11" ht="15.75" customHeight="1" x14ac:dyDescent="0.2">
      <c r="A11" s="50" t="s">
        <v>227</v>
      </c>
      <c r="B11" s="57">
        <v>204</v>
      </c>
      <c r="C11" s="57">
        <v>22</v>
      </c>
      <c r="D11" s="108">
        <v>293</v>
      </c>
      <c r="E11" s="57">
        <v>53</v>
      </c>
      <c r="F11" s="57">
        <v>176</v>
      </c>
      <c r="G11" s="57">
        <v>84</v>
      </c>
      <c r="H11" s="57">
        <v>982</v>
      </c>
      <c r="I11" s="108">
        <v>2</v>
      </c>
      <c r="J11" s="60"/>
      <c r="K11" s="108">
        <v>1816</v>
      </c>
    </row>
    <row r="12" spans="1:11" ht="15.75" customHeight="1" x14ac:dyDescent="0.2">
      <c r="A12" s="52" t="s">
        <v>26</v>
      </c>
      <c r="B12" s="58">
        <v>356</v>
      </c>
      <c r="C12" s="58">
        <v>92</v>
      </c>
      <c r="D12" s="113">
        <v>1053</v>
      </c>
      <c r="E12" s="58">
        <v>171</v>
      </c>
      <c r="F12" s="58">
        <v>377</v>
      </c>
      <c r="G12" s="58">
        <v>206</v>
      </c>
      <c r="H12" s="58">
        <v>1863</v>
      </c>
      <c r="I12" s="113">
        <v>12</v>
      </c>
      <c r="J12" s="60"/>
      <c r="K12" s="113">
        <v>4135</v>
      </c>
    </row>
    <row r="13" spans="1:11" ht="15.75" customHeight="1" x14ac:dyDescent="0.2">
      <c r="A13" s="50" t="s">
        <v>27</v>
      </c>
      <c r="B13" s="57">
        <v>40</v>
      </c>
      <c r="C13" s="57">
        <v>11</v>
      </c>
      <c r="D13" s="108">
        <v>143</v>
      </c>
      <c r="E13" s="57">
        <v>23</v>
      </c>
      <c r="F13" s="57">
        <v>75</v>
      </c>
      <c r="G13" s="57">
        <v>37</v>
      </c>
      <c r="H13" s="57">
        <v>309</v>
      </c>
      <c r="I13" s="108">
        <v>6</v>
      </c>
      <c r="J13" s="60"/>
      <c r="K13" s="108">
        <v>646</v>
      </c>
    </row>
    <row r="14" spans="1:11" ht="15.75" customHeight="1" x14ac:dyDescent="0.2">
      <c r="A14" s="52" t="s">
        <v>28</v>
      </c>
      <c r="B14" s="58">
        <v>5</v>
      </c>
      <c r="C14" s="58">
        <v>0</v>
      </c>
      <c r="D14" s="113">
        <v>29</v>
      </c>
      <c r="E14" s="58">
        <v>4</v>
      </c>
      <c r="F14" s="58">
        <v>7</v>
      </c>
      <c r="G14" s="58">
        <v>6</v>
      </c>
      <c r="H14" s="58">
        <v>69</v>
      </c>
      <c r="I14" s="113">
        <v>0</v>
      </c>
      <c r="J14" s="60"/>
      <c r="K14" s="113">
        <v>121</v>
      </c>
    </row>
    <row r="15" spans="1:11" ht="15.75" customHeight="1" x14ac:dyDescent="0.2">
      <c r="A15" s="50" t="s">
        <v>29</v>
      </c>
      <c r="B15" s="57">
        <v>61</v>
      </c>
      <c r="C15" s="57">
        <v>8</v>
      </c>
      <c r="D15" s="108">
        <v>123</v>
      </c>
      <c r="E15" s="57">
        <v>19</v>
      </c>
      <c r="F15" s="57">
        <v>36</v>
      </c>
      <c r="G15" s="57">
        <v>41</v>
      </c>
      <c r="H15" s="57">
        <v>409</v>
      </c>
      <c r="I15" s="108">
        <v>3</v>
      </c>
      <c r="J15" s="60"/>
      <c r="K15" s="108">
        <v>701</v>
      </c>
    </row>
    <row r="16" spans="1:11" ht="15.75" customHeight="1" x14ac:dyDescent="0.2">
      <c r="A16" s="52" t="s">
        <v>30</v>
      </c>
      <c r="B16" s="58">
        <v>18</v>
      </c>
      <c r="C16" s="58">
        <v>5</v>
      </c>
      <c r="D16" s="113">
        <v>63</v>
      </c>
      <c r="E16" s="58">
        <v>10</v>
      </c>
      <c r="F16" s="58">
        <v>18</v>
      </c>
      <c r="G16" s="58">
        <v>9</v>
      </c>
      <c r="H16" s="58">
        <v>128</v>
      </c>
      <c r="I16" s="113">
        <v>1</v>
      </c>
      <c r="J16" s="60"/>
      <c r="K16" s="113">
        <v>256</v>
      </c>
    </row>
    <row r="17" spans="1:11" ht="15.75" hidden="1" customHeight="1" x14ac:dyDescent="0.2">
      <c r="A17" s="50" t="s">
        <v>31</v>
      </c>
      <c r="B17" s="57">
        <v>3</v>
      </c>
      <c r="C17" s="57">
        <v>6</v>
      </c>
      <c r="D17" s="108">
        <v>14</v>
      </c>
      <c r="E17" s="57">
        <v>4</v>
      </c>
      <c r="F17" s="57">
        <v>4</v>
      </c>
      <c r="G17" s="57">
        <v>16</v>
      </c>
      <c r="H17" s="57">
        <v>52</v>
      </c>
      <c r="I17" s="108">
        <v>1</v>
      </c>
      <c r="J17" s="60"/>
      <c r="K17" s="108">
        <v>101</v>
      </c>
    </row>
    <row r="18" spans="1:11" ht="15.75" hidden="1" customHeight="1" x14ac:dyDescent="0.2">
      <c r="A18" s="52" t="s">
        <v>32</v>
      </c>
      <c r="B18" s="58">
        <v>1</v>
      </c>
      <c r="C18" s="58">
        <v>0</v>
      </c>
      <c r="D18" s="113">
        <v>2</v>
      </c>
      <c r="E18" s="58">
        <v>0</v>
      </c>
      <c r="F18" s="58">
        <v>3</v>
      </c>
      <c r="G18" s="58">
        <v>4</v>
      </c>
      <c r="H18" s="58">
        <v>40</v>
      </c>
      <c r="I18" s="113">
        <v>0</v>
      </c>
      <c r="J18" s="60"/>
      <c r="K18" s="113">
        <v>50</v>
      </c>
    </row>
    <row r="19" spans="1:11" ht="15.75" hidden="1" customHeight="1" x14ac:dyDescent="0.2">
      <c r="A19" s="50" t="s">
        <v>33</v>
      </c>
      <c r="B19" s="57">
        <v>0</v>
      </c>
      <c r="C19" s="57">
        <v>0</v>
      </c>
      <c r="D19" s="108">
        <v>0</v>
      </c>
      <c r="E19" s="57">
        <v>0</v>
      </c>
      <c r="F19" s="57">
        <v>3</v>
      </c>
      <c r="G19" s="57">
        <v>0</v>
      </c>
      <c r="H19" s="57">
        <v>6</v>
      </c>
      <c r="I19" s="108">
        <v>0</v>
      </c>
      <c r="J19" s="60"/>
      <c r="K19" s="108">
        <v>9</v>
      </c>
    </row>
    <row r="20" spans="1:11" ht="15.75" hidden="1" customHeight="1" x14ac:dyDescent="0.2">
      <c r="A20" s="52" t="s">
        <v>34</v>
      </c>
      <c r="B20" s="58">
        <v>0</v>
      </c>
      <c r="C20" s="58">
        <v>0</v>
      </c>
      <c r="D20" s="113">
        <v>3</v>
      </c>
      <c r="E20" s="58">
        <v>1</v>
      </c>
      <c r="F20" s="58">
        <v>1</v>
      </c>
      <c r="G20" s="58">
        <v>1</v>
      </c>
      <c r="H20" s="58">
        <v>20</v>
      </c>
      <c r="I20" s="113">
        <v>0</v>
      </c>
      <c r="J20" s="60"/>
      <c r="K20" s="113">
        <v>26</v>
      </c>
    </row>
    <row r="21" spans="1:11" ht="15.75" customHeight="1" x14ac:dyDescent="0.2">
      <c r="A21" s="50" t="s">
        <v>35</v>
      </c>
      <c r="B21" s="108">
        <v>4</v>
      </c>
      <c r="C21" s="108">
        <v>6</v>
      </c>
      <c r="D21" s="108">
        <v>19</v>
      </c>
      <c r="E21" s="57">
        <v>5</v>
      </c>
      <c r="F21" s="57">
        <v>11</v>
      </c>
      <c r="G21" s="57">
        <v>21</v>
      </c>
      <c r="H21" s="57">
        <v>118</v>
      </c>
      <c r="I21" s="108">
        <v>1</v>
      </c>
      <c r="J21" s="60"/>
      <c r="K21" s="108">
        <v>186</v>
      </c>
    </row>
    <row r="22" spans="1:11" ht="15.75" customHeight="1" x14ac:dyDescent="0.2">
      <c r="A22" s="52" t="s">
        <v>36</v>
      </c>
      <c r="B22" s="58">
        <v>0</v>
      </c>
      <c r="C22" s="58">
        <v>2</v>
      </c>
      <c r="D22" s="113">
        <v>4</v>
      </c>
      <c r="E22" s="58">
        <v>1</v>
      </c>
      <c r="F22" s="58">
        <v>0</v>
      </c>
      <c r="G22" s="58">
        <v>0</v>
      </c>
      <c r="H22" s="58">
        <v>8</v>
      </c>
      <c r="I22" s="113">
        <v>0</v>
      </c>
      <c r="J22" s="60"/>
      <c r="K22" s="113">
        <v>15</v>
      </c>
    </row>
    <row r="23" spans="1:11" ht="15.75" customHeight="1" x14ac:dyDescent="0.2">
      <c r="A23" s="50" t="s">
        <v>37</v>
      </c>
      <c r="B23" s="57">
        <v>0</v>
      </c>
      <c r="C23" s="57">
        <v>0</v>
      </c>
      <c r="D23" s="108">
        <v>2</v>
      </c>
      <c r="E23" s="57">
        <v>0</v>
      </c>
      <c r="F23" s="57">
        <v>1</v>
      </c>
      <c r="G23" s="57">
        <v>2</v>
      </c>
      <c r="H23" s="57">
        <v>36</v>
      </c>
      <c r="I23" s="108">
        <v>0</v>
      </c>
      <c r="J23" s="60"/>
      <c r="K23" s="108">
        <v>41</v>
      </c>
    </row>
    <row r="24" spans="1:11" ht="15.75" customHeight="1" x14ac:dyDescent="0.2">
      <c r="A24" s="52" t="s">
        <v>38</v>
      </c>
      <c r="B24" s="58">
        <v>1</v>
      </c>
      <c r="C24" s="58">
        <v>1</v>
      </c>
      <c r="D24" s="113">
        <v>2</v>
      </c>
      <c r="E24" s="58">
        <v>3</v>
      </c>
      <c r="F24" s="58">
        <v>4</v>
      </c>
      <c r="G24" s="58">
        <v>15</v>
      </c>
      <c r="H24" s="58">
        <v>69</v>
      </c>
      <c r="I24" s="113">
        <v>0</v>
      </c>
      <c r="J24" s="60"/>
      <c r="K24" s="113">
        <v>95</v>
      </c>
    </row>
    <row r="25" spans="1:11" ht="15.75" customHeight="1" x14ac:dyDescent="0.2">
      <c r="A25" s="50" t="s">
        <v>39</v>
      </c>
      <c r="B25" s="57">
        <v>4</v>
      </c>
      <c r="C25" s="57">
        <v>3</v>
      </c>
      <c r="D25" s="108">
        <v>24</v>
      </c>
      <c r="E25" s="57">
        <v>6</v>
      </c>
      <c r="F25" s="57">
        <v>27</v>
      </c>
      <c r="G25" s="57">
        <v>11</v>
      </c>
      <c r="H25" s="57">
        <v>169</v>
      </c>
      <c r="I25" s="108">
        <v>0</v>
      </c>
      <c r="J25" s="60"/>
      <c r="K25" s="108">
        <v>245</v>
      </c>
    </row>
    <row r="26" spans="1:11" ht="15.75" customHeight="1" x14ac:dyDescent="0.2">
      <c r="A26" s="52" t="s">
        <v>40</v>
      </c>
      <c r="B26" s="58">
        <v>16</v>
      </c>
      <c r="C26" s="58">
        <v>9</v>
      </c>
      <c r="D26" s="113">
        <v>146</v>
      </c>
      <c r="E26" s="58">
        <v>12</v>
      </c>
      <c r="F26" s="58">
        <v>54</v>
      </c>
      <c r="G26" s="58">
        <v>7</v>
      </c>
      <c r="H26" s="58">
        <v>187</v>
      </c>
      <c r="I26" s="113">
        <v>0</v>
      </c>
      <c r="J26" s="60"/>
      <c r="K26" s="113">
        <v>431</v>
      </c>
    </row>
    <row r="27" spans="1:11" ht="15.75" customHeight="1" x14ac:dyDescent="0.2">
      <c r="A27" s="50" t="s">
        <v>41</v>
      </c>
      <c r="B27" s="57">
        <v>0</v>
      </c>
      <c r="C27" s="57">
        <v>1</v>
      </c>
      <c r="D27" s="108">
        <v>3</v>
      </c>
      <c r="E27" s="57">
        <v>2</v>
      </c>
      <c r="F27" s="57">
        <v>1</v>
      </c>
      <c r="G27" s="57">
        <v>0</v>
      </c>
      <c r="H27" s="57">
        <v>18</v>
      </c>
      <c r="I27" s="108">
        <v>0</v>
      </c>
      <c r="J27" s="60"/>
      <c r="K27" s="108">
        <v>25</v>
      </c>
    </row>
    <row r="28" spans="1:11" ht="15.75" customHeight="1" x14ac:dyDescent="0.2">
      <c r="A28" s="52" t="s">
        <v>42</v>
      </c>
      <c r="B28" s="58">
        <v>7</v>
      </c>
      <c r="C28" s="58">
        <v>4</v>
      </c>
      <c r="D28" s="113">
        <v>130</v>
      </c>
      <c r="E28" s="58">
        <v>3</v>
      </c>
      <c r="F28" s="58">
        <v>6</v>
      </c>
      <c r="G28" s="58">
        <v>8</v>
      </c>
      <c r="H28" s="58">
        <v>256</v>
      </c>
      <c r="I28" s="113">
        <v>0</v>
      </c>
      <c r="J28" s="60"/>
      <c r="K28" s="113">
        <v>414</v>
      </c>
    </row>
    <row r="29" spans="1:11" ht="15.75" customHeight="1" x14ac:dyDescent="0.2">
      <c r="A29" s="50" t="s">
        <v>43</v>
      </c>
      <c r="B29" s="57">
        <v>4</v>
      </c>
      <c r="C29" s="57">
        <v>1</v>
      </c>
      <c r="D29" s="108">
        <v>1</v>
      </c>
      <c r="E29" s="57">
        <v>2</v>
      </c>
      <c r="F29" s="57">
        <v>0</v>
      </c>
      <c r="G29" s="57">
        <v>0</v>
      </c>
      <c r="H29" s="57">
        <v>3</v>
      </c>
      <c r="I29" s="108">
        <v>0</v>
      </c>
      <c r="J29" s="60"/>
      <c r="K29" s="108">
        <v>11</v>
      </c>
    </row>
    <row r="30" spans="1:11" ht="15.75" customHeight="1" x14ac:dyDescent="0.2">
      <c r="A30" s="52" t="s">
        <v>44</v>
      </c>
      <c r="B30" s="58">
        <v>15</v>
      </c>
      <c r="C30" s="58">
        <v>6</v>
      </c>
      <c r="D30" s="113">
        <v>18</v>
      </c>
      <c r="E30" s="58">
        <v>10</v>
      </c>
      <c r="F30" s="58">
        <v>8</v>
      </c>
      <c r="G30" s="58">
        <v>16</v>
      </c>
      <c r="H30" s="58">
        <v>76</v>
      </c>
      <c r="I30" s="113">
        <v>1</v>
      </c>
      <c r="J30" s="60"/>
      <c r="K30" s="113">
        <v>150</v>
      </c>
    </row>
    <row r="31" spans="1:11" ht="15.75" customHeight="1" x14ac:dyDescent="0.2">
      <c r="A31" s="50" t="s">
        <v>45</v>
      </c>
      <c r="B31" s="57">
        <v>3</v>
      </c>
      <c r="C31" s="57">
        <v>1</v>
      </c>
      <c r="D31" s="108">
        <v>4</v>
      </c>
      <c r="E31" s="57">
        <v>2</v>
      </c>
      <c r="F31" s="57">
        <v>3</v>
      </c>
      <c r="G31" s="57">
        <v>1</v>
      </c>
      <c r="H31" s="57">
        <v>11</v>
      </c>
      <c r="I31" s="108">
        <v>0</v>
      </c>
      <c r="J31" s="60"/>
      <c r="K31" s="108">
        <v>25</v>
      </c>
    </row>
    <row r="32" spans="1:11" ht="15.75" customHeight="1" x14ac:dyDescent="0.2">
      <c r="A32" s="52" t="s">
        <v>46</v>
      </c>
      <c r="B32" s="58">
        <v>2</v>
      </c>
      <c r="C32" s="58">
        <v>2</v>
      </c>
      <c r="D32" s="113">
        <v>25</v>
      </c>
      <c r="E32" s="58">
        <v>2</v>
      </c>
      <c r="F32" s="58">
        <v>2</v>
      </c>
      <c r="G32" s="58">
        <v>4</v>
      </c>
      <c r="H32" s="58">
        <v>31</v>
      </c>
      <c r="I32" s="113">
        <v>0</v>
      </c>
      <c r="J32" s="60"/>
      <c r="K32" s="113">
        <v>68</v>
      </c>
    </row>
    <row r="33" spans="1:12" ht="15.75" customHeight="1" x14ac:dyDescent="0.2">
      <c r="A33" s="50" t="s">
        <v>47</v>
      </c>
      <c r="B33" s="57">
        <v>41</v>
      </c>
      <c r="C33" s="57">
        <v>9</v>
      </c>
      <c r="D33" s="108">
        <v>163</v>
      </c>
      <c r="E33" s="57">
        <v>16</v>
      </c>
      <c r="F33" s="57">
        <v>57</v>
      </c>
      <c r="G33" s="57">
        <v>17</v>
      </c>
      <c r="H33" s="57">
        <v>191</v>
      </c>
      <c r="I33" s="108">
        <v>1</v>
      </c>
      <c r="J33" s="60"/>
      <c r="K33" s="108">
        <v>496</v>
      </c>
    </row>
    <row r="34" spans="1:12" ht="15.75" customHeight="1" x14ac:dyDescent="0.2">
      <c r="A34" s="52" t="s">
        <v>48</v>
      </c>
      <c r="B34" s="58">
        <v>15</v>
      </c>
      <c r="C34" s="58">
        <v>4</v>
      </c>
      <c r="D34" s="113">
        <v>57</v>
      </c>
      <c r="E34" s="58">
        <v>7</v>
      </c>
      <c r="F34" s="58">
        <v>18</v>
      </c>
      <c r="G34" s="58">
        <v>19</v>
      </c>
      <c r="H34" s="58">
        <v>193</v>
      </c>
      <c r="I34" s="113">
        <v>0</v>
      </c>
      <c r="J34" s="60"/>
      <c r="K34" s="113">
        <v>313</v>
      </c>
    </row>
    <row r="35" spans="1:12" ht="15.75" customHeight="1" x14ac:dyDescent="0.2">
      <c r="A35" s="50" t="s">
        <v>49</v>
      </c>
      <c r="B35" s="57">
        <v>13</v>
      </c>
      <c r="C35" s="57">
        <v>6</v>
      </c>
      <c r="D35" s="108">
        <v>41</v>
      </c>
      <c r="E35" s="57">
        <v>4</v>
      </c>
      <c r="F35" s="57">
        <v>17</v>
      </c>
      <c r="G35" s="57">
        <v>7</v>
      </c>
      <c r="H35" s="57">
        <v>129</v>
      </c>
      <c r="I35" s="108">
        <v>0</v>
      </c>
      <c r="J35" s="60"/>
      <c r="K35" s="108">
        <v>217</v>
      </c>
    </row>
    <row r="36" spans="1:12" ht="15.75" customHeight="1" x14ac:dyDescent="0.2">
      <c r="A36" s="52" t="s">
        <v>50</v>
      </c>
      <c r="B36" s="58">
        <v>148</v>
      </c>
      <c r="C36" s="58">
        <v>31</v>
      </c>
      <c r="D36" s="113">
        <v>248</v>
      </c>
      <c r="E36" s="58">
        <v>63</v>
      </c>
      <c r="F36" s="58">
        <v>133</v>
      </c>
      <c r="G36" s="58">
        <v>104</v>
      </c>
      <c r="H36" s="58">
        <v>993</v>
      </c>
      <c r="I36" s="113">
        <v>1</v>
      </c>
      <c r="J36" s="60"/>
      <c r="K36" s="113">
        <v>1723</v>
      </c>
    </row>
    <row r="37" spans="1:12" ht="15.75" customHeight="1" x14ac:dyDescent="0.2">
      <c r="A37" s="50" t="s">
        <v>51</v>
      </c>
      <c r="B37" s="57">
        <v>112</v>
      </c>
      <c r="C37" s="57">
        <v>40</v>
      </c>
      <c r="D37" s="108">
        <v>306</v>
      </c>
      <c r="E37" s="57">
        <v>91</v>
      </c>
      <c r="F37" s="57">
        <v>105</v>
      </c>
      <c r="G37" s="57">
        <v>75</v>
      </c>
      <c r="H37" s="57">
        <v>935</v>
      </c>
      <c r="I37" s="108">
        <v>3</v>
      </c>
      <c r="J37" s="60"/>
      <c r="K37" s="108">
        <v>1670</v>
      </c>
    </row>
    <row r="38" spans="1:12" ht="15.75" customHeight="1" x14ac:dyDescent="0.2">
      <c r="A38" s="52" t="s">
        <v>52</v>
      </c>
      <c r="B38" s="58">
        <v>36</v>
      </c>
      <c r="C38" s="58">
        <v>18</v>
      </c>
      <c r="D38" s="113">
        <v>81</v>
      </c>
      <c r="E38" s="58">
        <v>38</v>
      </c>
      <c r="F38" s="58">
        <v>45</v>
      </c>
      <c r="G38" s="58">
        <v>16</v>
      </c>
      <c r="H38" s="58">
        <v>159</v>
      </c>
      <c r="I38" s="113">
        <v>0</v>
      </c>
      <c r="J38" s="60"/>
      <c r="K38" s="113">
        <v>394</v>
      </c>
    </row>
    <row r="39" spans="1:12" ht="15.75" customHeight="1" x14ac:dyDescent="0.2">
      <c r="A39" s="50" t="s">
        <v>53</v>
      </c>
      <c r="B39" s="57">
        <v>28</v>
      </c>
      <c r="C39" s="57">
        <v>8</v>
      </c>
      <c r="D39" s="108">
        <v>51</v>
      </c>
      <c r="E39" s="57">
        <v>16</v>
      </c>
      <c r="F39" s="57">
        <v>31</v>
      </c>
      <c r="G39" s="57">
        <v>16</v>
      </c>
      <c r="H39" s="57">
        <v>220</v>
      </c>
      <c r="I39" s="108">
        <v>0</v>
      </c>
      <c r="J39" s="60"/>
      <c r="K39" s="108">
        <v>374</v>
      </c>
    </row>
    <row r="40" spans="1:12" ht="15.75" customHeight="1" x14ac:dyDescent="0.2">
      <c r="A40" s="52" t="s">
        <v>54</v>
      </c>
      <c r="B40" s="58">
        <v>50</v>
      </c>
      <c r="C40" s="58">
        <v>18</v>
      </c>
      <c r="D40" s="113">
        <v>101</v>
      </c>
      <c r="E40" s="58">
        <v>22</v>
      </c>
      <c r="F40" s="58">
        <v>39</v>
      </c>
      <c r="G40" s="58">
        <v>45</v>
      </c>
      <c r="H40" s="58">
        <v>291</v>
      </c>
      <c r="I40" s="113">
        <v>3</v>
      </c>
      <c r="J40" s="60"/>
      <c r="K40" s="113">
        <v>569</v>
      </c>
    </row>
    <row r="41" spans="1:12" ht="15.75" customHeight="1" x14ac:dyDescent="0.2">
      <c r="A41" s="50" t="s">
        <v>55</v>
      </c>
      <c r="B41" s="57">
        <v>91</v>
      </c>
      <c r="C41" s="57">
        <v>7</v>
      </c>
      <c r="D41" s="108">
        <v>72</v>
      </c>
      <c r="E41" s="57">
        <v>21</v>
      </c>
      <c r="F41" s="57">
        <v>19</v>
      </c>
      <c r="G41" s="57">
        <v>9</v>
      </c>
      <c r="H41" s="57">
        <v>145</v>
      </c>
      <c r="I41" s="108">
        <v>0</v>
      </c>
      <c r="J41" s="60"/>
      <c r="K41" s="108">
        <v>364</v>
      </c>
    </row>
    <row r="42" spans="1:12" ht="15.75" customHeight="1" x14ac:dyDescent="0.2">
      <c r="A42" s="52" t="s">
        <v>56</v>
      </c>
      <c r="B42" s="58">
        <v>15</v>
      </c>
      <c r="C42" s="58">
        <v>0</v>
      </c>
      <c r="D42" s="113">
        <v>18</v>
      </c>
      <c r="E42" s="58">
        <v>10</v>
      </c>
      <c r="F42" s="58">
        <v>4</v>
      </c>
      <c r="G42" s="58">
        <v>7</v>
      </c>
      <c r="H42" s="58">
        <v>49</v>
      </c>
      <c r="I42" s="113">
        <v>0</v>
      </c>
      <c r="J42" s="60"/>
      <c r="K42" s="113">
        <v>104</v>
      </c>
    </row>
    <row r="43" spans="1:12" ht="15.75" customHeight="1" x14ac:dyDescent="0.2">
      <c r="A43" s="50" t="s">
        <v>57</v>
      </c>
      <c r="B43" s="57">
        <v>46</v>
      </c>
      <c r="C43" s="57">
        <v>9</v>
      </c>
      <c r="D43" s="108">
        <v>103</v>
      </c>
      <c r="E43" s="57">
        <v>24</v>
      </c>
      <c r="F43" s="57">
        <v>53</v>
      </c>
      <c r="G43" s="57">
        <v>22</v>
      </c>
      <c r="H43" s="57">
        <v>207</v>
      </c>
      <c r="I43" s="108">
        <v>1</v>
      </c>
      <c r="J43" s="60"/>
      <c r="K43" s="108">
        <v>466</v>
      </c>
    </row>
    <row r="44" spans="1:12" ht="15.75" customHeight="1" x14ac:dyDescent="0.2">
      <c r="A44" s="52" t="s">
        <v>58</v>
      </c>
      <c r="B44" s="58">
        <v>25</v>
      </c>
      <c r="C44" s="58">
        <v>3</v>
      </c>
      <c r="D44" s="113">
        <v>55</v>
      </c>
      <c r="E44" s="58">
        <v>10</v>
      </c>
      <c r="F44" s="58">
        <v>13</v>
      </c>
      <c r="G44" s="58">
        <v>7</v>
      </c>
      <c r="H44" s="58">
        <v>112</v>
      </c>
      <c r="I44" s="113">
        <v>2</v>
      </c>
      <c r="J44" s="60"/>
      <c r="K44" s="113">
        <v>227</v>
      </c>
    </row>
    <row r="45" spans="1:12" ht="15.75" customHeight="1" x14ac:dyDescent="0.2">
      <c r="A45" s="50" t="s">
        <v>59</v>
      </c>
      <c r="B45" s="57">
        <v>75</v>
      </c>
      <c r="C45" s="57">
        <v>25</v>
      </c>
      <c r="D45" s="108">
        <v>212</v>
      </c>
      <c r="E45" s="57">
        <v>62</v>
      </c>
      <c r="F45" s="57">
        <v>104</v>
      </c>
      <c r="G45" s="57">
        <v>118</v>
      </c>
      <c r="H45" s="57">
        <v>1008</v>
      </c>
      <c r="I45" s="108">
        <v>6</v>
      </c>
      <c r="J45" s="60"/>
      <c r="K45" s="108">
        <v>1613</v>
      </c>
    </row>
    <row r="46" spans="1:12" ht="15.75" customHeight="1" x14ac:dyDescent="0.2">
      <c r="A46" s="59"/>
      <c r="F46"/>
      <c r="L46" s="51"/>
    </row>
    <row r="47" spans="1:12" ht="15.75" customHeight="1" x14ac:dyDescent="0.2">
      <c r="A47" s="53" t="s">
        <v>20</v>
      </c>
      <c r="B47" s="117">
        <f>SUM(B9:B45)-SUM(B17:B20)</f>
        <v>1624</v>
      </c>
      <c r="C47" s="117">
        <f t="shared" ref="C47:K47" si="0">SUM(C9:C45)-SUM(C17:C20)</f>
        <v>406</v>
      </c>
      <c r="D47" s="117">
        <f t="shared" si="0"/>
        <v>3959</v>
      </c>
      <c r="E47" s="117">
        <f t="shared" si="0"/>
        <v>874</v>
      </c>
      <c r="F47" s="117">
        <f t="shared" si="0"/>
        <v>1637</v>
      </c>
      <c r="G47" s="117">
        <f t="shared" si="0"/>
        <v>1052</v>
      </c>
      <c r="H47" s="117">
        <f t="shared" si="0"/>
        <v>10303</v>
      </c>
      <c r="I47" s="117">
        <f t="shared" si="0"/>
        <v>44</v>
      </c>
      <c r="J47" s="59"/>
      <c r="K47" s="117">
        <f t="shared" si="0"/>
        <v>19931</v>
      </c>
      <c r="L47" s="51"/>
    </row>
    <row r="48" spans="1:12" ht="15.75" customHeight="1" x14ac:dyDescent="0.2">
      <c r="B48" s="55"/>
      <c r="C48" s="55"/>
      <c r="D48" s="55"/>
      <c r="E48" s="55"/>
      <c r="F48" s="81"/>
      <c r="G48" s="55"/>
      <c r="H48" s="55"/>
      <c r="I48" s="55"/>
      <c r="K48" s="55"/>
      <c r="L48" s="51"/>
    </row>
    <row r="49" spans="1:12" ht="15.75" customHeight="1" x14ac:dyDescent="0.2">
      <c r="A49" s="35" t="s">
        <v>60</v>
      </c>
      <c r="B49" s="57">
        <v>189</v>
      </c>
      <c r="C49" s="57">
        <v>54</v>
      </c>
      <c r="D49" s="108">
        <v>369</v>
      </c>
      <c r="E49" s="57">
        <v>162</v>
      </c>
      <c r="F49" s="57">
        <v>193</v>
      </c>
      <c r="G49" s="57">
        <v>122</v>
      </c>
      <c r="H49" s="57">
        <v>929</v>
      </c>
      <c r="I49" s="108">
        <v>1</v>
      </c>
      <c r="J49" s="60"/>
      <c r="K49" s="57">
        <v>2020</v>
      </c>
      <c r="L49" s="51"/>
    </row>
    <row r="50" spans="1:12" ht="15.75" customHeight="1" x14ac:dyDescent="0.2">
      <c r="A50" s="38" t="s">
        <v>61</v>
      </c>
      <c r="B50" s="58">
        <v>480</v>
      </c>
      <c r="C50" s="58">
        <v>116</v>
      </c>
      <c r="D50" s="113">
        <v>1411</v>
      </c>
      <c r="E50" s="58">
        <v>227</v>
      </c>
      <c r="F50" s="58">
        <v>513</v>
      </c>
      <c r="G50" s="58">
        <v>299</v>
      </c>
      <c r="H50" s="58">
        <v>2778</v>
      </c>
      <c r="I50" s="113">
        <v>22</v>
      </c>
      <c r="J50" s="60">
        <f>SUM(J35:J37)</f>
        <v>0</v>
      </c>
      <c r="K50" s="121">
        <v>5859</v>
      </c>
      <c r="L50" s="51"/>
    </row>
    <row r="51" spans="1:12" ht="15.75" customHeight="1" x14ac:dyDescent="0.2">
      <c r="A51" s="35" t="s">
        <v>62</v>
      </c>
      <c r="B51" s="57">
        <v>324</v>
      </c>
      <c r="C51" s="57">
        <v>99</v>
      </c>
      <c r="D51" s="108">
        <v>733</v>
      </c>
      <c r="E51" s="57">
        <v>203</v>
      </c>
      <c r="F51" s="57">
        <v>318</v>
      </c>
      <c r="G51" s="57">
        <v>221</v>
      </c>
      <c r="H51" s="57">
        <v>2409</v>
      </c>
      <c r="I51" s="108">
        <v>4</v>
      </c>
      <c r="J51" s="60"/>
      <c r="K51" s="57">
        <v>4317</v>
      </c>
    </row>
    <row r="52" spans="1:12" ht="15" x14ac:dyDescent="0.2">
      <c r="A52" s="44" t="s">
        <v>63</v>
      </c>
      <c r="F52" s="80"/>
      <c r="K52" s="41"/>
    </row>
    <row r="53" spans="1:12" ht="15" x14ac:dyDescent="0.2">
      <c r="B53" s="49"/>
      <c r="C53" s="49"/>
      <c r="D53" s="49"/>
      <c r="E53" s="49"/>
      <c r="F53" s="94"/>
      <c r="G53" s="49"/>
      <c r="K53" s="41"/>
    </row>
    <row r="54" spans="1:12" ht="15" x14ac:dyDescent="0.2">
      <c r="B54" s="49"/>
      <c r="C54" s="49"/>
      <c r="D54" s="49"/>
      <c r="E54" s="49"/>
      <c r="F54" s="94"/>
      <c r="G54" s="49"/>
      <c r="K54" s="41"/>
    </row>
    <row r="55" spans="1:12" x14ac:dyDescent="0.2">
      <c r="B55" s="49"/>
      <c r="C55" s="49"/>
      <c r="D55" s="49"/>
      <c r="E55" s="49"/>
      <c r="F55" s="94"/>
      <c r="G55" s="49"/>
    </row>
    <row r="56" spans="1:12" x14ac:dyDescent="0.2">
      <c r="B56" s="49"/>
      <c r="C56" s="49"/>
      <c r="D56" s="49"/>
      <c r="E56" s="49"/>
      <c r="F56" s="94"/>
      <c r="G56" s="49"/>
    </row>
    <row r="57" spans="1:12" x14ac:dyDescent="0.2">
      <c r="B57" s="49"/>
      <c r="C57" s="49"/>
      <c r="D57" s="49"/>
      <c r="E57" s="49"/>
      <c r="F57" s="94"/>
      <c r="G57" s="49"/>
      <c r="K57" s="44"/>
    </row>
    <row r="58" spans="1:12" x14ac:dyDescent="0.2">
      <c r="B58" s="49"/>
      <c r="C58" s="49"/>
      <c r="D58" s="49"/>
      <c r="E58" s="49"/>
      <c r="F58" s="94"/>
      <c r="G58" s="49"/>
    </row>
    <row r="59" spans="1:12" x14ac:dyDescent="0.2">
      <c r="B59" s="49"/>
      <c r="C59" s="49"/>
      <c r="D59" s="49"/>
      <c r="E59" s="49"/>
      <c r="F59" s="94"/>
      <c r="G59" s="49"/>
    </row>
    <row r="66" spans="2:11" s="41" customFormat="1" ht="15" x14ac:dyDescent="0.2">
      <c r="F66" s="93"/>
      <c r="K66"/>
    </row>
    <row r="67" spans="2:11" s="41" customFormat="1" ht="15" x14ac:dyDescent="0.2">
      <c r="F67" s="93"/>
      <c r="K67"/>
    </row>
    <row r="68" spans="2:11" s="41" customFormat="1" ht="15" x14ac:dyDescent="0.2">
      <c r="F68" s="93"/>
      <c r="K68"/>
    </row>
    <row r="71" spans="2:11" s="44" customFormat="1" x14ac:dyDescent="0.2">
      <c r="F71" s="91"/>
      <c r="K71"/>
    </row>
    <row r="73" spans="2:11" x14ac:dyDescent="0.2">
      <c r="B73" s="49"/>
      <c r="C73" s="49"/>
      <c r="D73" s="49"/>
      <c r="E73" s="49"/>
      <c r="F73" s="94"/>
    </row>
    <row r="74" spans="2:11" x14ac:dyDescent="0.2">
      <c r="B74" s="49"/>
      <c r="C74" s="49"/>
      <c r="D74" s="49"/>
      <c r="E74" s="49"/>
      <c r="F74" s="94"/>
    </row>
    <row r="75" spans="2:11" x14ac:dyDescent="0.2">
      <c r="B75" s="49"/>
      <c r="C75" s="49"/>
      <c r="D75" s="49"/>
      <c r="E75" s="49"/>
      <c r="F75" s="94"/>
    </row>
    <row r="76" spans="2:11" x14ac:dyDescent="0.2">
      <c r="B76" s="49"/>
      <c r="C76" s="49"/>
      <c r="D76" s="49"/>
      <c r="E76" s="49"/>
      <c r="F76" s="94"/>
    </row>
    <row r="77" spans="2:11" x14ac:dyDescent="0.2">
      <c r="B77" s="49"/>
      <c r="C77" s="49"/>
      <c r="D77" s="49"/>
      <c r="E77" s="49"/>
      <c r="F77" s="94"/>
    </row>
    <row r="78" spans="2:11" x14ac:dyDescent="0.2">
      <c r="B78" s="49"/>
      <c r="C78" s="49"/>
      <c r="D78" s="49"/>
      <c r="E78" s="49"/>
      <c r="F78" s="94"/>
    </row>
    <row r="79" spans="2:11" x14ac:dyDescent="0.2">
      <c r="B79" s="49"/>
      <c r="C79" s="49"/>
      <c r="D79" s="49"/>
      <c r="E79" s="49"/>
      <c r="F79" s="94"/>
    </row>
    <row r="80" spans="2:11" x14ac:dyDescent="0.2">
      <c r="B80" s="49"/>
      <c r="C80" s="49"/>
      <c r="D80" s="49"/>
      <c r="E80" s="49"/>
      <c r="F80" s="94"/>
    </row>
    <row r="81" spans="2:6" x14ac:dyDescent="0.2">
      <c r="B81" s="49"/>
      <c r="C81" s="49"/>
      <c r="D81" s="49"/>
      <c r="E81" s="49"/>
      <c r="F81" s="94"/>
    </row>
    <row r="82" spans="2:6" x14ac:dyDescent="0.2">
      <c r="B82" s="49"/>
      <c r="C82" s="49"/>
      <c r="D82" s="49"/>
      <c r="E82" s="49"/>
      <c r="F82" s="94"/>
    </row>
    <row r="83" spans="2:6" x14ac:dyDescent="0.2">
      <c r="B83" s="49"/>
      <c r="C83" s="49"/>
      <c r="D83" s="49"/>
      <c r="E83" s="49"/>
      <c r="F83" s="94"/>
    </row>
    <row r="84" spans="2:6" x14ac:dyDescent="0.2">
      <c r="B84" s="49"/>
      <c r="C84" s="49"/>
      <c r="D84" s="49"/>
      <c r="E84" s="49"/>
      <c r="F84" s="94"/>
    </row>
    <row r="85" spans="2:6" x14ac:dyDescent="0.2">
      <c r="B85" s="49"/>
      <c r="C85" s="49"/>
      <c r="D85" s="49"/>
      <c r="E85" s="49"/>
      <c r="F85" s="94"/>
    </row>
    <row r="86" spans="2:6" x14ac:dyDescent="0.2">
      <c r="B86" s="49"/>
      <c r="C86" s="49"/>
      <c r="D86" s="49"/>
      <c r="E86" s="49"/>
      <c r="F86" s="94"/>
    </row>
    <row r="87" spans="2:6" x14ac:dyDescent="0.2">
      <c r="B87" s="49"/>
      <c r="C87" s="49"/>
      <c r="D87" s="49"/>
      <c r="E87" s="49"/>
      <c r="F87" s="94"/>
    </row>
    <row r="88" spans="2:6" x14ac:dyDescent="0.2">
      <c r="B88" s="49"/>
      <c r="C88" s="49"/>
      <c r="D88" s="49"/>
      <c r="E88" s="49"/>
      <c r="F88" s="94"/>
    </row>
    <row r="89" spans="2:6" x14ac:dyDescent="0.2">
      <c r="B89" s="49"/>
      <c r="C89" s="49"/>
      <c r="D89" s="49"/>
      <c r="E89" s="49"/>
      <c r="F89" s="94"/>
    </row>
    <row r="90" spans="2:6" x14ac:dyDescent="0.2">
      <c r="B90" s="49"/>
      <c r="C90" s="49"/>
      <c r="D90" s="49"/>
      <c r="E90" s="49"/>
      <c r="F90" s="94"/>
    </row>
    <row r="91" spans="2:6" x14ac:dyDescent="0.2">
      <c r="B91" s="49"/>
      <c r="C91" s="49"/>
      <c r="D91" s="49"/>
      <c r="E91" s="49"/>
      <c r="F91" s="94"/>
    </row>
    <row r="92" spans="2:6" x14ac:dyDescent="0.2">
      <c r="B92" s="49"/>
      <c r="C92" s="49"/>
      <c r="D92" s="49"/>
      <c r="E92" s="49"/>
      <c r="F92" s="94"/>
    </row>
    <row r="93" spans="2:6" x14ac:dyDescent="0.2">
      <c r="B93" s="49"/>
      <c r="C93" s="49"/>
      <c r="D93" s="49"/>
      <c r="E93" s="49"/>
      <c r="F93" s="94"/>
    </row>
    <row r="94" spans="2:6" x14ac:dyDescent="0.2">
      <c r="B94" s="49"/>
      <c r="C94" s="49"/>
      <c r="D94" s="49"/>
      <c r="E94" s="49"/>
      <c r="F94" s="94"/>
    </row>
    <row r="95" spans="2:6" x14ac:dyDescent="0.2">
      <c r="B95" s="49"/>
      <c r="C95" s="49"/>
      <c r="D95" s="49"/>
      <c r="E95" s="49"/>
      <c r="F95" s="94"/>
    </row>
    <row r="96" spans="2:6" x14ac:dyDescent="0.2">
      <c r="B96" s="49"/>
      <c r="C96" s="49"/>
      <c r="D96" s="49"/>
      <c r="E96" s="49"/>
      <c r="F96" s="94"/>
    </row>
    <row r="97" spans="2:11" x14ac:dyDescent="0.2">
      <c r="B97" s="49"/>
      <c r="C97" s="49"/>
      <c r="D97" s="49"/>
      <c r="E97" s="49"/>
      <c r="F97" s="94"/>
    </row>
    <row r="98" spans="2:11" x14ac:dyDescent="0.2">
      <c r="B98" s="49"/>
      <c r="C98" s="49"/>
      <c r="D98" s="49"/>
      <c r="E98" s="49"/>
      <c r="F98" s="94"/>
    </row>
    <row r="99" spans="2:11" x14ac:dyDescent="0.2">
      <c r="B99" s="49"/>
      <c r="C99" s="49"/>
      <c r="D99" s="49"/>
      <c r="E99" s="49"/>
      <c r="F99" s="94"/>
    </row>
    <row r="100" spans="2:11" x14ac:dyDescent="0.2">
      <c r="B100" s="49"/>
      <c r="C100" s="49"/>
      <c r="D100" s="49"/>
      <c r="E100" s="49"/>
      <c r="F100" s="94"/>
    </row>
    <row r="101" spans="2:11" x14ac:dyDescent="0.2">
      <c r="B101" s="49"/>
      <c r="C101" s="49"/>
      <c r="D101" s="49"/>
      <c r="E101" s="49"/>
      <c r="F101" s="94"/>
    </row>
    <row r="102" spans="2:11" x14ac:dyDescent="0.2">
      <c r="B102" s="49"/>
      <c r="C102" s="49"/>
      <c r="D102" s="49"/>
      <c r="E102" s="49"/>
      <c r="F102" s="94"/>
    </row>
    <row r="103" spans="2:11" x14ac:dyDescent="0.2">
      <c r="B103" s="49"/>
      <c r="C103" s="49"/>
      <c r="D103" s="49"/>
      <c r="E103" s="49"/>
      <c r="F103" s="94"/>
    </row>
    <row r="104" spans="2:11" ht="15" x14ac:dyDescent="0.2">
      <c r="B104" s="49"/>
      <c r="C104" s="49"/>
      <c r="D104" s="49"/>
      <c r="E104" s="49"/>
      <c r="F104" s="94"/>
      <c r="K104" s="41"/>
    </row>
    <row r="105" spans="2:11" ht="15" x14ac:dyDescent="0.2">
      <c r="B105" s="49"/>
      <c r="C105" s="49"/>
      <c r="D105" s="49"/>
      <c r="E105" s="49"/>
      <c r="F105" s="94"/>
      <c r="K105" s="41"/>
    </row>
    <row r="106" spans="2:11" ht="15" x14ac:dyDescent="0.2">
      <c r="B106" s="49"/>
      <c r="C106" s="49"/>
      <c r="D106" s="49"/>
      <c r="E106" s="49"/>
      <c r="F106" s="94"/>
      <c r="K106" s="41"/>
    </row>
    <row r="107" spans="2:11" x14ac:dyDescent="0.2">
      <c r="B107" s="49"/>
      <c r="C107" s="49"/>
      <c r="D107" s="49"/>
      <c r="E107" s="49"/>
      <c r="F107" s="94"/>
    </row>
    <row r="108" spans="2:11" x14ac:dyDescent="0.2">
      <c r="B108" s="49"/>
      <c r="C108" s="49"/>
      <c r="D108" s="49"/>
      <c r="E108" s="49"/>
      <c r="F108" s="94"/>
    </row>
    <row r="109" spans="2:11" x14ac:dyDescent="0.2">
      <c r="B109" s="49"/>
      <c r="C109" s="49"/>
      <c r="D109" s="49"/>
      <c r="E109" s="49"/>
      <c r="F109" s="94"/>
      <c r="K109" s="44"/>
    </row>
    <row r="110" spans="2:11" x14ac:dyDescent="0.2">
      <c r="B110" s="49"/>
      <c r="C110" s="49"/>
      <c r="D110" s="49"/>
      <c r="E110" s="49"/>
      <c r="F110" s="94"/>
    </row>
    <row r="111" spans="2:11" x14ac:dyDescent="0.2">
      <c r="B111" s="49"/>
      <c r="C111" s="49"/>
      <c r="D111" s="49"/>
      <c r="E111" s="49"/>
      <c r="F111" s="94"/>
    </row>
    <row r="118" spans="2:11" s="41" customFormat="1" ht="15" x14ac:dyDescent="0.2">
      <c r="F118" s="93"/>
      <c r="K118"/>
    </row>
    <row r="119" spans="2:11" s="41" customFormat="1" ht="15" x14ac:dyDescent="0.2">
      <c r="F119" s="93"/>
      <c r="K119"/>
    </row>
    <row r="120" spans="2:11" s="41" customFormat="1" ht="15" x14ac:dyDescent="0.2">
      <c r="F120" s="93"/>
      <c r="K120"/>
    </row>
    <row r="123" spans="2:11" s="44" customFormat="1" x14ac:dyDescent="0.2">
      <c r="F123" s="91"/>
      <c r="K123"/>
    </row>
    <row r="125" spans="2:11" x14ac:dyDescent="0.2">
      <c r="B125" s="49"/>
      <c r="C125" s="49"/>
      <c r="D125" s="49"/>
      <c r="E125" s="49"/>
      <c r="F125" s="94"/>
    </row>
    <row r="126" spans="2:11" x14ac:dyDescent="0.2">
      <c r="B126" s="49"/>
      <c r="C126" s="49"/>
      <c r="D126" s="49"/>
      <c r="E126" s="49"/>
      <c r="F126" s="94"/>
    </row>
    <row r="127" spans="2:11" x14ac:dyDescent="0.2">
      <c r="B127" s="49"/>
      <c r="C127" s="49"/>
      <c r="D127" s="49"/>
      <c r="E127" s="49"/>
      <c r="F127" s="94"/>
    </row>
    <row r="128" spans="2:11" x14ac:dyDescent="0.2">
      <c r="B128" s="49"/>
      <c r="C128" s="49"/>
      <c r="D128" s="49"/>
      <c r="E128" s="49"/>
      <c r="F128" s="94"/>
    </row>
    <row r="129" spans="2:6" x14ac:dyDescent="0.2">
      <c r="B129" s="49"/>
      <c r="C129" s="49"/>
      <c r="D129" s="49"/>
      <c r="E129" s="49"/>
      <c r="F129" s="94"/>
    </row>
    <row r="130" spans="2:6" x14ac:dyDescent="0.2">
      <c r="B130" s="49"/>
      <c r="C130" s="49"/>
      <c r="D130" s="49"/>
      <c r="E130" s="49"/>
      <c r="F130" s="94"/>
    </row>
    <row r="131" spans="2:6" x14ac:dyDescent="0.2">
      <c r="B131" s="49"/>
      <c r="C131" s="49"/>
      <c r="D131" s="49"/>
      <c r="E131" s="49"/>
      <c r="F131" s="94"/>
    </row>
    <row r="132" spans="2:6" x14ac:dyDescent="0.2">
      <c r="B132" s="49"/>
      <c r="C132" s="49"/>
      <c r="D132" s="49"/>
      <c r="E132" s="49"/>
      <c r="F132" s="94"/>
    </row>
    <row r="133" spans="2:6" x14ac:dyDescent="0.2">
      <c r="B133" s="49"/>
      <c r="C133" s="49"/>
      <c r="D133" s="49"/>
      <c r="E133" s="49"/>
      <c r="F133" s="94"/>
    </row>
    <row r="134" spans="2:6" x14ac:dyDescent="0.2">
      <c r="B134" s="49"/>
      <c r="C134" s="49"/>
      <c r="D134" s="49"/>
      <c r="E134" s="49"/>
      <c r="F134" s="94"/>
    </row>
    <row r="135" spans="2:6" x14ac:dyDescent="0.2">
      <c r="B135" s="49"/>
      <c r="C135" s="49"/>
      <c r="D135" s="49"/>
      <c r="E135" s="49"/>
      <c r="F135" s="94"/>
    </row>
    <row r="136" spans="2:6" x14ac:dyDescent="0.2">
      <c r="B136" s="49"/>
      <c r="C136" s="49"/>
      <c r="D136" s="49"/>
      <c r="E136" s="49"/>
      <c r="F136" s="94"/>
    </row>
    <row r="137" spans="2:6" x14ac:dyDescent="0.2">
      <c r="B137" s="49"/>
      <c r="C137" s="49"/>
      <c r="D137" s="49"/>
      <c r="E137" s="49"/>
      <c r="F137" s="94"/>
    </row>
    <row r="138" spans="2:6" x14ac:dyDescent="0.2">
      <c r="B138" s="49"/>
      <c r="C138" s="49"/>
      <c r="D138" s="49"/>
      <c r="E138" s="49"/>
      <c r="F138" s="94"/>
    </row>
    <row r="139" spans="2:6" x14ac:dyDescent="0.2">
      <c r="B139" s="49"/>
      <c r="C139" s="49"/>
      <c r="D139" s="49"/>
      <c r="E139" s="49"/>
      <c r="F139" s="94"/>
    </row>
    <row r="140" spans="2:6" x14ac:dyDescent="0.2">
      <c r="B140" s="49"/>
      <c r="C140" s="49"/>
      <c r="D140" s="49"/>
      <c r="E140" s="49"/>
      <c r="F140" s="94"/>
    </row>
    <row r="141" spans="2:6" x14ac:dyDescent="0.2">
      <c r="B141" s="49"/>
      <c r="C141" s="49"/>
      <c r="D141" s="49"/>
      <c r="E141" s="49"/>
      <c r="F141" s="94"/>
    </row>
    <row r="142" spans="2:6" x14ac:dyDescent="0.2">
      <c r="B142" s="49"/>
      <c r="C142" s="49"/>
      <c r="D142" s="49"/>
      <c r="E142" s="49"/>
      <c r="F142" s="94"/>
    </row>
    <row r="143" spans="2:6" x14ac:dyDescent="0.2">
      <c r="B143" s="49"/>
      <c r="C143" s="49"/>
      <c r="D143" s="49"/>
      <c r="E143" s="49"/>
      <c r="F143" s="94"/>
    </row>
    <row r="144" spans="2:6" x14ac:dyDescent="0.2">
      <c r="B144" s="49"/>
      <c r="C144" s="49"/>
      <c r="D144" s="49"/>
      <c r="E144" s="49"/>
      <c r="F144" s="94"/>
    </row>
    <row r="145" spans="2:11" x14ac:dyDescent="0.2">
      <c r="B145" s="49"/>
      <c r="C145" s="49"/>
      <c r="D145" s="49"/>
      <c r="E145" s="49"/>
      <c r="F145" s="94"/>
    </row>
    <row r="146" spans="2:11" x14ac:dyDescent="0.2">
      <c r="B146" s="49"/>
      <c r="C146" s="49"/>
      <c r="D146" s="49"/>
      <c r="E146" s="49"/>
      <c r="F146" s="94"/>
    </row>
    <row r="147" spans="2:11" x14ac:dyDescent="0.2">
      <c r="B147" s="49"/>
      <c r="C147" s="49"/>
      <c r="D147" s="49"/>
      <c r="E147" s="49"/>
      <c r="F147" s="94"/>
    </row>
    <row r="148" spans="2:11" x14ac:dyDescent="0.2">
      <c r="B148" s="49"/>
      <c r="C148" s="49"/>
      <c r="D148" s="49"/>
      <c r="E148" s="49"/>
      <c r="F148" s="94"/>
    </row>
    <row r="149" spans="2:11" x14ac:dyDescent="0.2">
      <c r="B149" s="49"/>
      <c r="C149" s="49"/>
      <c r="D149" s="49"/>
      <c r="E149" s="49"/>
      <c r="F149" s="94"/>
    </row>
    <row r="150" spans="2:11" x14ac:dyDescent="0.2">
      <c r="B150" s="49"/>
      <c r="C150" s="49"/>
      <c r="D150" s="49"/>
      <c r="E150" s="49"/>
      <c r="F150" s="94"/>
    </row>
    <row r="151" spans="2:11" x14ac:dyDescent="0.2">
      <c r="B151" s="49"/>
      <c r="C151" s="49"/>
      <c r="D151" s="49"/>
      <c r="E151" s="49"/>
      <c r="F151" s="94"/>
    </row>
    <row r="152" spans="2:11" x14ac:dyDescent="0.2">
      <c r="B152" s="49"/>
      <c r="C152" s="49"/>
      <c r="D152" s="49"/>
      <c r="E152" s="49"/>
      <c r="F152" s="94"/>
    </row>
    <row r="153" spans="2:11" x14ac:dyDescent="0.2">
      <c r="B153" s="49"/>
      <c r="C153" s="49"/>
      <c r="D153" s="49"/>
      <c r="E153" s="49"/>
      <c r="F153" s="94"/>
    </row>
    <row r="154" spans="2:11" x14ac:dyDescent="0.2">
      <c r="B154" s="49"/>
      <c r="C154" s="49"/>
      <c r="D154" s="49"/>
      <c r="E154" s="49"/>
      <c r="F154" s="94"/>
    </row>
    <row r="155" spans="2:11" x14ac:dyDescent="0.2">
      <c r="B155" s="49"/>
      <c r="C155" s="49"/>
      <c r="D155" s="49"/>
      <c r="E155" s="49"/>
      <c r="F155" s="94"/>
    </row>
    <row r="156" spans="2:11" ht="15" x14ac:dyDescent="0.2">
      <c r="B156" s="49"/>
      <c r="C156" s="49"/>
      <c r="D156" s="49"/>
      <c r="E156" s="49"/>
      <c r="F156" s="94"/>
      <c r="K156" s="41"/>
    </row>
    <row r="157" spans="2:11" ht="15" x14ac:dyDescent="0.2">
      <c r="B157" s="49"/>
      <c r="C157" s="49"/>
      <c r="D157" s="49"/>
      <c r="E157" s="49"/>
      <c r="F157" s="94"/>
      <c r="K157" s="41"/>
    </row>
    <row r="158" spans="2:11" ht="15" x14ac:dyDescent="0.2">
      <c r="B158" s="49"/>
      <c r="C158" s="49"/>
      <c r="D158" s="49"/>
      <c r="E158" s="49"/>
      <c r="F158" s="94"/>
      <c r="K158" s="41"/>
    </row>
    <row r="159" spans="2:11" x14ac:dyDescent="0.2">
      <c r="B159" s="49"/>
      <c r="C159" s="49"/>
      <c r="D159" s="49"/>
      <c r="E159" s="49"/>
      <c r="F159" s="94"/>
    </row>
    <row r="160" spans="2:11" x14ac:dyDescent="0.2">
      <c r="B160" s="49"/>
      <c r="C160" s="49"/>
      <c r="D160" s="49"/>
      <c r="E160" s="49"/>
      <c r="F160" s="94"/>
    </row>
    <row r="161" spans="2:11" x14ac:dyDescent="0.2">
      <c r="B161" s="49"/>
      <c r="C161" s="49"/>
      <c r="D161" s="49"/>
      <c r="E161" s="49"/>
      <c r="F161" s="94"/>
      <c r="K161" s="44"/>
    </row>
    <row r="162" spans="2:11" x14ac:dyDescent="0.2">
      <c r="B162" s="49"/>
      <c r="C162" s="49"/>
      <c r="D162" s="49"/>
      <c r="E162" s="49"/>
      <c r="F162" s="94"/>
    </row>
    <row r="163" spans="2:11" x14ac:dyDescent="0.2">
      <c r="B163" s="49"/>
      <c r="C163" s="49"/>
      <c r="D163" s="49"/>
      <c r="E163" s="49"/>
      <c r="F163" s="94"/>
    </row>
    <row r="170" spans="2:11" s="41" customFormat="1" ht="15" x14ac:dyDescent="0.2">
      <c r="F170" s="93"/>
      <c r="K170"/>
    </row>
    <row r="171" spans="2:11" s="41" customFormat="1" ht="15" x14ac:dyDescent="0.2">
      <c r="F171" s="93"/>
      <c r="K171"/>
    </row>
    <row r="172" spans="2:11" s="41" customFormat="1" ht="15" x14ac:dyDescent="0.2">
      <c r="F172" s="93"/>
      <c r="K172"/>
    </row>
    <row r="175" spans="2:11" s="44" customFormat="1" x14ac:dyDescent="0.2">
      <c r="F175" s="91"/>
      <c r="K175"/>
    </row>
    <row r="178" spans="2:6" x14ac:dyDescent="0.2">
      <c r="B178" s="49"/>
      <c r="C178" s="49"/>
      <c r="D178" s="49"/>
      <c r="E178" s="49"/>
      <c r="F178" s="94"/>
    </row>
    <row r="179" spans="2:6" x14ac:dyDescent="0.2">
      <c r="B179" s="49"/>
      <c r="C179" s="49"/>
      <c r="D179" s="49"/>
      <c r="E179" s="49"/>
      <c r="F179" s="94"/>
    </row>
    <row r="180" spans="2:6" x14ac:dyDescent="0.2">
      <c r="B180" s="49"/>
      <c r="C180" s="49"/>
      <c r="D180" s="49"/>
      <c r="E180" s="49"/>
      <c r="F180" s="94"/>
    </row>
    <row r="181" spans="2:6" x14ac:dyDescent="0.2">
      <c r="B181" s="49"/>
      <c r="C181" s="49"/>
      <c r="D181" s="49"/>
      <c r="E181" s="49"/>
      <c r="F181" s="94"/>
    </row>
    <row r="182" spans="2:6" x14ac:dyDescent="0.2">
      <c r="B182" s="49"/>
      <c r="C182" s="49"/>
      <c r="D182" s="49"/>
      <c r="E182" s="49"/>
      <c r="F182" s="94"/>
    </row>
    <row r="183" spans="2:6" x14ac:dyDescent="0.2">
      <c r="B183" s="49"/>
      <c r="C183" s="49"/>
      <c r="D183" s="49"/>
      <c r="E183" s="49"/>
      <c r="F183" s="94"/>
    </row>
    <row r="184" spans="2:6" x14ac:dyDescent="0.2">
      <c r="B184" s="49"/>
      <c r="C184" s="49"/>
      <c r="D184" s="49"/>
      <c r="E184" s="49"/>
      <c r="F184" s="94"/>
    </row>
    <row r="185" spans="2:6" x14ac:dyDescent="0.2">
      <c r="B185" s="49"/>
      <c r="C185" s="49"/>
      <c r="D185" s="49"/>
      <c r="E185" s="49"/>
      <c r="F185" s="94"/>
    </row>
    <row r="186" spans="2:6" x14ac:dyDescent="0.2">
      <c r="B186" s="49"/>
      <c r="C186" s="49"/>
      <c r="D186" s="49"/>
      <c r="E186" s="49"/>
      <c r="F186" s="94"/>
    </row>
    <row r="187" spans="2:6" x14ac:dyDescent="0.2">
      <c r="B187" s="49"/>
      <c r="C187" s="49"/>
      <c r="D187" s="49"/>
      <c r="E187" s="49"/>
      <c r="F187" s="94"/>
    </row>
    <row r="188" spans="2:6" x14ac:dyDescent="0.2">
      <c r="B188" s="49"/>
      <c r="C188" s="49"/>
      <c r="D188" s="49"/>
      <c r="E188" s="49"/>
      <c r="F188" s="94"/>
    </row>
    <row r="189" spans="2:6" x14ac:dyDescent="0.2">
      <c r="B189" s="49"/>
      <c r="C189" s="49"/>
      <c r="D189" s="49"/>
      <c r="E189" s="49"/>
      <c r="F189" s="94"/>
    </row>
    <row r="190" spans="2:6" x14ac:dyDescent="0.2">
      <c r="B190" s="49"/>
      <c r="C190" s="49"/>
      <c r="D190" s="49"/>
      <c r="E190" s="49"/>
      <c r="F190" s="94"/>
    </row>
    <row r="191" spans="2:6" x14ac:dyDescent="0.2">
      <c r="B191" s="49"/>
      <c r="C191" s="49"/>
      <c r="D191" s="49"/>
      <c r="E191" s="49"/>
      <c r="F191" s="94"/>
    </row>
    <row r="192" spans="2:6" x14ac:dyDescent="0.2">
      <c r="B192" s="49"/>
      <c r="C192" s="49"/>
      <c r="D192" s="49"/>
      <c r="E192" s="49"/>
      <c r="F192" s="94"/>
    </row>
    <row r="193" spans="2:11" x14ac:dyDescent="0.2">
      <c r="B193" s="49"/>
      <c r="C193" s="49"/>
      <c r="D193" s="49"/>
      <c r="E193" s="49"/>
      <c r="F193" s="94"/>
    </row>
    <row r="194" spans="2:11" x14ac:dyDescent="0.2">
      <c r="B194" s="49"/>
      <c r="C194" s="49"/>
      <c r="D194" s="49"/>
      <c r="E194" s="49"/>
      <c r="F194" s="94"/>
    </row>
    <row r="195" spans="2:11" x14ac:dyDescent="0.2">
      <c r="B195" s="49"/>
      <c r="C195" s="49"/>
      <c r="D195" s="49"/>
      <c r="E195" s="49"/>
      <c r="F195" s="94"/>
    </row>
    <row r="196" spans="2:11" x14ac:dyDescent="0.2">
      <c r="B196" s="49"/>
      <c r="C196" s="49"/>
      <c r="D196" s="49"/>
      <c r="E196" s="49"/>
      <c r="F196" s="94"/>
    </row>
    <row r="197" spans="2:11" x14ac:dyDescent="0.2">
      <c r="B197" s="49"/>
      <c r="C197" s="49"/>
      <c r="D197" s="49"/>
      <c r="E197" s="49"/>
      <c r="F197" s="94"/>
    </row>
    <row r="198" spans="2:11" x14ac:dyDescent="0.2">
      <c r="B198" s="49"/>
      <c r="C198" s="49"/>
      <c r="D198" s="49"/>
      <c r="E198" s="49"/>
      <c r="F198" s="94"/>
    </row>
    <row r="199" spans="2:11" x14ac:dyDescent="0.2">
      <c r="B199" s="49"/>
      <c r="C199" s="49"/>
      <c r="D199" s="49"/>
      <c r="E199" s="49"/>
      <c r="F199" s="94"/>
    </row>
    <row r="200" spans="2:11" x14ac:dyDescent="0.2">
      <c r="B200" s="49"/>
      <c r="C200" s="49"/>
      <c r="D200" s="49"/>
      <c r="E200" s="49"/>
      <c r="F200" s="94"/>
    </row>
    <row r="201" spans="2:11" x14ac:dyDescent="0.2">
      <c r="B201" s="49"/>
      <c r="C201" s="49"/>
      <c r="D201" s="49"/>
      <c r="E201" s="49"/>
      <c r="F201" s="94"/>
    </row>
    <row r="202" spans="2:11" x14ac:dyDescent="0.2">
      <c r="B202" s="49"/>
      <c r="C202" s="49"/>
      <c r="D202" s="49"/>
      <c r="E202" s="49"/>
      <c r="F202" s="94"/>
    </row>
    <row r="203" spans="2:11" x14ac:dyDescent="0.2">
      <c r="B203" s="49"/>
      <c r="C203" s="49"/>
      <c r="D203" s="49"/>
      <c r="E203" s="49"/>
      <c r="F203" s="94"/>
    </row>
    <row r="204" spans="2:11" x14ac:dyDescent="0.2">
      <c r="B204" s="49"/>
      <c r="C204" s="49"/>
      <c r="D204" s="49"/>
      <c r="E204" s="49"/>
      <c r="F204" s="94"/>
    </row>
    <row r="205" spans="2:11" x14ac:dyDescent="0.2">
      <c r="B205" s="49"/>
      <c r="C205" s="49"/>
      <c r="D205" s="49"/>
      <c r="E205" s="49"/>
      <c r="F205" s="94"/>
    </row>
    <row r="206" spans="2:11" x14ac:dyDescent="0.2">
      <c r="B206" s="49"/>
      <c r="C206" s="49"/>
      <c r="D206" s="49"/>
      <c r="E206" s="49"/>
      <c r="F206" s="94"/>
    </row>
    <row r="207" spans="2:11" x14ac:dyDescent="0.2">
      <c r="B207" s="49"/>
      <c r="C207" s="49"/>
      <c r="D207" s="49"/>
      <c r="E207" s="49"/>
      <c r="F207" s="94"/>
    </row>
    <row r="208" spans="2:11" ht="15" x14ac:dyDescent="0.2">
      <c r="B208" s="49"/>
      <c r="C208" s="49"/>
      <c r="D208" s="49"/>
      <c r="E208" s="49"/>
      <c r="F208" s="94"/>
      <c r="K208" s="41"/>
    </row>
    <row r="209" spans="2:11" ht="15" x14ac:dyDescent="0.2">
      <c r="B209" s="49"/>
      <c r="C209" s="49"/>
      <c r="D209" s="49"/>
      <c r="E209" s="49"/>
      <c r="F209" s="94"/>
      <c r="K209" s="41"/>
    </row>
    <row r="210" spans="2:11" ht="15" x14ac:dyDescent="0.2">
      <c r="B210" s="49"/>
      <c r="C210" s="49"/>
      <c r="D210" s="49"/>
      <c r="E210" s="49"/>
      <c r="F210" s="94"/>
      <c r="K210" s="41"/>
    </row>
    <row r="211" spans="2:11" x14ac:dyDescent="0.2">
      <c r="B211" s="49"/>
      <c r="C211" s="49"/>
      <c r="D211" s="49"/>
      <c r="E211" s="49"/>
      <c r="F211" s="94"/>
    </row>
    <row r="212" spans="2:11" x14ac:dyDescent="0.2">
      <c r="B212" s="49"/>
      <c r="C212" s="49"/>
      <c r="D212" s="49"/>
      <c r="E212" s="49"/>
      <c r="F212" s="94"/>
    </row>
    <row r="213" spans="2:11" x14ac:dyDescent="0.2">
      <c r="B213" s="49"/>
      <c r="C213" s="49"/>
      <c r="D213" s="49"/>
      <c r="E213" s="49"/>
      <c r="F213" s="94"/>
      <c r="K213" s="44"/>
    </row>
    <row r="214" spans="2:11" x14ac:dyDescent="0.2">
      <c r="B214" s="49"/>
      <c r="C214" s="49"/>
      <c r="D214" s="49"/>
      <c r="E214" s="49"/>
      <c r="F214" s="94"/>
    </row>
    <row r="215" spans="2:11" x14ac:dyDescent="0.2">
      <c r="B215" s="49"/>
      <c r="C215" s="49"/>
      <c r="D215" s="49"/>
      <c r="E215" s="49"/>
      <c r="F215" s="94"/>
    </row>
    <row r="222" spans="2:11" s="41" customFormat="1" ht="15" x14ac:dyDescent="0.2">
      <c r="F222" s="93"/>
      <c r="K222"/>
    </row>
    <row r="223" spans="2:11" s="41" customFormat="1" ht="15" x14ac:dyDescent="0.2">
      <c r="F223" s="93"/>
      <c r="K223"/>
    </row>
    <row r="224" spans="2:11" s="41" customFormat="1" ht="15" x14ac:dyDescent="0.2">
      <c r="F224" s="93"/>
      <c r="K224"/>
    </row>
    <row r="227" spans="2:11" s="44" customFormat="1" x14ac:dyDescent="0.2">
      <c r="F227" s="91"/>
      <c r="K227"/>
    </row>
    <row r="230" spans="2:11" x14ac:dyDescent="0.2">
      <c r="B230" s="49"/>
      <c r="C230" s="49"/>
      <c r="D230" s="49"/>
      <c r="E230" s="49"/>
      <c r="F230" s="94"/>
    </row>
    <row r="231" spans="2:11" x14ac:dyDescent="0.2">
      <c r="B231" s="49"/>
      <c r="C231" s="49"/>
      <c r="D231" s="49"/>
      <c r="E231" s="49"/>
      <c r="F231" s="94"/>
    </row>
    <row r="232" spans="2:11" x14ac:dyDescent="0.2">
      <c r="B232" s="49"/>
      <c r="C232" s="49"/>
      <c r="D232" s="49"/>
      <c r="E232" s="49"/>
      <c r="F232" s="94"/>
    </row>
    <row r="233" spans="2:11" x14ac:dyDescent="0.2">
      <c r="B233" s="49"/>
      <c r="C233" s="49"/>
      <c r="D233" s="49"/>
      <c r="E233" s="49"/>
      <c r="F233" s="94"/>
    </row>
    <row r="234" spans="2:11" x14ac:dyDescent="0.2">
      <c r="B234" s="49"/>
      <c r="C234" s="49"/>
      <c r="D234" s="49"/>
      <c r="E234" s="49"/>
      <c r="F234" s="94"/>
    </row>
    <row r="235" spans="2:11" x14ac:dyDescent="0.2">
      <c r="B235" s="49"/>
      <c r="C235" s="49"/>
      <c r="D235" s="49"/>
      <c r="E235" s="49"/>
      <c r="F235" s="94"/>
    </row>
    <row r="236" spans="2:11" x14ac:dyDescent="0.2">
      <c r="B236" s="49"/>
      <c r="C236" s="49"/>
      <c r="D236" s="49"/>
      <c r="E236" s="49"/>
      <c r="F236" s="94"/>
    </row>
    <row r="237" spans="2:11" x14ac:dyDescent="0.2">
      <c r="B237" s="49"/>
      <c r="C237" s="49"/>
      <c r="D237" s="49"/>
      <c r="E237" s="49"/>
      <c r="F237" s="94"/>
    </row>
    <row r="238" spans="2:11" x14ac:dyDescent="0.2">
      <c r="B238" s="49"/>
      <c r="C238" s="49"/>
      <c r="D238" s="49"/>
      <c r="E238" s="49"/>
      <c r="F238" s="94"/>
    </row>
    <row r="239" spans="2:11" x14ac:dyDescent="0.2">
      <c r="B239" s="49"/>
      <c r="C239" s="49"/>
      <c r="D239" s="49"/>
      <c r="E239" s="49"/>
      <c r="F239" s="94"/>
    </row>
    <row r="240" spans="2:11" x14ac:dyDescent="0.2">
      <c r="B240" s="49"/>
      <c r="C240" s="49"/>
      <c r="D240" s="49"/>
      <c r="E240" s="49"/>
      <c r="F240" s="94"/>
    </row>
    <row r="241" spans="2:6" x14ac:dyDescent="0.2">
      <c r="B241" s="49"/>
      <c r="C241" s="49"/>
      <c r="D241" s="49"/>
      <c r="E241" s="49"/>
      <c r="F241" s="94"/>
    </row>
    <row r="242" spans="2:6" x14ac:dyDescent="0.2">
      <c r="B242" s="49"/>
      <c r="C242" s="49"/>
      <c r="D242" s="49"/>
      <c r="E242" s="49"/>
      <c r="F242" s="94"/>
    </row>
    <row r="243" spans="2:6" x14ac:dyDescent="0.2">
      <c r="B243" s="49"/>
      <c r="C243" s="49"/>
      <c r="D243" s="49"/>
      <c r="E243" s="49"/>
      <c r="F243" s="94"/>
    </row>
    <row r="244" spans="2:6" x14ac:dyDescent="0.2">
      <c r="B244" s="49"/>
      <c r="C244" s="49"/>
      <c r="D244" s="49"/>
      <c r="E244" s="49"/>
      <c r="F244" s="94"/>
    </row>
    <row r="245" spans="2:6" x14ac:dyDescent="0.2">
      <c r="B245" s="49"/>
      <c r="C245" s="49"/>
      <c r="D245" s="49"/>
      <c r="E245" s="49"/>
      <c r="F245" s="94"/>
    </row>
    <row r="246" spans="2:6" x14ac:dyDescent="0.2">
      <c r="B246" s="49"/>
      <c r="C246" s="49"/>
      <c r="D246" s="49"/>
      <c r="E246" s="49"/>
      <c r="F246" s="94"/>
    </row>
    <row r="247" spans="2:6" x14ac:dyDescent="0.2">
      <c r="B247" s="49"/>
      <c r="C247" s="49"/>
      <c r="D247" s="49"/>
      <c r="E247" s="49"/>
      <c r="F247" s="94"/>
    </row>
    <row r="248" spans="2:6" x14ac:dyDescent="0.2">
      <c r="B248" s="49"/>
      <c r="C248" s="49"/>
      <c r="D248" s="49"/>
      <c r="E248" s="49"/>
      <c r="F248" s="94"/>
    </row>
    <row r="249" spans="2:6" x14ac:dyDescent="0.2">
      <c r="B249" s="49"/>
      <c r="C249" s="49"/>
      <c r="D249" s="49"/>
      <c r="E249" s="49"/>
      <c r="F249" s="94"/>
    </row>
    <row r="250" spans="2:6" x14ac:dyDescent="0.2">
      <c r="B250" s="49"/>
      <c r="C250" s="49"/>
      <c r="D250" s="49"/>
      <c r="E250" s="49"/>
      <c r="F250" s="94"/>
    </row>
    <row r="251" spans="2:6" x14ac:dyDescent="0.2">
      <c r="B251" s="49"/>
      <c r="C251" s="49"/>
      <c r="D251" s="49"/>
      <c r="E251" s="49"/>
      <c r="F251" s="94"/>
    </row>
    <row r="252" spans="2:6" x14ac:dyDescent="0.2">
      <c r="B252" s="49"/>
      <c r="C252" s="49"/>
      <c r="D252" s="49"/>
      <c r="E252" s="49"/>
      <c r="F252" s="94"/>
    </row>
    <row r="253" spans="2:6" x14ac:dyDescent="0.2">
      <c r="B253" s="49"/>
      <c r="C253" s="49"/>
      <c r="D253" s="49"/>
      <c r="E253" s="49"/>
      <c r="F253" s="94"/>
    </row>
    <row r="254" spans="2:6" x14ac:dyDescent="0.2">
      <c r="B254" s="49"/>
      <c r="C254" s="49"/>
      <c r="D254" s="49"/>
      <c r="E254" s="49"/>
      <c r="F254" s="94"/>
    </row>
    <row r="255" spans="2:6" x14ac:dyDescent="0.2">
      <c r="B255" s="49"/>
      <c r="C255" s="49"/>
      <c r="D255" s="49"/>
      <c r="E255" s="49"/>
      <c r="F255" s="94"/>
    </row>
    <row r="256" spans="2:6" x14ac:dyDescent="0.2">
      <c r="B256" s="49"/>
      <c r="C256" s="49"/>
      <c r="D256" s="49"/>
      <c r="E256" s="49"/>
      <c r="F256" s="94"/>
    </row>
    <row r="257" spans="2:11" x14ac:dyDescent="0.2">
      <c r="B257" s="49"/>
      <c r="C257" s="49"/>
      <c r="D257" s="49"/>
      <c r="E257" s="49"/>
      <c r="F257" s="94"/>
    </row>
    <row r="258" spans="2:11" x14ac:dyDescent="0.2">
      <c r="B258" s="49"/>
      <c r="C258" s="49"/>
      <c r="D258" s="49"/>
      <c r="E258" s="49"/>
      <c r="F258" s="94"/>
    </row>
    <row r="259" spans="2:11" x14ac:dyDescent="0.2">
      <c r="B259" s="49"/>
      <c r="C259" s="49"/>
      <c r="D259" s="49"/>
      <c r="E259" s="49"/>
      <c r="F259" s="94"/>
    </row>
    <row r="260" spans="2:11" ht="15" x14ac:dyDescent="0.2">
      <c r="B260" s="49"/>
      <c r="C260" s="49"/>
      <c r="D260" s="49"/>
      <c r="E260" s="49"/>
      <c r="F260" s="94"/>
      <c r="K260" s="41"/>
    </row>
    <row r="261" spans="2:11" ht="15" x14ac:dyDescent="0.2">
      <c r="B261" s="49"/>
      <c r="C261" s="49"/>
      <c r="D261" s="49"/>
      <c r="E261" s="49"/>
      <c r="F261" s="94"/>
      <c r="K261" s="41"/>
    </row>
    <row r="262" spans="2:11" ht="15" x14ac:dyDescent="0.2">
      <c r="B262" s="49"/>
      <c r="C262" s="49"/>
      <c r="D262" s="49"/>
      <c r="E262" s="49"/>
      <c r="F262" s="94"/>
      <c r="K262" s="41"/>
    </row>
    <row r="263" spans="2:11" x14ac:dyDescent="0.2">
      <c r="B263" s="49"/>
      <c r="C263" s="49"/>
      <c r="D263" s="49"/>
      <c r="E263" s="49"/>
      <c r="F263" s="94"/>
    </row>
    <row r="264" spans="2:11" x14ac:dyDescent="0.2">
      <c r="B264" s="49"/>
      <c r="C264" s="49"/>
      <c r="D264" s="49"/>
      <c r="E264" s="49"/>
      <c r="F264" s="94"/>
    </row>
    <row r="265" spans="2:11" x14ac:dyDescent="0.2">
      <c r="B265" s="49"/>
      <c r="C265" s="49"/>
      <c r="D265" s="49"/>
      <c r="E265" s="49"/>
      <c r="F265" s="94"/>
      <c r="K265" s="44"/>
    </row>
    <row r="266" spans="2:11" x14ac:dyDescent="0.2">
      <c r="B266" s="49"/>
      <c r="C266" s="49"/>
      <c r="D266" s="49"/>
      <c r="E266" s="49"/>
      <c r="F266" s="94"/>
    </row>
    <row r="267" spans="2:11" x14ac:dyDescent="0.2">
      <c r="B267" s="49"/>
      <c r="C267" s="49"/>
      <c r="D267" s="49"/>
      <c r="E267" s="49"/>
      <c r="F267" s="94"/>
    </row>
    <row r="274" spans="2:11" s="41" customFormat="1" ht="15" x14ac:dyDescent="0.2">
      <c r="F274" s="93"/>
      <c r="K274"/>
    </row>
    <row r="275" spans="2:11" s="41" customFormat="1" ht="15" x14ac:dyDescent="0.2">
      <c r="F275" s="93"/>
      <c r="K275"/>
    </row>
    <row r="276" spans="2:11" s="41" customFormat="1" ht="15" x14ac:dyDescent="0.2">
      <c r="F276" s="93"/>
      <c r="K276"/>
    </row>
    <row r="279" spans="2:11" s="44" customFormat="1" x14ac:dyDescent="0.2">
      <c r="F279" s="91"/>
      <c r="K279"/>
    </row>
    <row r="282" spans="2:11" x14ac:dyDescent="0.2">
      <c r="B282" s="49"/>
      <c r="C282" s="49"/>
      <c r="D282" s="49"/>
      <c r="E282" s="49"/>
      <c r="F282" s="94"/>
    </row>
    <row r="283" spans="2:11" x14ac:dyDescent="0.2">
      <c r="B283" s="49"/>
      <c r="C283" s="49"/>
      <c r="D283" s="49"/>
      <c r="E283" s="49"/>
      <c r="F283" s="94"/>
    </row>
    <row r="284" spans="2:11" x14ac:dyDescent="0.2">
      <c r="B284" s="49"/>
      <c r="C284" s="49"/>
      <c r="D284" s="49"/>
      <c r="E284" s="49"/>
      <c r="F284" s="94"/>
    </row>
    <row r="285" spans="2:11" x14ac:dyDescent="0.2">
      <c r="B285" s="49"/>
      <c r="C285" s="49"/>
      <c r="D285" s="49"/>
      <c r="E285" s="49"/>
      <c r="F285" s="94"/>
    </row>
    <row r="286" spans="2:11" x14ac:dyDescent="0.2">
      <c r="B286" s="49"/>
      <c r="C286" s="49"/>
      <c r="D286" s="49"/>
      <c r="E286" s="49"/>
      <c r="F286" s="94"/>
    </row>
    <row r="287" spans="2:11" x14ac:dyDescent="0.2">
      <c r="B287" s="49"/>
      <c r="C287" s="49"/>
      <c r="D287" s="49"/>
      <c r="E287" s="49"/>
      <c r="F287" s="94"/>
    </row>
    <row r="288" spans="2:11" x14ac:dyDescent="0.2">
      <c r="B288" s="49"/>
      <c r="C288" s="49"/>
      <c r="D288" s="49"/>
      <c r="E288" s="49"/>
      <c r="F288" s="94"/>
    </row>
    <row r="289" spans="2:6" x14ac:dyDescent="0.2">
      <c r="B289" s="49"/>
      <c r="C289" s="49"/>
      <c r="D289" s="49"/>
      <c r="E289" s="49"/>
      <c r="F289" s="94"/>
    </row>
    <row r="290" spans="2:6" x14ac:dyDescent="0.2">
      <c r="B290" s="49"/>
      <c r="C290" s="49"/>
      <c r="D290" s="49"/>
      <c r="E290" s="49"/>
      <c r="F290" s="94"/>
    </row>
    <row r="291" spans="2:6" x14ac:dyDescent="0.2">
      <c r="B291" s="49"/>
      <c r="C291" s="49"/>
      <c r="D291" s="49"/>
      <c r="E291" s="49"/>
      <c r="F291" s="94"/>
    </row>
    <row r="292" spans="2:6" x14ac:dyDescent="0.2">
      <c r="B292" s="49"/>
      <c r="C292" s="49"/>
      <c r="D292" s="49"/>
      <c r="E292" s="49"/>
      <c r="F292" s="94"/>
    </row>
    <row r="293" spans="2:6" x14ac:dyDescent="0.2">
      <c r="B293" s="49"/>
      <c r="C293" s="49"/>
      <c r="D293" s="49"/>
      <c r="E293" s="49"/>
      <c r="F293" s="94"/>
    </row>
    <row r="294" spans="2:6" x14ac:dyDescent="0.2">
      <c r="B294" s="49"/>
      <c r="C294" s="49"/>
      <c r="D294" s="49"/>
      <c r="E294" s="49"/>
      <c r="F294" s="94"/>
    </row>
    <row r="295" spans="2:6" x14ac:dyDescent="0.2">
      <c r="B295" s="49"/>
      <c r="C295" s="49"/>
      <c r="D295" s="49"/>
      <c r="E295" s="49"/>
      <c r="F295" s="94"/>
    </row>
    <row r="296" spans="2:6" x14ac:dyDescent="0.2">
      <c r="B296" s="49"/>
      <c r="C296" s="49"/>
      <c r="D296" s="49"/>
      <c r="E296" s="49"/>
      <c r="F296" s="94"/>
    </row>
    <row r="297" spans="2:6" x14ac:dyDescent="0.2">
      <c r="B297" s="49"/>
      <c r="C297" s="49"/>
      <c r="D297" s="49"/>
      <c r="E297" s="49"/>
      <c r="F297" s="94"/>
    </row>
    <row r="298" spans="2:6" x14ac:dyDescent="0.2">
      <c r="B298" s="49"/>
      <c r="C298" s="49"/>
      <c r="D298" s="49"/>
      <c r="E298" s="49"/>
      <c r="F298" s="94"/>
    </row>
    <row r="299" spans="2:6" x14ac:dyDescent="0.2">
      <c r="B299" s="49"/>
      <c r="C299" s="49"/>
      <c r="D299" s="49"/>
      <c r="E299" s="49"/>
      <c r="F299" s="94"/>
    </row>
    <row r="300" spans="2:6" x14ac:dyDescent="0.2">
      <c r="B300" s="49"/>
      <c r="C300" s="49"/>
      <c r="D300" s="49"/>
      <c r="E300" s="49"/>
      <c r="F300" s="94"/>
    </row>
    <row r="301" spans="2:6" x14ac:dyDescent="0.2">
      <c r="B301" s="49"/>
      <c r="C301" s="49"/>
      <c r="D301" s="49"/>
      <c r="E301" s="49"/>
      <c r="F301" s="94"/>
    </row>
    <row r="302" spans="2:6" x14ac:dyDescent="0.2">
      <c r="B302" s="49"/>
      <c r="C302" s="49"/>
      <c r="D302" s="49"/>
      <c r="E302" s="49"/>
      <c r="F302" s="94"/>
    </row>
    <row r="303" spans="2:6" x14ac:dyDescent="0.2">
      <c r="B303" s="49"/>
      <c r="C303" s="49"/>
      <c r="D303" s="49"/>
      <c r="E303" s="49"/>
      <c r="F303" s="94"/>
    </row>
    <row r="304" spans="2:6" x14ac:dyDescent="0.2">
      <c r="B304" s="49"/>
      <c r="C304" s="49"/>
      <c r="D304" s="49"/>
      <c r="E304" s="49"/>
      <c r="F304" s="94"/>
    </row>
    <row r="305" spans="2:11" x14ac:dyDescent="0.2">
      <c r="B305" s="49"/>
      <c r="C305" s="49"/>
      <c r="D305" s="49"/>
      <c r="E305" s="49"/>
      <c r="F305" s="94"/>
    </row>
    <row r="306" spans="2:11" x14ac:dyDescent="0.2">
      <c r="B306" s="49"/>
      <c r="C306" s="49"/>
      <c r="D306" s="49"/>
      <c r="E306" s="49"/>
      <c r="F306" s="94"/>
    </row>
    <row r="307" spans="2:11" x14ac:dyDescent="0.2">
      <c r="B307" s="49"/>
      <c r="C307" s="49"/>
      <c r="D307" s="49"/>
      <c r="E307" s="49"/>
      <c r="F307" s="94"/>
    </row>
    <row r="308" spans="2:11" x14ac:dyDescent="0.2">
      <c r="B308" s="49"/>
      <c r="C308" s="49"/>
      <c r="D308" s="49"/>
      <c r="E308" s="49"/>
      <c r="F308" s="94"/>
    </row>
    <row r="309" spans="2:11" x14ac:dyDescent="0.2">
      <c r="B309" s="49"/>
      <c r="C309" s="49"/>
      <c r="D309" s="49"/>
      <c r="E309" s="49"/>
      <c r="F309" s="94"/>
    </row>
    <row r="310" spans="2:11" x14ac:dyDescent="0.2">
      <c r="B310" s="49"/>
      <c r="C310" s="49"/>
      <c r="D310" s="49"/>
      <c r="E310" s="49"/>
      <c r="F310" s="94"/>
    </row>
    <row r="311" spans="2:11" x14ac:dyDescent="0.2">
      <c r="B311" s="49"/>
      <c r="C311" s="49"/>
      <c r="D311" s="49"/>
      <c r="E311" s="49"/>
      <c r="F311" s="94"/>
    </row>
    <row r="312" spans="2:11" ht="15" x14ac:dyDescent="0.2">
      <c r="B312" s="49"/>
      <c r="C312" s="49"/>
      <c r="D312" s="49"/>
      <c r="E312" s="49"/>
      <c r="F312" s="94"/>
      <c r="K312" s="41"/>
    </row>
    <row r="313" spans="2:11" ht="15" x14ac:dyDescent="0.2">
      <c r="B313" s="49"/>
      <c r="C313" s="49"/>
      <c r="D313" s="49"/>
      <c r="E313" s="49"/>
      <c r="F313" s="94"/>
      <c r="K313" s="41"/>
    </row>
    <row r="314" spans="2:11" ht="15" x14ac:dyDescent="0.2">
      <c r="B314" s="49"/>
      <c r="C314" s="49"/>
      <c r="D314" s="49"/>
      <c r="E314" s="49"/>
      <c r="F314" s="94"/>
      <c r="K314" s="41"/>
    </row>
    <row r="315" spans="2:11" x14ac:dyDescent="0.2">
      <c r="B315" s="49"/>
      <c r="C315" s="49"/>
      <c r="D315" s="49"/>
      <c r="E315" s="49"/>
      <c r="F315" s="94"/>
    </row>
    <row r="316" spans="2:11" x14ac:dyDescent="0.2">
      <c r="B316" s="49"/>
      <c r="C316" s="49"/>
      <c r="D316" s="49"/>
      <c r="E316" s="49"/>
      <c r="F316" s="94"/>
    </row>
    <row r="317" spans="2:11" x14ac:dyDescent="0.2">
      <c r="B317" s="49"/>
      <c r="C317" s="49"/>
      <c r="D317" s="49"/>
      <c r="E317" s="49"/>
      <c r="F317" s="94"/>
      <c r="K317" s="44"/>
    </row>
    <row r="318" spans="2:11" x14ac:dyDescent="0.2">
      <c r="B318" s="49"/>
      <c r="C318" s="49"/>
      <c r="D318" s="49"/>
      <c r="E318" s="49"/>
      <c r="F318" s="94"/>
    </row>
    <row r="319" spans="2:11" x14ac:dyDescent="0.2">
      <c r="B319" s="49"/>
      <c r="C319" s="49"/>
      <c r="D319" s="49"/>
      <c r="E319" s="49"/>
      <c r="F319" s="94"/>
    </row>
    <row r="326" spans="2:11" s="41" customFormat="1" ht="15" x14ac:dyDescent="0.2">
      <c r="F326" s="93"/>
      <c r="K326"/>
    </row>
    <row r="327" spans="2:11" s="41" customFormat="1" ht="15" x14ac:dyDescent="0.2">
      <c r="F327" s="93"/>
      <c r="K327"/>
    </row>
    <row r="328" spans="2:11" s="41" customFormat="1" ht="15" x14ac:dyDescent="0.2">
      <c r="F328" s="93"/>
      <c r="K328"/>
    </row>
    <row r="331" spans="2:11" s="44" customFormat="1" x14ac:dyDescent="0.2">
      <c r="F331" s="91"/>
      <c r="K331"/>
    </row>
    <row r="334" spans="2:11" x14ac:dyDescent="0.2">
      <c r="B334" s="49"/>
      <c r="C334" s="49"/>
      <c r="D334" s="49"/>
      <c r="E334" s="49"/>
      <c r="F334" s="94"/>
    </row>
    <row r="335" spans="2:11" x14ac:dyDescent="0.2">
      <c r="B335" s="49"/>
      <c r="C335" s="49"/>
      <c r="D335" s="49"/>
      <c r="E335" s="49"/>
      <c r="F335" s="94"/>
    </row>
    <row r="336" spans="2:11" x14ac:dyDescent="0.2">
      <c r="B336" s="49"/>
      <c r="C336" s="49"/>
      <c r="D336" s="49"/>
      <c r="E336" s="49"/>
      <c r="F336" s="94"/>
    </row>
    <row r="337" spans="2:6" x14ac:dyDescent="0.2">
      <c r="B337" s="49"/>
      <c r="C337" s="49"/>
      <c r="D337" s="49"/>
      <c r="E337" s="49"/>
      <c r="F337" s="94"/>
    </row>
    <row r="338" spans="2:6" x14ac:dyDescent="0.2">
      <c r="B338" s="49"/>
      <c r="C338" s="49"/>
      <c r="D338" s="49"/>
      <c r="E338" s="49"/>
      <c r="F338" s="94"/>
    </row>
    <row r="339" spans="2:6" x14ac:dyDescent="0.2">
      <c r="B339" s="49"/>
      <c r="C339" s="49"/>
      <c r="D339" s="49"/>
      <c r="E339" s="49"/>
      <c r="F339" s="94"/>
    </row>
    <row r="340" spans="2:6" x14ac:dyDescent="0.2">
      <c r="B340" s="49"/>
      <c r="C340" s="49"/>
      <c r="D340" s="49"/>
      <c r="E340" s="49"/>
      <c r="F340" s="94"/>
    </row>
    <row r="341" spans="2:6" x14ac:dyDescent="0.2">
      <c r="B341" s="49"/>
      <c r="C341" s="49"/>
      <c r="D341" s="49"/>
      <c r="E341" s="49"/>
      <c r="F341" s="94"/>
    </row>
    <row r="342" spans="2:6" x14ac:dyDescent="0.2">
      <c r="B342" s="49"/>
      <c r="C342" s="49"/>
      <c r="D342" s="49"/>
      <c r="E342" s="49"/>
      <c r="F342" s="94"/>
    </row>
    <row r="343" spans="2:6" x14ac:dyDescent="0.2">
      <c r="B343" s="49"/>
      <c r="C343" s="49"/>
      <c r="D343" s="49"/>
      <c r="E343" s="49"/>
      <c r="F343" s="94"/>
    </row>
    <row r="344" spans="2:6" x14ac:dyDescent="0.2">
      <c r="B344" s="49"/>
      <c r="C344" s="49"/>
      <c r="D344" s="49"/>
      <c r="E344" s="49"/>
      <c r="F344" s="94"/>
    </row>
    <row r="345" spans="2:6" x14ac:dyDescent="0.2">
      <c r="B345" s="49"/>
      <c r="C345" s="49"/>
      <c r="D345" s="49"/>
      <c r="E345" s="49"/>
      <c r="F345" s="94"/>
    </row>
    <row r="346" spans="2:6" x14ac:dyDescent="0.2">
      <c r="B346" s="49"/>
      <c r="C346" s="49"/>
      <c r="D346" s="49"/>
      <c r="E346" s="49"/>
      <c r="F346" s="94"/>
    </row>
    <row r="347" spans="2:6" x14ac:dyDescent="0.2">
      <c r="B347" s="49"/>
      <c r="C347" s="49"/>
      <c r="D347" s="49"/>
      <c r="E347" s="49"/>
      <c r="F347" s="94"/>
    </row>
    <row r="348" spans="2:6" x14ac:dyDescent="0.2">
      <c r="B348" s="49"/>
      <c r="C348" s="49"/>
      <c r="D348" s="49"/>
      <c r="E348" s="49"/>
      <c r="F348" s="94"/>
    </row>
    <row r="349" spans="2:6" x14ac:dyDescent="0.2">
      <c r="B349" s="49"/>
      <c r="C349" s="49"/>
      <c r="D349" s="49"/>
      <c r="E349" s="49"/>
      <c r="F349" s="94"/>
    </row>
    <row r="350" spans="2:6" x14ac:dyDescent="0.2">
      <c r="B350" s="49"/>
      <c r="C350" s="49"/>
      <c r="D350" s="49"/>
      <c r="E350" s="49"/>
      <c r="F350" s="94"/>
    </row>
    <row r="351" spans="2:6" x14ac:dyDescent="0.2">
      <c r="B351" s="49"/>
      <c r="C351" s="49"/>
      <c r="D351" s="49"/>
      <c r="E351" s="49"/>
      <c r="F351" s="94"/>
    </row>
    <row r="352" spans="2:6" x14ac:dyDescent="0.2">
      <c r="B352" s="49"/>
      <c r="C352" s="49"/>
      <c r="D352" s="49"/>
      <c r="E352" s="49"/>
      <c r="F352" s="94"/>
    </row>
    <row r="353" spans="2:11" x14ac:dyDescent="0.2">
      <c r="B353" s="49"/>
      <c r="C353" s="49"/>
      <c r="D353" s="49"/>
      <c r="E353" s="49"/>
      <c r="F353" s="94"/>
    </row>
    <row r="354" spans="2:11" x14ac:dyDescent="0.2">
      <c r="B354" s="49"/>
      <c r="C354" s="49"/>
      <c r="D354" s="49"/>
      <c r="E354" s="49"/>
      <c r="F354" s="94"/>
    </row>
    <row r="355" spans="2:11" x14ac:dyDescent="0.2">
      <c r="B355" s="49"/>
      <c r="C355" s="49"/>
      <c r="D355" s="49"/>
      <c r="E355" s="49"/>
      <c r="F355" s="94"/>
    </row>
    <row r="356" spans="2:11" x14ac:dyDescent="0.2">
      <c r="B356" s="49"/>
      <c r="C356" s="49"/>
      <c r="D356" s="49"/>
      <c r="E356" s="49"/>
      <c r="F356" s="94"/>
    </row>
    <row r="357" spans="2:11" x14ac:dyDescent="0.2">
      <c r="B357" s="49"/>
      <c r="C357" s="49"/>
      <c r="D357" s="49"/>
      <c r="E357" s="49"/>
      <c r="F357" s="94"/>
    </row>
    <row r="358" spans="2:11" x14ac:dyDescent="0.2">
      <c r="B358" s="49"/>
      <c r="C358" s="49"/>
      <c r="D358" s="49"/>
      <c r="E358" s="49"/>
      <c r="F358" s="94"/>
    </row>
    <row r="359" spans="2:11" x14ac:dyDescent="0.2">
      <c r="B359" s="49"/>
      <c r="C359" s="49"/>
      <c r="D359" s="49"/>
      <c r="E359" s="49"/>
      <c r="F359" s="94"/>
    </row>
    <row r="360" spans="2:11" x14ac:dyDescent="0.2">
      <c r="B360" s="49"/>
      <c r="C360" s="49"/>
      <c r="D360" s="49"/>
      <c r="E360" s="49"/>
      <c r="F360" s="94"/>
    </row>
    <row r="361" spans="2:11" x14ac:dyDescent="0.2">
      <c r="B361" s="49"/>
      <c r="C361" s="49"/>
      <c r="D361" s="49"/>
      <c r="E361" s="49"/>
      <c r="F361" s="94"/>
    </row>
    <row r="362" spans="2:11" x14ac:dyDescent="0.2">
      <c r="B362" s="49"/>
      <c r="C362" s="49"/>
      <c r="D362" s="49"/>
      <c r="E362" s="49"/>
      <c r="F362" s="94"/>
    </row>
    <row r="363" spans="2:11" x14ac:dyDescent="0.2">
      <c r="B363" s="49"/>
      <c r="C363" s="49"/>
      <c r="D363" s="49"/>
      <c r="E363" s="49"/>
      <c r="F363" s="94"/>
    </row>
    <row r="364" spans="2:11" ht="15" x14ac:dyDescent="0.2">
      <c r="B364" s="49"/>
      <c r="C364" s="49"/>
      <c r="D364" s="49"/>
      <c r="E364" s="49"/>
      <c r="F364" s="94"/>
      <c r="K364" s="41"/>
    </row>
    <row r="365" spans="2:11" ht="15" x14ac:dyDescent="0.2">
      <c r="B365" s="49"/>
      <c r="C365" s="49"/>
      <c r="D365" s="49"/>
      <c r="E365" s="49"/>
      <c r="F365" s="94"/>
      <c r="K365" s="41"/>
    </row>
    <row r="366" spans="2:11" ht="15" x14ac:dyDescent="0.2">
      <c r="B366" s="49"/>
      <c r="C366" s="49"/>
      <c r="D366" s="49"/>
      <c r="E366" s="49"/>
      <c r="F366" s="94"/>
      <c r="K366" s="41"/>
    </row>
    <row r="367" spans="2:11" x14ac:dyDescent="0.2">
      <c r="B367" s="49"/>
      <c r="C367" s="49"/>
      <c r="D367" s="49"/>
      <c r="E367" s="49"/>
      <c r="F367" s="94"/>
    </row>
    <row r="368" spans="2:11" x14ac:dyDescent="0.2">
      <c r="B368" s="49"/>
      <c r="C368" s="49"/>
      <c r="D368" s="49"/>
      <c r="E368" s="49"/>
      <c r="F368" s="94"/>
    </row>
    <row r="369" spans="2:11" x14ac:dyDescent="0.2">
      <c r="B369" s="49"/>
      <c r="C369" s="49"/>
      <c r="D369" s="49"/>
      <c r="E369" s="49"/>
      <c r="F369" s="94"/>
      <c r="K369" s="44"/>
    </row>
    <row r="370" spans="2:11" x14ac:dyDescent="0.2">
      <c r="B370" s="49"/>
      <c r="C370" s="49"/>
      <c r="D370" s="49"/>
      <c r="E370" s="49"/>
      <c r="F370" s="94"/>
    </row>
    <row r="371" spans="2:11" x14ac:dyDescent="0.2">
      <c r="B371" s="49"/>
      <c r="C371" s="49"/>
      <c r="D371" s="49"/>
      <c r="E371" s="49"/>
      <c r="F371" s="94"/>
    </row>
    <row r="378" spans="2:11" s="41" customFormat="1" ht="15" x14ac:dyDescent="0.2">
      <c r="F378" s="93"/>
      <c r="K378"/>
    </row>
    <row r="379" spans="2:11" s="41" customFormat="1" ht="15" x14ac:dyDescent="0.2">
      <c r="F379" s="93"/>
      <c r="K379"/>
    </row>
    <row r="380" spans="2:11" s="41" customFormat="1" ht="15" x14ac:dyDescent="0.2">
      <c r="F380" s="93"/>
      <c r="K380"/>
    </row>
    <row r="383" spans="2:11" s="44" customFormat="1" x14ac:dyDescent="0.2">
      <c r="F383" s="91"/>
      <c r="K383"/>
    </row>
    <row r="386" spans="2:6" x14ac:dyDescent="0.2">
      <c r="B386" s="49"/>
      <c r="C386" s="49"/>
      <c r="D386" s="49"/>
      <c r="E386" s="49"/>
      <c r="F386" s="94"/>
    </row>
    <row r="387" spans="2:6" x14ac:dyDescent="0.2">
      <c r="B387" s="49"/>
      <c r="C387" s="49"/>
      <c r="D387" s="49"/>
      <c r="E387" s="49"/>
      <c r="F387" s="94"/>
    </row>
    <row r="388" spans="2:6" x14ac:dyDescent="0.2">
      <c r="B388" s="49"/>
      <c r="C388" s="49"/>
      <c r="D388" s="49"/>
      <c r="E388" s="49"/>
      <c r="F388" s="94"/>
    </row>
    <row r="389" spans="2:6" x14ac:dyDescent="0.2">
      <c r="B389" s="49"/>
      <c r="C389" s="49"/>
      <c r="D389" s="49"/>
      <c r="E389" s="49"/>
      <c r="F389" s="94"/>
    </row>
    <row r="390" spans="2:6" x14ac:dyDescent="0.2">
      <c r="B390" s="49"/>
      <c r="C390" s="49"/>
      <c r="D390" s="49"/>
      <c r="E390" s="49"/>
      <c r="F390" s="94"/>
    </row>
    <row r="391" spans="2:6" x14ac:dyDescent="0.2">
      <c r="B391" s="49"/>
      <c r="C391" s="49"/>
      <c r="D391" s="49"/>
      <c r="E391" s="49"/>
      <c r="F391" s="94"/>
    </row>
    <row r="392" spans="2:6" x14ac:dyDescent="0.2">
      <c r="B392" s="49"/>
      <c r="C392" s="49"/>
      <c r="D392" s="49"/>
      <c r="E392" s="49"/>
      <c r="F392" s="94"/>
    </row>
    <row r="393" spans="2:6" x14ac:dyDescent="0.2">
      <c r="B393" s="49"/>
      <c r="C393" s="49"/>
      <c r="D393" s="49"/>
      <c r="E393" s="49"/>
      <c r="F393" s="94"/>
    </row>
    <row r="394" spans="2:6" x14ac:dyDescent="0.2">
      <c r="B394" s="49"/>
      <c r="C394" s="49"/>
      <c r="D394" s="49"/>
      <c r="E394" s="49"/>
      <c r="F394" s="94"/>
    </row>
    <row r="395" spans="2:6" x14ac:dyDescent="0.2">
      <c r="B395" s="49"/>
      <c r="C395" s="49"/>
      <c r="D395" s="49"/>
      <c r="E395" s="49"/>
      <c r="F395" s="94"/>
    </row>
    <row r="396" spans="2:6" x14ac:dyDescent="0.2">
      <c r="B396" s="49"/>
      <c r="C396" s="49"/>
      <c r="D396" s="49"/>
      <c r="E396" s="49"/>
      <c r="F396" s="94"/>
    </row>
    <row r="397" spans="2:6" x14ac:dyDescent="0.2">
      <c r="B397" s="49"/>
      <c r="C397" s="49"/>
      <c r="D397" s="49"/>
      <c r="E397" s="49"/>
      <c r="F397" s="94"/>
    </row>
    <row r="398" spans="2:6" x14ac:dyDescent="0.2">
      <c r="B398" s="49"/>
      <c r="C398" s="49"/>
      <c r="D398" s="49"/>
      <c r="E398" s="49"/>
      <c r="F398" s="94"/>
    </row>
    <row r="399" spans="2:6" x14ac:dyDescent="0.2">
      <c r="B399" s="49"/>
      <c r="C399" s="49"/>
      <c r="D399" s="49"/>
      <c r="E399" s="49"/>
      <c r="F399" s="94"/>
    </row>
    <row r="400" spans="2:6" x14ac:dyDescent="0.2">
      <c r="B400" s="49"/>
      <c r="C400" s="49"/>
      <c r="D400" s="49"/>
      <c r="E400" s="49"/>
      <c r="F400" s="94"/>
    </row>
    <row r="401" spans="2:11" x14ac:dyDescent="0.2">
      <c r="B401" s="49"/>
      <c r="C401" s="49"/>
      <c r="D401" s="49"/>
      <c r="E401" s="49"/>
      <c r="F401" s="94"/>
    </row>
    <row r="402" spans="2:11" x14ac:dyDescent="0.2">
      <c r="B402" s="49"/>
      <c r="C402" s="49"/>
      <c r="D402" s="49"/>
      <c r="E402" s="49"/>
      <c r="F402" s="94"/>
    </row>
    <row r="403" spans="2:11" x14ac:dyDescent="0.2">
      <c r="B403" s="49"/>
      <c r="C403" s="49"/>
      <c r="D403" s="49"/>
      <c r="E403" s="49"/>
      <c r="F403" s="94"/>
    </row>
    <row r="404" spans="2:11" x14ac:dyDescent="0.2">
      <c r="B404" s="49"/>
      <c r="C404" s="49"/>
      <c r="D404" s="49"/>
      <c r="E404" s="49"/>
      <c r="F404" s="94"/>
    </row>
    <row r="405" spans="2:11" x14ac:dyDescent="0.2">
      <c r="B405" s="49"/>
      <c r="C405" s="49"/>
      <c r="D405" s="49"/>
      <c r="E405" s="49"/>
      <c r="F405" s="94"/>
    </row>
    <row r="406" spans="2:11" x14ac:dyDescent="0.2">
      <c r="B406" s="49"/>
      <c r="C406" s="49"/>
      <c r="D406" s="49"/>
      <c r="E406" s="49"/>
      <c r="F406" s="94"/>
    </row>
    <row r="407" spans="2:11" x14ac:dyDescent="0.2">
      <c r="B407" s="49"/>
      <c r="C407" s="49"/>
      <c r="D407" s="49"/>
      <c r="E407" s="49"/>
      <c r="F407" s="94"/>
    </row>
    <row r="408" spans="2:11" x14ac:dyDescent="0.2">
      <c r="B408" s="49"/>
      <c r="C408" s="49"/>
      <c r="D408" s="49"/>
      <c r="E408" s="49"/>
      <c r="F408" s="94"/>
    </row>
    <row r="409" spans="2:11" x14ac:dyDescent="0.2">
      <c r="B409" s="49"/>
      <c r="C409" s="49"/>
      <c r="D409" s="49"/>
      <c r="E409" s="49"/>
      <c r="F409" s="94"/>
    </row>
    <row r="410" spans="2:11" x14ac:dyDescent="0.2">
      <c r="B410" s="49"/>
      <c r="C410" s="49"/>
      <c r="D410" s="49"/>
      <c r="E410" s="49"/>
      <c r="F410" s="94"/>
    </row>
    <row r="411" spans="2:11" x14ac:dyDescent="0.2">
      <c r="B411" s="49"/>
      <c r="C411" s="49"/>
      <c r="D411" s="49"/>
      <c r="E411" s="49"/>
      <c r="F411" s="94"/>
    </row>
    <row r="412" spans="2:11" x14ac:dyDescent="0.2">
      <c r="B412" s="49"/>
      <c r="C412" s="49"/>
      <c r="D412" s="49"/>
      <c r="E412" s="49"/>
      <c r="F412" s="94"/>
    </row>
    <row r="413" spans="2:11" x14ac:dyDescent="0.2">
      <c r="B413" s="49"/>
      <c r="C413" s="49"/>
      <c r="D413" s="49"/>
      <c r="E413" s="49"/>
      <c r="F413" s="94"/>
    </row>
    <row r="414" spans="2:11" x14ac:dyDescent="0.2">
      <c r="B414" s="49"/>
      <c r="C414" s="49"/>
      <c r="D414" s="49"/>
      <c r="E414" s="49"/>
      <c r="F414" s="94"/>
    </row>
    <row r="415" spans="2:11" x14ac:dyDescent="0.2">
      <c r="B415" s="49"/>
      <c r="C415" s="49"/>
      <c r="D415" s="49"/>
      <c r="E415" s="49"/>
      <c r="F415" s="94"/>
    </row>
    <row r="416" spans="2:11" ht="15" x14ac:dyDescent="0.2">
      <c r="B416" s="49"/>
      <c r="C416" s="49"/>
      <c r="D416" s="49"/>
      <c r="E416" s="49"/>
      <c r="F416" s="94"/>
      <c r="K416" s="41"/>
    </row>
    <row r="417" spans="2:11" ht="15" x14ac:dyDescent="0.2">
      <c r="B417" s="49"/>
      <c r="C417" s="49"/>
      <c r="D417" s="49"/>
      <c r="E417" s="49"/>
      <c r="F417" s="94"/>
      <c r="K417" s="41"/>
    </row>
    <row r="418" spans="2:11" ht="15" x14ac:dyDescent="0.2">
      <c r="B418" s="49"/>
      <c r="C418" s="49"/>
      <c r="D418" s="49"/>
      <c r="E418" s="49"/>
      <c r="F418" s="94"/>
      <c r="K418" s="41"/>
    </row>
    <row r="419" spans="2:11" x14ac:dyDescent="0.2">
      <c r="B419" s="49"/>
      <c r="C419" s="49"/>
      <c r="D419" s="49"/>
      <c r="E419" s="49"/>
      <c r="F419" s="94"/>
    </row>
    <row r="420" spans="2:11" x14ac:dyDescent="0.2">
      <c r="B420" s="49"/>
      <c r="C420" s="49"/>
      <c r="D420" s="49"/>
      <c r="E420" s="49"/>
      <c r="F420" s="94"/>
    </row>
    <row r="421" spans="2:11" x14ac:dyDescent="0.2">
      <c r="B421" s="49"/>
      <c r="C421" s="49"/>
      <c r="D421" s="49"/>
      <c r="E421" s="49"/>
      <c r="F421" s="94"/>
      <c r="K421" s="44"/>
    </row>
    <row r="422" spans="2:11" x14ac:dyDescent="0.2">
      <c r="B422" s="49"/>
      <c r="C422" s="49"/>
      <c r="D422" s="49"/>
      <c r="E422" s="49"/>
      <c r="F422" s="94"/>
    </row>
    <row r="423" spans="2:11" x14ac:dyDescent="0.2">
      <c r="B423" s="49"/>
      <c r="C423" s="49"/>
      <c r="D423" s="49"/>
      <c r="E423" s="49"/>
      <c r="F423" s="94"/>
    </row>
    <row r="424" spans="2:11" x14ac:dyDescent="0.2">
      <c r="B424" s="49"/>
      <c r="C424" s="49"/>
      <c r="D424" s="49"/>
      <c r="E424" s="49"/>
      <c r="F424" s="94"/>
    </row>
    <row r="425" spans="2:11" x14ac:dyDescent="0.2">
      <c r="B425" s="49"/>
      <c r="C425" s="49"/>
      <c r="D425" s="49"/>
      <c r="E425" s="49"/>
      <c r="F425" s="94"/>
    </row>
    <row r="426" spans="2:11" x14ac:dyDescent="0.2">
      <c r="B426" s="49"/>
      <c r="C426" s="49"/>
      <c r="D426" s="49"/>
      <c r="E426" s="49"/>
      <c r="F426" s="94"/>
    </row>
    <row r="427" spans="2:11" x14ac:dyDescent="0.2">
      <c r="B427" s="49"/>
      <c r="C427" s="49"/>
      <c r="D427" s="49"/>
      <c r="E427" s="49"/>
      <c r="F427" s="94"/>
    </row>
    <row r="428" spans="2:11" x14ac:dyDescent="0.2">
      <c r="B428" s="49"/>
      <c r="C428" s="49"/>
      <c r="D428" s="49"/>
      <c r="E428" s="49"/>
      <c r="F428" s="94"/>
    </row>
    <row r="429" spans="2:11" x14ac:dyDescent="0.2">
      <c r="B429" s="49"/>
      <c r="C429" s="49"/>
      <c r="D429" s="49"/>
      <c r="E429" s="49"/>
      <c r="F429" s="94"/>
    </row>
    <row r="430" spans="2:11" s="41" customFormat="1" ht="15" x14ac:dyDescent="0.2">
      <c r="B430" s="49"/>
      <c r="C430" s="49"/>
      <c r="D430" s="49"/>
      <c r="E430" s="49"/>
      <c r="F430" s="94"/>
      <c r="K430"/>
    </row>
    <row r="431" spans="2:11" s="41" customFormat="1" ht="15" x14ac:dyDescent="0.2">
      <c r="B431" s="49"/>
      <c r="C431" s="49"/>
      <c r="D431" s="49"/>
      <c r="E431" s="49"/>
      <c r="F431" s="94"/>
      <c r="K431"/>
    </row>
    <row r="432" spans="2:11" s="41" customFormat="1" ht="15" x14ac:dyDescent="0.2">
      <c r="B432" s="49"/>
      <c r="C432" s="49"/>
      <c r="D432" s="49"/>
      <c r="E432" s="49"/>
      <c r="F432" s="94"/>
      <c r="K432"/>
    </row>
    <row r="433" spans="2:11" x14ac:dyDescent="0.2">
      <c r="B433" s="49"/>
      <c r="C433" s="49"/>
      <c r="D433" s="49"/>
      <c r="E433" s="49"/>
      <c r="F433" s="94"/>
    </row>
    <row r="434" spans="2:11" x14ac:dyDescent="0.2">
      <c r="B434" s="49"/>
      <c r="C434" s="49"/>
      <c r="D434" s="49"/>
      <c r="E434" s="49"/>
      <c r="F434" s="94"/>
    </row>
    <row r="435" spans="2:11" s="44" customFormat="1" x14ac:dyDescent="0.2">
      <c r="F435" s="91"/>
      <c r="K435"/>
    </row>
    <row r="436" spans="2:11" x14ac:dyDescent="0.2">
      <c r="B436" s="49"/>
      <c r="C436" s="49"/>
      <c r="D436" s="49"/>
      <c r="E436" s="49"/>
      <c r="F436" s="94"/>
    </row>
    <row r="437" spans="2:11" x14ac:dyDescent="0.2">
      <c r="B437" s="49"/>
      <c r="C437" s="49"/>
      <c r="D437" s="49"/>
      <c r="E437" s="49"/>
      <c r="F437" s="94"/>
    </row>
    <row r="438" spans="2:11" x14ac:dyDescent="0.2">
      <c r="B438" s="49"/>
      <c r="C438" s="49"/>
      <c r="D438" s="49"/>
      <c r="E438" s="49"/>
      <c r="F438" s="94"/>
    </row>
    <row r="439" spans="2:11" x14ac:dyDescent="0.2">
      <c r="B439" s="49"/>
      <c r="C439" s="49"/>
      <c r="D439" s="49"/>
      <c r="E439" s="49"/>
      <c r="F439" s="94"/>
    </row>
    <row r="440" spans="2:11" x14ac:dyDescent="0.2">
      <c r="B440" s="49"/>
      <c r="C440" s="49"/>
      <c r="D440" s="49"/>
      <c r="E440" s="49"/>
      <c r="F440" s="94"/>
    </row>
    <row r="441" spans="2:11" x14ac:dyDescent="0.2">
      <c r="B441" s="49"/>
      <c r="C441" s="49"/>
      <c r="D441" s="49"/>
      <c r="E441" s="49"/>
      <c r="F441" s="94"/>
    </row>
    <row r="442" spans="2:11" x14ac:dyDescent="0.2">
      <c r="B442" s="49"/>
      <c r="C442" s="49"/>
      <c r="D442" s="49"/>
      <c r="E442" s="49"/>
      <c r="F442" s="94"/>
    </row>
    <row r="443" spans="2:11" x14ac:dyDescent="0.2">
      <c r="B443" s="49"/>
      <c r="C443" s="49"/>
      <c r="D443" s="49"/>
      <c r="E443" s="49"/>
      <c r="F443" s="94"/>
    </row>
    <row r="444" spans="2:11" x14ac:dyDescent="0.2">
      <c r="B444" s="49"/>
      <c r="C444" s="49"/>
      <c r="D444" s="49"/>
      <c r="E444" s="49"/>
      <c r="F444" s="94"/>
    </row>
    <row r="445" spans="2:11" x14ac:dyDescent="0.2">
      <c r="B445" s="49"/>
      <c r="C445" s="49"/>
      <c r="D445" s="49"/>
      <c r="E445" s="49"/>
      <c r="F445" s="94"/>
    </row>
    <row r="446" spans="2:11" x14ac:dyDescent="0.2">
      <c r="B446" s="49"/>
      <c r="C446" s="49"/>
      <c r="D446" s="49"/>
      <c r="E446" s="49"/>
      <c r="F446" s="94"/>
    </row>
    <row r="447" spans="2:11" x14ac:dyDescent="0.2">
      <c r="B447" s="49"/>
      <c r="C447" s="49"/>
      <c r="D447" s="49"/>
      <c r="E447" s="49"/>
      <c r="F447" s="94"/>
    </row>
    <row r="448" spans="2:11" x14ac:dyDescent="0.2">
      <c r="B448" s="49"/>
      <c r="C448" s="49"/>
      <c r="D448" s="49"/>
      <c r="E448" s="49"/>
      <c r="F448" s="94"/>
    </row>
    <row r="449" spans="2:6" x14ac:dyDescent="0.2">
      <c r="B449" s="49"/>
      <c r="C449" s="49"/>
      <c r="D449" s="49"/>
      <c r="E449" s="49"/>
      <c r="F449" s="94"/>
    </row>
    <row r="450" spans="2:6" x14ac:dyDescent="0.2">
      <c r="B450" s="49"/>
      <c r="C450" s="49"/>
      <c r="D450" s="49"/>
      <c r="E450" s="49"/>
      <c r="F450" s="94"/>
    </row>
    <row r="451" spans="2:6" x14ac:dyDescent="0.2">
      <c r="B451" s="49"/>
      <c r="C451" s="49"/>
      <c r="D451" s="49"/>
      <c r="E451" s="49"/>
      <c r="F451" s="94"/>
    </row>
    <row r="452" spans="2:6" x14ac:dyDescent="0.2">
      <c r="B452" s="49"/>
      <c r="C452" s="49"/>
      <c r="D452" s="49"/>
      <c r="E452" s="49"/>
      <c r="F452" s="94"/>
    </row>
    <row r="453" spans="2:6" x14ac:dyDescent="0.2">
      <c r="B453" s="49"/>
      <c r="C453" s="49"/>
      <c r="D453" s="49"/>
      <c r="E453" s="49"/>
      <c r="F453" s="94"/>
    </row>
    <row r="454" spans="2:6" x14ac:dyDescent="0.2">
      <c r="B454" s="49"/>
      <c r="C454" s="49"/>
      <c r="D454" s="49"/>
      <c r="E454" s="49"/>
      <c r="F454" s="94"/>
    </row>
    <row r="455" spans="2:6" x14ac:dyDescent="0.2">
      <c r="B455" s="49"/>
      <c r="C455" s="49"/>
      <c r="D455" s="49"/>
      <c r="E455" s="49"/>
      <c r="F455" s="94"/>
    </row>
    <row r="456" spans="2:6" x14ac:dyDescent="0.2">
      <c r="B456" s="49"/>
      <c r="C456" s="49"/>
      <c r="D456" s="49"/>
      <c r="E456" s="49"/>
      <c r="F456" s="94"/>
    </row>
    <row r="457" spans="2:6" x14ac:dyDescent="0.2">
      <c r="B457" s="49"/>
      <c r="C457" s="49"/>
      <c r="D457" s="49"/>
      <c r="E457" s="49"/>
      <c r="F457" s="94"/>
    </row>
    <row r="458" spans="2:6" x14ac:dyDescent="0.2">
      <c r="B458" s="49"/>
      <c r="C458" s="49"/>
      <c r="D458" s="49"/>
      <c r="E458" s="49"/>
      <c r="F458" s="94"/>
    </row>
    <row r="459" spans="2:6" x14ac:dyDescent="0.2">
      <c r="B459" s="49"/>
      <c r="C459" s="49"/>
      <c r="D459" s="49"/>
      <c r="E459" s="49"/>
      <c r="F459" s="94"/>
    </row>
    <row r="460" spans="2:6" x14ac:dyDescent="0.2">
      <c r="B460" s="49"/>
      <c r="C460" s="49"/>
      <c r="D460" s="49"/>
      <c r="E460" s="49"/>
      <c r="F460" s="94"/>
    </row>
    <row r="461" spans="2:6" x14ac:dyDescent="0.2">
      <c r="B461" s="49"/>
      <c r="C461" s="49"/>
      <c r="D461" s="49"/>
      <c r="E461" s="49"/>
      <c r="F461" s="94"/>
    </row>
    <row r="462" spans="2:6" x14ac:dyDescent="0.2">
      <c r="B462" s="49"/>
      <c r="C462" s="49"/>
      <c r="D462" s="49"/>
      <c r="E462" s="49"/>
      <c r="F462" s="94"/>
    </row>
    <row r="463" spans="2:6" x14ac:dyDescent="0.2">
      <c r="B463" s="49"/>
      <c r="C463" s="49"/>
      <c r="D463" s="49"/>
      <c r="E463" s="49"/>
      <c r="F463" s="94"/>
    </row>
    <row r="464" spans="2:6" x14ac:dyDescent="0.2">
      <c r="B464" s="49"/>
      <c r="C464" s="49"/>
      <c r="D464" s="49"/>
      <c r="E464" s="49"/>
      <c r="F464" s="94"/>
    </row>
    <row r="465" spans="2:11" x14ac:dyDescent="0.2">
      <c r="B465" s="49"/>
      <c r="C465" s="49"/>
      <c r="D465" s="49"/>
      <c r="E465" s="49"/>
      <c r="F465" s="94"/>
    </row>
    <row r="466" spans="2:11" x14ac:dyDescent="0.2">
      <c r="B466" s="49"/>
      <c r="C466" s="49"/>
      <c r="D466" s="49"/>
      <c r="E466" s="49"/>
      <c r="F466" s="94"/>
    </row>
    <row r="467" spans="2:11" x14ac:dyDescent="0.2">
      <c r="B467" s="49"/>
      <c r="C467" s="49"/>
      <c r="D467" s="49"/>
      <c r="E467" s="49"/>
      <c r="F467" s="94"/>
    </row>
    <row r="468" spans="2:11" ht="15" x14ac:dyDescent="0.2">
      <c r="B468" s="49"/>
      <c r="C468" s="49"/>
      <c r="D468" s="49"/>
      <c r="E468" s="49"/>
      <c r="F468" s="94"/>
      <c r="K468" s="41"/>
    </row>
    <row r="469" spans="2:11" ht="15" x14ac:dyDescent="0.2">
      <c r="B469" s="49"/>
      <c r="C469" s="49"/>
      <c r="D469" s="49"/>
      <c r="E469" s="49"/>
      <c r="F469" s="94"/>
      <c r="K469" s="41"/>
    </row>
    <row r="470" spans="2:11" ht="15" x14ac:dyDescent="0.2">
      <c r="B470" s="49"/>
      <c r="C470" s="49"/>
      <c r="D470" s="49"/>
      <c r="E470" s="49"/>
      <c r="F470" s="94"/>
      <c r="K470" s="41"/>
    </row>
    <row r="471" spans="2:11" x14ac:dyDescent="0.2">
      <c r="B471" s="49"/>
      <c r="C471" s="49"/>
      <c r="D471" s="49"/>
      <c r="E471" s="49"/>
      <c r="F471" s="94"/>
    </row>
    <row r="472" spans="2:11" x14ac:dyDescent="0.2">
      <c r="B472" s="49"/>
      <c r="C472" s="49"/>
      <c r="D472" s="49"/>
      <c r="E472" s="49"/>
      <c r="F472" s="94"/>
    </row>
    <row r="473" spans="2:11" x14ac:dyDescent="0.2">
      <c r="B473" s="49"/>
      <c r="C473" s="49"/>
      <c r="D473" s="49"/>
      <c r="E473" s="49"/>
      <c r="F473" s="94"/>
      <c r="K473" s="44"/>
    </row>
    <row r="474" spans="2:11" x14ac:dyDescent="0.2">
      <c r="B474" s="49"/>
      <c r="C474" s="49"/>
      <c r="D474" s="49"/>
      <c r="E474" s="49"/>
      <c r="F474" s="94"/>
    </row>
    <row r="475" spans="2:11" x14ac:dyDescent="0.2">
      <c r="B475" s="49"/>
      <c r="C475" s="49"/>
      <c r="D475" s="49"/>
      <c r="E475" s="49"/>
      <c r="F475" s="94"/>
    </row>
    <row r="482" spans="2:11" s="41" customFormat="1" ht="15" x14ac:dyDescent="0.2">
      <c r="F482" s="93"/>
      <c r="K482"/>
    </row>
    <row r="483" spans="2:11" s="41" customFormat="1" ht="15" x14ac:dyDescent="0.2">
      <c r="F483" s="93"/>
      <c r="K483"/>
    </row>
    <row r="484" spans="2:11" s="41" customFormat="1" ht="15" x14ac:dyDescent="0.2">
      <c r="F484" s="93"/>
      <c r="K484"/>
    </row>
    <row r="487" spans="2:11" s="44" customFormat="1" x14ac:dyDescent="0.2">
      <c r="F487" s="91"/>
      <c r="K487"/>
    </row>
    <row r="490" spans="2:11" x14ac:dyDescent="0.2">
      <c r="B490" s="49"/>
      <c r="C490" s="49"/>
      <c r="D490" s="49"/>
      <c r="E490" s="49"/>
      <c r="F490" s="94"/>
    </row>
    <row r="491" spans="2:11" x14ac:dyDescent="0.2">
      <c r="B491" s="49"/>
      <c r="C491" s="49"/>
      <c r="D491" s="49"/>
      <c r="E491" s="49"/>
      <c r="F491" s="94"/>
    </row>
    <row r="492" spans="2:11" x14ac:dyDescent="0.2">
      <c r="B492" s="49"/>
      <c r="C492" s="49"/>
      <c r="D492" s="49"/>
      <c r="E492" s="49"/>
      <c r="F492" s="94"/>
    </row>
    <row r="493" spans="2:11" x14ac:dyDescent="0.2">
      <c r="B493" s="49"/>
      <c r="C493" s="49"/>
      <c r="D493" s="49"/>
      <c r="E493" s="49"/>
      <c r="F493" s="94"/>
    </row>
    <row r="494" spans="2:11" x14ac:dyDescent="0.2">
      <c r="B494" s="49"/>
      <c r="C494" s="49"/>
      <c r="D494" s="49"/>
      <c r="E494" s="49"/>
      <c r="F494" s="94"/>
    </row>
    <row r="495" spans="2:11" x14ac:dyDescent="0.2">
      <c r="B495" s="49"/>
      <c r="C495" s="49"/>
      <c r="D495" s="49"/>
      <c r="E495" s="49"/>
      <c r="F495" s="94"/>
    </row>
    <row r="496" spans="2:11" x14ac:dyDescent="0.2">
      <c r="B496" s="49"/>
      <c r="C496" s="49"/>
      <c r="D496" s="49"/>
      <c r="E496" s="49"/>
      <c r="F496" s="94"/>
    </row>
    <row r="497" spans="2:6" x14ac:dyDescent="0.2">
      <c r="B497" s="49"/>
      <c r="C497" s="49"/>
      <c r="D497" s="49"/>
      <c r="E497" s="49"/>
      <c r="F497" s="94"/>
    </row>
    <row r="498" spans="2:6" x14ac:dyDescent="0.2">
      <c r="B498" s="49"/>
      <c r="C498" s="49"/>
      <c r="D498" s="49"/>
      <c r="E498" s="49"/>
      <c r="F498" s="94"/>
    </row>
    <row r="499" spans="2:6" x14ac:dyDescent="0.2">
      <c r="B499" s="49"/>
      <c r="C499" s="49"/>
      <c r="D499" s="49"/>
      <c r="E499" s="49"/>
      <c r="F499" s="94"/>
    </row>
    <row r="500" spans="2:6" x14ac:dyDescent="0.2">
      <c r="B500" s="49"/>
      <c r="C500" s="49"/>
      <c r="D500" s="49"/>
      <c r="E500" s="49"/>
      <c r="F500" s="94"/>
    </row>
    <row r="501" spans="2:6" x14ac:dyDescent="0.2">
      <c r="B501" s="49"/>
      <c r="C501" s="49"/>
      <c r="D501" s="49"/>
      <c r="E501" s="49"/>
      <c r="F501" s="94"/>
    </row>
    <row r="502" spans="2:6" x14ac:dyDescent="0.2">
      <c r="B502" s="49"/>
      <c r="C502" s="49"/>
      <c r="D502" s="49"/>
      <c r="E502" s="49"/>
      <c r="F502" s="94"/>
    </row>
    <row r="503" spans="2:6" x14ac:dyDescent="0.2">
      <c r="B503" s="49"/>
      <c r="C503" s="49"/>
      <c r="D503" s="49"/>
      <c r="E503" s="49"/>
      <c r="F503" s="94"/>
    </row>
    <row r="504" spans="2:6" x14ac:dyDescent="0.2">
      <c r="B504" s="49"/>
      <c r="C504" s="49"/>
      <c r="D504" s="49"/>
      <c r="E504" s="49"/>
      <c r="F504" s="94"/>
    </row>
    <row r="505" spans="2:6" x14ac:dyDescent="0.2">
      <c r="B505" s="49"/>
      <c r="C505" s="49"/>
      <c r="D505" s="49"/>
      <c r="E505" s="49"/>
      <c r="F505" s="94"/>
    </row>
    <row r="506" spans="2:6" x14ac:dyDescent="0.2">
      <c r="B506" s="49"/>
      <c r="C506" s="49"/>
      <c r="D506" s="49"/>
      <c r="E506" s="49"/>
      <c r="F506" s="94"/>
    </row>
    <row r="507" spans="2:6" x14ac:dyDescent="0.2">
      <c r="B507" s="49"/>
      <c r="C507" s="49"/>
      <c r="D507" s="49"/>
      <c r="E507" s="49"/>
      <c r="F507" s="94"/>
    </row>
    <row r="508" spans="2:6" x14ac:dyDescent="0.2">
      <c r="B508" s="49"/>
      <c r="C508" s="49"/>
      <c r="D508" s="49"/>
      <c r="E508" s="49"/>
      <c r="F508" s="94"/>
    </row>
    <row r="509" spans="2:6" x14ac:dyDescent="0.2">
      <c r="B509" s="49"/>
      <c r="C509" s="49"/>
      <c r="D509" s="49"/>
      <c r="E509" s="49"/>
      <c r="F509" s="94"/>
    </row>
    <row r="510" spans="2:6" x14ac:dyDescent="0.2">
      <c r="B510" s="49"/>
      <c r="C510" s="49"/>
      <c r="D510" s="49"/>
      <c r="E510" s="49"/>
      <c r="F510" s="94"/>
    </row>
    <row r="511" spans="2:6" x14ac:dyDescent="0.2">
      <c r="B511" s="49"/>
      <c r="C511" s="49"/>
      <c r="D511" s="49"/>
      <c r="E511" s="49"/>
      <c r="F511" s="94"/>
    </row>
    <row r="512" spans="2:6" x14ac:dyDescent="0.2">
      <c r="B512" s="49"/>
      <c r="C512" s="49"/>
      <c r="D512" s="49"/>
      <c r="E512" s="49"/>
      <c r="F512" s="94"/>
    </row>
    <row r="513" spans="2:11" x14ac:dyDescent="0.2">
      <c r="B513" s="49"/>
      <c r="C513" s="49"/>
      <c r="D513" s="49"/>
      <c r="E513" s="49"/>
      <c r="F513" s="94"/>
    </row>
    <row r="514" spans="2:11" x14ac:dyDescent="0.2">
      <c r="B514" s="49"/>
      <c r="C514" s="49"/>
      <c r="D514" s="49"/>
      <c r="E514" s="49"/>
      <c r="F514" s="94"/>
    </row>
    <row r="515" spans="2:11" x14ac:dyDescent="0.2">
      <c r="B515" s="49"/>
      <c r="C515" s="49"/>
      <c r="D515" s="49"/>
      <c r="E515" s="49"/>
      <c r="F515" s="94"/>
    </row>
    <row r="516" spans="2:11" x14ac:dyDescent="0.2">
      <c r="B516" s="49"/>
      <c r="C516" s="49"/>
      <c r="D516" s="49"/>
      <c r="E516" s="49"/>
      <c r="F516" s="94"/>
    </row>
    <row r="517" spans="2:11" x14ac:dyDescent="0.2">
      <c r="B517" s="49"/>
      <c r="C517" s="49"/>
      <c r="D517" s="49"/>
      <c r="E517" s="49"/>
      <c r="F517" s="94"/>
    </row>
    <row r="518" spans="2:11" x14ac:dyDescent="0.2">
      <c r="B518" s="49"/>
      <c r="C518" s="49"/>
      <c r="D518" s="49"/>
      <c r="E518" s="49"/>
      <c r="F518" s="94"/>
    </row>
    <row r="519" spans="2:11" x14ac:dyDescent="0.2">
      <c r="B519" s="49"/>
      <c r="C519" s="49"/>
      <c r="D519" s="49"/>
      <c r="E519" s="49"/>
      <c r="F519" s="94"/>
    </row>
    <row r="520" spans="2:11" ht="15" x14ac:dyDescent="0.2">
      <c r="B520" s="49"/>
      <c r="C520" s="49"/>
      <c r="D520" s="49"/>
      <c r="E520" s="49"/>
      <c r="F520" s="94"/>
      <c r="K520" s="41"/>
    </row>
    <row r="521" spans="2:11" ht="15" x14ac:dyDescent="0.2">
      <c r="B521" s="49"/>
      <c r="C521" s="49"/>
      <c r="D521" s="49"/>
      <c r="E521" s="49"/>
      <c r="F521" s="94"/>
      <c r="K521" s="41"/>
    </row>
    <row r="522" spans="2:11" ht="15" x14ac:dyDescent="0.2">
      <c r="B522" s="49"/>
      <c r="C522" s="49"/>
      <c r="D522" s="49"/>
      <c r="E522" s="49"/>
      <c r="F522" s="94"/>
      <c r="K522" s="41"/>
    </row>
    <row r="523" spans="2:11" x14ac:dyDescent="0.2">
      <c r="B523" s="49"/>
      <c r="C523" s="49"/>
      <c r="D523" s="49"/>
      <c r="E523" s="49"/>
      <c r="F523" s="94"/>
    </row>
    <row r="524" spans="2:11" x14ac:dyDescent="0.2">
      <c r="B524" s="49"/>
      <c r="C524" s="49"/>
      <c r="D524" s="49"/>
      <c r="E524" s="49"/>
      <c r="F524" s="94"/>
    </row>
    <row r="525" spans="2:11" x14ac:dyDescent="0.2">
      <c r="B525" s="49"/>
      <c r="C525" s="49"/>
      <c r="D525" s="49"/>
      <c r="E525" s="49"/>
      <c r="F525" s="94"/>
      <c r="K525" s="44"/>
    </row>
    <row r="526" spans="2:11" x14ac:dyDescent="0.2">
      <c r="B526" s="49"/>
      <c r="C526" s="49"/>
      <c r="D526" s="49"/>
      <c r="E526" s="49"/>
      <c r="F526" s="94"/>
    </row>
    <row r="527" spans="2:11" x14ac:dyDescent="0.2">
      <c r="B527" s="49"/>
      <c r="C527" s="49"/>
      <c r="D527" s="49"/>
      <c r="E527" s="49"/>
      <c r="F527" s="94"/>
    </row>
    <row r="528" spans="2:11" x14ac:dyDescent="0.2">
      <c r="B528" s="49"/>
      <c r="C528" s="49"/>
      <c r="D528" s="49"/>
      <c r="E528" s="49"/>
      <c r="F528" s="94"/>
    </row>
    <row r="529" spans="2:11" x14ac:dyDescent="0.2">
      <c r="B529" s="49"/>
      <c r="C529" s="49"/>
      <c r="D529" s="49"/>
      <c r="E529" s="49"/>
      <c r="F529" s="94"/>
    </row>
    <row r="530" spans="2:11" x14ac:dyDescent="0.2">
      <c r="B530" s="49"/>
      <c r="C530" s="49"/>
      <c r="D530" s="49"/>
      <c r="E530" s="49"/>
      <c r="F530" s="94"/>
    </row>
    <row r="531" spans="2:11" x14ac:dyDescent="0.2">
      <c r="B531" s="49"/>
      <c r="C531" s="49"/>
      <c r="D531" s="49"/>
      <c r="E531" s="49"/>
      <c r="F531" s="94"/>
    </row>
    <row r="532" spans="2:11" x14ac:dyDescent="0.2">
      <c r="B532" s="49"/>
      <c r="C532" s="49"/>
      <c r="D532" s="49"/>
      <c r="E532" s="49"/>
      <c r="F532" s="94"/>
    </row>
    <row r="533" spans="2:11" x14ac:dyDescent="0.2">
      <c r="B533" s="49"/>
      <c r="C533" s="49"/>
      <c r="D533" s="49"/>
      <c r="E533" s="49"/>
      <c r="F533" s="94"/>
    </row>
    <row r="534" spans="2:11" s="41" customFormat="1" ht="15" x14ac:dyDescent="0.2">
      <c r="B534" s="49"/>
      <c r="C534" s="49"/>
      <c r="D534" s="49"/>
      <c r="E534" s="49"/>
      <c r="F534" s="94"/>
      <c r="K534"/>
    </row>
    <row r="535" spans="2:11" s="41" customFormat="1" ht="15" x14ac:dyDescent="0.2">
      <c r="B535" s="49"/>
      <c r="C535" s="49"/>
      <c r="D535" s="49"/>
      <c r="E535" s="49"/>
      <c r="F535" s="94"/>
      <c r="K535"/>
    </row>
    <row r="536" spans="2:11" s="41" customFormat="1" ht="15" x14ac:dyDescent="0.2">
      <c r="B536" s="49"/>
      <c r="C536" s="49"/>
      <c r="D536" s="49"/>
      <c r="E536" s="49"/>
      <c r="F536" s="94"/>
      <c r="K536"/>
    </row>
    <row r="537" spans="2:11" x14ac:dyDescent="0.2">
      <c r="B537" s="49"/>
      <c r="C537" s="49"/>
      <c r="D537" s="49"/>
      <c r="E537" s="49"/>
      <c r="F537" s="94"/>
    </row>
    <row r="538" spans="2:11" x14ac:dyDescent="0.2">
      <c r="B538" s="49"/>
      <c r="C538" s="49"/>
      <c r="D538" s="49"/>
      <c r="E538" s="49"/>
      <c r="F538" s="94"/>
    </row>
    <row r="539" spans="2:11" s="44" customFormat="1" x14ac:dyDescent="0.2">
      <c r="F539" s="91"/>
      <c r="K539"/>
    </row>
    <row r="540" spans="2:11" x14ac:dyDescent="0.2">
      <c r="B540" s="49"/>
      <c r="C540" s="49"/>
      <c r="D540" s="49"/>
      <c r="E540" s="49"/>
      <c r="F540" s="94"/>
    </row>
    <row r="541" spans="2:11" x14ac:dyDescent="0.2">
      <c r="B541" s="49"/>
      <c r="C541" s="49"/>
      <c r="D541" s="49"/>
      <c r="E541" s="49"/>
      <c r="F541" s="94"/>
    </row>
    <row r="542" spans="2:11" x14ac:dyDescent="0.2">
      <c r="B542" s="49"/>
      <c r="C542" s="49"/>
      <c r="D542" s="49"/>
      <c r="E542" s="49"/>
      <c r="F542" s="94"/>
    </row>
    <row r="543" spans="2:11" x14ac:dyDescent="0.2">
      <c r="B543" s="49"/>
      <c r="C543" s="49"/>
      <c r="D543" s="49"/>
      <c r="E543" s="49"/>
      <c r="F543" s="94"/>
    </row>
    <row r="544" spans="2:11" x14ac:dyDescent="0.2">
      <c r="B544" s="49"/>
      <c r="C544" s="49"/>
      <c r="D544" s="49"/>
      <c r="E544" s="49"/>
      <c r="F544" s="94"/>
    </row>
    <row r="545" spans="2:6" x14ac:dyDescent="0.2">
      <c r="B545" s="49"/>
      <c r="C545" s="49"/>
      <c r="D545" s="49"/>
      <c r="E545" s="49"/>
      <c r="F545" s="94"/>
    </row>
    <row r="546" spans="2:6" x14ac:dyDescent="0.2">
      <c r="B546" s="49"/>
      <c r="C546" s="49"/>
      <c r="D546" s="49"/>
      <c r="E546" s="49"/>
      <c r="F546" s="94"/>
    </row>
    <row r="547" spans="2:6" x14ac:dyDescent="0.2">
      <c r="B547" s="49"/>
      <c r="C547" s="49"/>
      <c r="D547" s="49"/>
      <c r="E547" s="49"/>
      <c r="F547" s="94"/>
    </row>
    <row r="548" spans="2:6" x14ac:dyDescent="0.2">
      <c r="B548" s="49"/>
      <c r="C548" s="49"/>
      <c r="D548" s="49"/>
      <c r="E548" s="49"/>
      <c r="F548" s="94"/>
    </row>
    <row r="549" spans="2:6" x14ac:dyDescent="0.2">
      <c r="B549" s="49"/>
      <c r="C549" s="49"/>
      <c r="D549" s="49"/>
      <c r="E549" s="49"/>
      <c r="F549" s="94"/>
    </row>
    <row r="550" spans="2:6" x14ac:dyDescent="0.2">
      <c r="B550" s="49"/>
      <c r="C550" s="49"/>
      <c r="D550" s="49"/>
      <c r="E550" s="49"/>
      <c r="F550" s="94"/>
    </row>
    <row r="551" spans="2:6" x14ac:dyDescent="0.2">
      <c r="B551" s="49"/>
      <c r="C551" s="49"/>
      <c r="D551" s="49"/>
      <c r="E551" s="49"/>
      <c r="F551" s="94"/>
    </row>
    <row r="552" spans="2:6" x14ac:dyDescent="0.2">
      <c r="B552" s="49"/>
      <c r="C552" s="49"/>
      <c r="D552" s="49"/>
      <c r="E552" s="49"/>
      <c r="F552" s="94"/>
    </row>
    <row r="553" spans="2:6" x14ac:dyDescent="0.2">
      <c r="B553" s="49"/>
      <c r="C553" s="49"/>
      <c r="D553" s="49"/>
      <c r="E553" s="49"/>
      <c r="F553" s="94"/>
    </row>
    <row r="554" spans="2:6" x14ac:dyDescent="0.2">
      <c r="B554" s="49"/>
      <c r="C554" s="49"/>
      <c r="D554" s="49"/>
      <c r="E554" s="49"/>
      <c r="F554" s="94"/>
    </row>
    <row r="555" spans="2:6" x14ac:dyDescent="0.2">
      <c r="B555" s="49"/>
      <c r="C555" s="49"/>
      <c r="D555" s="49"/>
      <c r="E555" s="49"/>
      <c r="F555" s="94"/>
    </row>
    <row r="556" spans="2:6" x14ac:dyDescent="0.2">
      <c r="B556" s="49"/>
      <c r="C556" s="49"/>
      <c r="D556" s="49"/>
      <c r="E556" s="49"/>
      <c r="F556" s="94"/>
    </row>
    <row r="557" spans="2:6" x14ac:dyDescent="0.2">
      <c r="B557" s="49"/>
      <c r="C557" s="49"/>
      <c r="D557" s="49"/>
      <c r="E557" s="49"/>
      <c r="F557" s="94"/>
    </row>
    <row r="558" spans="2:6" x14ac:dyDescent="0.2">
      <c r="B558" s="49"/>
      <c r="C558" s="49"/>
      <c r="D558" s="49"/>
      <c r="E558" s="49"/>
      <c r="F558" s="94"/>
    </row>
    <row r="559" spans="2:6" x14ac:dyDescent="0.2">
      <c r="B559" s="49"/>
      <c r="C559" s="49"/>
      <c r="D559" s="49"/>
      <c r="E559" s="49"/>
      <c r="F559" s="94"/>
    </row>
    <row r="560" spans="2:6" x14ac:dyDescent="0.2">
      <c r="B560" s="49"/>
      <c r="C560" s="49"/>
      <c r="D560" s="49"/>
      <c r="E560" s="49"/>
      <c r="F560" s="94"/>
    </row>
    <row r="561" spans="2:11" x14ac:dyDescent="0.2">
      <c r="B561" s="49"/>
      <c r="C561" s="49"/>
      <c r="D561" s="49"/>
      <c r="E561" s="49"/>
      <c r="F561" s="94"/>
    </row>
    <row r="562" spans="2:11" x14ac:dyDescent="0.2">
      <c r="B562" s="49"/>
      <c r="C562" s="49"/>
      <c r="D562" s="49"/>
      <c r="E562" s="49"/>
      <c r="F562" s="94"/>
    </row>
    <row r="563" spans="2:11" x14ac:dyDescent="0.2">
      <c r="B563" s="49"/>
      <c r="C563" s="49"/>
      <c r="D563" s="49"/>
      <c r="E563" s="49"/>
      <c r="F563" s="94"/>
    </row>
    <row r="564" spans="2:11" x14ac:dyDescent="0.2">
      <c r="B564" s="49"/>
      <c r="C564" s="49"/>
      <c r="D564" s="49"/>
      <c r="E564" s="49"/>
      <c r="F564" s="94"/>
    </row>
    <row r="565" spans="2:11" x14ac:dyDescent="0.2">
      <c r="B565" s="49"/>
      <c r="C565" s="49"/>
      <c r="D565" s="49"/>
      <c r="E565" s="49"/>
      <c r="F565" s="94"/>
    </row>
    <row r="566" spans="2:11" x14ac:dyDescent="0.2">
      <c r="B566" s="49"/>
      <c r="C566" s="49"/>
      <c r="D566" s="49"/>
      <c r="E566" s="49"/>
      <c r="F566" s="94"/>
    </row>
    <row r="567" spans="2:11" x14ac:dyDescent="0.2">
      <c r="B567" s="49"/>
      <c r="C567" s="49"/>
      <c r="D567" s="49"/>
      <c r="E567" s="49"/>
      <c r="F567" s="94"/>
    </row>
    <row r="568" spans="2:11" x14ac:dyDescent="0.2">
      <c r="B568" s="49"/>
      <c r="C568" s="49"/>
      <c r="D568" s="49"/>
      <c r="E568" s="49"/>
      <c r="F568" s="94"/>
    </row>
    <row r="569" spans="2:11" x14ac:dyDescent="0.2">
      <c r="B569" s="49"/>
      <c r="C569" s="49"/>
      <c r="D569" s="49"/>
      <c r="E569" s="49"/>
      <c r="F569" s="94"/>
    </row>
    <row r="570" spans="2:11" x14ac:dyDescent="0.2">
      <c r="B570" s="49"/>
      <c r="C570" s="49"/>
      <c r="D570" s="49"/>
      <c r="E570" s="49"/>
      <c r="F570" s="94"/>
    </row>
    <row r="571" spans="2:11" x14ac:dyDescent="0.2">
      <c r="B571" s="49"/>
      <c r="C571" s="49"/>
      <c r="D571" s="49"/>
      <c r="E571" s="49"/>
      <c r="F571" s="94"/>
    </row>
    <row r="572" spans="2:11" ht="15" x14ac:dyDescent="0.2">
      <c r="B572" s="49"/>
      <c r="C572" s="49"/>
      <c r="D572" s="49"/>
      <c r="E572" s="49"/>
      <c r="F572" s="94"/>
      <c r="K572" s="41"/>
    </row>
    <row r="573" spans="2:11" ht="15" x14ac:dyDescent="0.2">
      <c r="B573" s="49"/>
      <c r="C573" s="49"/>
      <c r="D573" s="49"/>
      <c r="E573" s="49"/>
      <c r="F573" s="94"/>
      <c r="K573" s="41"/>
    </row>
    <row r="574" spans="2:11" ht="15" x14ac:dyDescent="0.2">
      <c r="B574" s="49"/>
      <c r="C574" s="49"/>
      <c r="D574" s="49"/>
      <c r="E574" s="49"/>
      <c r="F574" s="94"/>
      <c r="K574" s="41"/>
    </row>
    <row r="575" spans="2:11" x14ac:dyDescent="0.2">
      <c r="B575" s="49"/>
      <c r="C575" s="49"/>
      <c r="D575" s="49"/>
      <c r="E575" s="49"/>
      <c r="F575" s="94"/>
    </row>
    <row r="576" spans="2:11" x14ac:dyDescent="0.2">
      <c r="B576" s="49"/>
      <c r="C576" s="49"/>
      <c r="D576" s="49"/>
      <c r="E576" s="49"/>
      <c r="F576" s="94"/>
    </row>
    <row r="577" spans="2:11" x14ac:dyDescent="0.2">
      <c r="B577" s="49"/>
      <c r="C577" s="49"/>
      <c r="D577" s="49"/>
      <c r="E577" s="49"/>
      <c r="F577" s="94"/>
      <c r="K577" s="44"/>
    </row>
    <row r="578" spans="2:11" x14ac:dyDescent="0.2">
      <c r="B578" s="49"/>
      <c r="C578" s="49"/>
      <c r="D578" s="49"/>
      <c r="E578" s="49"/>
      <c r="F578" s="94"/>
    </row>
    <row r="579" spans="2:11" x14ac:dyDescent="0.2">
      <c r="B579" s="49"/>
      <c r="C579" s="49"/>
      <c r="D579" s="49"/>
      <c r="E579" s="49"/>
      <c r="F579" s="94"/>
    </row>
    <row r="586" spans="2:11" s="41" customFormat="1" ht="15" x14ac:dyDescent="0.2">
      <c r="F586" s="93"/>
      <c r="K586"/>
    </row>
    <row r="587" spans="2:11" s="41" customFormat="1" ht="15" x14ac:dyDescent="0.2">
      <c r="F587" s="93"/>
      <c r="K587"/>
    </row>
    <row r="588" spans="2:11" s="41" customFormat="1" ht="15" x14ac:dyDescent="0.2">
      <c r="F588" s="93"/>
      <c r="K588"/>
    </row>
    <row r="591" spans="2:11" s="44" customFormat="1" x14ac:dyDescent="0.2">
      <c r="F591" s="91"/>
      <c r="K591"/>
    </row>
    <row r="594" spans="2:6" x14ac:dyDescent="0.2">
      <c r="B594" s="49"/>
      <c r="C594" s="49"/>
      <c r="D594" s="49"/>
      <c r="E594" s="49"/>
      <c r="F594" s="94"/>
    </row>
    <row r="595" spans="2:6" x14ac:dyDescent="0.2">
      <c r="B595" s="49"/>
      <c r="C595" s="49"/>
      <c r="D595" s="49"/>
      <c r="E595" s="49"/>
      <c r="F595" s="94"/>
    </row>
    <row r="596" spans="2:6" x14ac:dyDescent="0.2">
      <c r="B596" s="49"/>
      <c r="C596" s="49"/>
      <c r="D596" s="49"/>
      <c r="E596" s="49"/>
      <c r="F596" s="94"/>
    </row>
    <row r="597" spans="2:6" x14ac:dyDescent="0.2">
      <c r="B597" s="49"/>
      <c r="C597" s="49"/>
      <c r="D597" s="49"/>
      <c r="E597" s="49"/>
      <c r="F597" s="94"/>
    </row>
    <row r="598" spans="2:6" x14ac:dyDescent="0.2">
      <c r="B598" s="49"/>
      <c r="C598" s="49"/>
      <c r="D598" s="49"/>
      <c r="E598" s="49"/>
      <c r="F598" s="94"/>
    </row>
    <row r="599" spans="2:6" x14ac:dyDescent="0.2">
      <c r="B599" s="49"/>
      <c r="C599" s="49"/>
      <c r="D599" s="49"/>
      <c r="E599" s="49"/>
      <c r="F599" s="94"/>
    </row>
    <row r="600" spans="2:6" x14ac:dyDescent="0.2">
      <c r="B600" s="49"/>
      <c r="C600" s="49"/>
      <c r="D600" s="49"/>
      <c r="E600" s="49"/>
      <c r="F600" s="94"/>
    </row>
    <row r="601" spans="2:6" x14ac:dyDescent="0.2">
      <c r="B601" s="49"/>
      <c r="C601" s="49"/>
      <c r="D601" s="49"/>
      <c r="E601" s="49"/>
      <c r="F601" s="94"/>
    </row>
    <row r="602" spans="2:6" x14ac:dyDescent="0.2">
      <c r="B602" s="49"/>
      <c r="C602" s="49"/>
      <c r="D602" s="49"/>
      <c r="E602" s="49"/>
      <c r="F602" s="94"/>
    </row>
    <row r="603" spans="2:6" x14ac:dyDescent="0.2">
      <c r="B603" s="49"/>
      <c r="C603" s="49"/>
      <c r="D603" s="49"/>
      <c r="E603" s="49"/>
      <c r="F603" s="94"/>
    </row>
    <row r="604" spans="2:6" x14ac:dyDescent="0.2">
      <c r="B604" s="49"/>
      <c r="C604" s="49"/>
      <c r="D604" s="49"/>
      <c r="E604" s="49"/>
      <c r="F604" s="94"/>
    </row>
    <row r="605" spans="2:6" x14ac:dyDescent="0.2">
      <c r="B605" s="49"/>
      <c r="C605" s="49"/>
      <c r="D605" s="49"/>
      <c r="E605" s="49"/>
      <c r="F605" s="94"/>
    </row>
    <row r="606" spans="2:6" x14ac:dyDescent="0.2">
      <c r="B606" s="49"/>
      <c r="C606" s="49"/>
      <c r="D606" s="49"/>
      <c r="E606" s="49"/>
      <c r="F606" s="94"/>
    </row>
    <row r="607" spans="2:6" x14ac:dyDescent="0.2">
      <c r="B607" s="49"/>
      <c r="C607" s="49"/>
      <c r="D607" s="49"/>
      <c r="E607" s="49"/>
      <c r="F607" s="94"/>
    </row>
    <row r="608" spans="2:6" x14ac:dyDescent="0.2">
      <c r="B608" s="49"/>
      <c r="C608" s="49"/>
      <c r="D608" s="49"/>
      <c r="E608" s="49"/>
      <c r="F608" s="94"/>
    </row>
    <row r="609" spans="2:11" x14ac:dyDescent="0.2">
      <c r="B609" s="49"/>
      <c r="C609" s="49"/>
      <c r="D609" s="49"/>
      <c r="E609" s="49"/>
      <c r="F609" s="94"/>
    </row>
    <row r="610" spans="2:11" x14ac:dyDescent="0.2">
      <c r="B610" s="49"/>
      <c r="C610" s="49"/>
      <c r="D610" s="49"/>
      <c r="E610" s="49"/>
      <c r="F610" s="94"/>
    </row>
    <row r="611" spans="2:11" x14ac:dyDescent="0.2">
      <c r="B611" s="49"/>
      <c r="C611" s="49"/>
      <c r="D611" s="49"/>
      <c r="E611" s="49"/>
      <c r="F611" s="94"/>
    </row>
    <row r="612" spans="2:11" x14ac:dyDescent="0.2">
      <c r="B612" s="49"/>
      <c r="C612" s="49"/>
      <c r="D612" s="49"/>
      <c r="E612" s="49"/>
      <c r="F612" s="94"/>
    </row>
    <row r="613" spans="2:11" x14ac:dyDescent="0.2">
      <c r="B613" s="49"/>
      <c r="C613" s="49"/>
      <c r="D613" s="49"/>
      <c r="E613" s="49"/>
      <c r="F613" s="94"/>
    </row>
    <row r="614" spans="2:11" x14ac:dyDescent="0.2">
      <c r="B614" s="49"/>
      <c r="C614" s="49"/>
      <c r="D614" s="49"/>
      <c r="E614" s="49"/>
      <c r="F614" s="94"/>
    </row>
    <row r="615" spans="2:11" x14ac:dyDescent="0.2">
      <c r="B615" s="49"/>
      <c r="C615" s="49"/>
      <c r="D615" s="49"/>
      <c r="E615" s="49"/>
      <c r="F615" s="94"/>
    </row>
    <row r="616" spans="2:11" x14ac:dyDescent="0.2">
      <c r="B616" s="49"/>
      <c r="C616" s="49"/>
      <c r="D616" s="49"/>
      <c r="E616" s="49"/>
      <c r="F616" s="94"/>
    </row>
    <row r="617" spans="2:11" x14ac:dyDescent="0.2">
      <c r="B617" s="49"/>
      <c r="C617" s="49"/>
      <c r="D617" s="49"/>
      <c r="E617" s="49"/>
      <c r="F617" s="94"/>
    </row>
    <row r="618" spans="2:11" x14ac:dyDescent="0.2">
      <c r="B618" s="49"/>
      <c r="C618" s="49"/>
      <c r="D618" s="49"/>
      <c r="E618" s="49"/>
      <c r="F618" s="94"/>
    </row>
    <row r="619" spans="2:11" x14ac:dyDescent="0.2">
      <c r="B619" s="49"/>
      <c r="C619" s="49"/>
      <c r="D619" s="49"/>
      <c r="E619" s="49"/>
      <c r="F619" s="94"/>
    </row>
    <row r="620" spans="2:11" x14ac:dyDescent="0.2">
      <c r="B620" s="49"/>
      <c r="C620" s="49"/>
      <c r="D620" s="49"/>
      <c r="E620" s="49"/>
      <c r="F620" s="94"/>
    </row>
    <row r="621" spans="2:11" x14ac:dyDescent="0.2">
      <c r="B621" s="49"/>
      <c r="C621" s="49"/>
      <c r="D621" s="49"/>
      <c r="E621" s="49"/>
      <c r="F621" s="94"/>
    </row>
    <row r="622" spans="2:11" x14ac:dyDescent="0.2">
      <c r="B622" s="49"/>
      <c r="C622" s="49"/>
      <c r="D622" s="49"/>
      <c r="E622" s="49"/>
      <c r="F622" s="94"/>
    </row>
    <row r="623" spans="2:11" x14ac:dyDescent="0.2">
      <c r="B623" s="49"/>
      <c r="C623" s="49"/>
      <c r="D623" s="49"/>
      <c r="E623" s="49"/>
      <c r="F623" s="94"/>
    </row>
    <row r="624" spans="2:11" ht="15" x14ac:dyDescent="0.2">
      <c r="B624" s="49"/>
      <c r="C624" s="49"/>
      <c r="D624" s="49"/>
      <c r="E624" s="49"/>
      <c r="F624" s="94"/>
      <c r="K624" s="41"/>
    </row>
    <row r="625" spans="2:11" ht="15" x14ac:dyDescent="0.2">
      <c r="B625" s="49"/>
      <c r="C625" s="49"/>
      <c r="D625" s="49"/>
      <c r="E625" s="49"/>
      <c r="F625" s="94"/>
      <c r="K625" s="41"/>
    </row>
    <row r="626" spans="2:11" ht="15" x14ac:dyDescent="0.2">
      <c r="B626" s="49"/>
      <c r="C626" s="49"/>
      <c r="D626" s="49"/>
      <c r="E626" s="49"/>
      <c r="F626" s="94"/>
      <c r="K626" s="41"/>
    </row>
    <row r="627" spans="2:11" x14ac:dyDescent="0.2">
      <c r="B627" s="49"/>
      <c r="C627" s="49"/>
      <c r="D627" s="49"/>
      <c r="E627" s="49"/>
      <c r="F627" s="94"/>
    </row>
    <row r="628" spans="2:11" x14ac:dyDescent="0.2">
      <c r="B628" s="49"/>
      <c r="C628" s="49"/>
      <c r="D628" s="49"/>
      <c r="E628" s="49"/>
      <c r="F628" s="94"/>
    </row>
    <row r="629" spans="2:11" x14ac:dyDescent="0.2">
      <c r="B629" s="49"/>
      <c r="C629" s="49"/>
      <c r="D629" s="49"/>
      <c r="E629" s="49"/>
      <c r="F629" s="94"/>
      <c r="K629" s="44"/>
    </row>
    <row r="630" spans="2:11" x14ac:dyDescent="0.2">
      <c r="B630" s="49"/>
      <c r="C630" s="49"/>
      <c r="D630" s="49"/>
      <c r="E630" s="49"/>
      <c r="F630" s="94"/>
    </row>
    <row r="631" spans="2:11" x14ac:dyDescent="0.2">
      <c r="B631" s="49"/>
      <c r="C631" s="49"/>
      <c r="D631" s="49"/>
      <c r="E631" s="49"/>
      <c r="F631" s="94"/>
    </row>
    <row r="638" spans="2:11" s="41" customFormat="1" ht="15" x14ac:dyDescent="0.2">
      <c r="F638" s="93"/>
      <c r="K638"/>
    </row>
    <row r="639" spans="2:11" s="41" customFormat="1" ht="15" x14ac:dyDescent="0.2">
      <c r="F639" s="93"/>
      <c r="K639"/>
    </row>
    <row r="640" spans="2:11" s="41" customFormat="1" ht="15" x14ac:dyDescent="0.2">
      <c r="F640" s="93"/>
      <c r="K640"/>
    </row>
    <row r="643" spans="2:11" s="44" customFormat="1" x14ac:dyDescent="0.2">
      <c r="F643" s="91"/>
      <c r="K643"/>
    </row>
    <row r="646" spans="2:11" x14ac:dyDescent="0.2">
      <c r="B646" s="49"/>
      <c r="C646" s="49"/>
      <c r="D646" s="49"/>
      <c r="E646" s="49"/>
      <c r="F646" s="94"/>
    </row>
    <row r="647" spans="2:11" x14ac:dyDescent="0.2">
      <c r="B647" s="49"/>
      <c r="C647" s="49"/>
      <c r="D647" s="49"/>
      <c r="E647" s="49"/>
      <c r="F647" s="94"/>
    </row>
    <row r="648" spans="2:11" x14ac:dyDescent="0.2">
      <c r="B648" s="49"/>
      <c r="C648" s="49"/>
      <c r="D648" s="49"/>
      <c r="E648" s="49"/>
      <c r="F648" s="94"/>
    </row>
    <row r="649" spans="2:11" x14ac:dyDescent="0.2">
      <c r="B649" s="49"/>
      <c r="C649" s="49"/>
      <c r="D649" s="49"/>
      <c r="E649" s="49"/>
      <c r="F649" s="94"/>
    </row>
    <row r="650" spans="2:11" x14ac:dyDescent="0.2">
      <c r="B650" s="49"/>
      <c r="C650" s="49"/>
      <c r="D650" s="49"/>
      <c r="E650" s="49"/>
      <c r="F650" s="94"/>
    </row>
    <row r="651" spans="2:11" x14ac:dyDescent="0.2">
      <c r="B651" s="49"/>
      <c r="C651" s="49"/>
      <c r="D651" s="49"/>
      <c r="E651" s="49"/>
      <c r="F651" s="94"/>
    </row>
    <row r="652" spans="2:11" x14ac:dyDescent="0.2">
      <c r="B652" s="49"/>
      <c r="C652" s="49"/>
      <c r="D652" s="49"/>
      <c r="E652" s="49"/>
      <c r="F652" s="94"/>
    </row>
    <row r="653" spans="2:11" x14ac:dyDescent="0.2">
      <c r="B653" s="49"/>
      <c r="C653" s="49"/>
      <c r="D653" s="49"/>
      <c r="E653" s="49"/>
      <c r="F653" s="94"/>
    </row>
    <row r="654" spans="2:11" x14ac:dyDescent="0.2">
      <c r="B654" s="49"/>
      <c r="C654" s="49"/>
      <c r="D654" s="49"/>
      <c r="E654" s="49"/>
      <c r="F654" s="94"/>
    </row>
    <row r="655" spans="2:11" x14ac:dyDescent="0.2">
      <c r="B655" s="49"/>
      <c r="C655" s="49"/>
      <c r="D655" s="49"/>
      <c r="E655" s="49"/>
      <c r="F655" s="94"/>
    </row>
    <row r="656" spans="2:11" x14ac:dyDescent="0.2">
      <c r="B656" s="49"/>
      <c r="C656" s="49"/>
      <c r="D656" s="49"/>
      <c r="E656" s="49"/>
      <c r="F656" s="94"/>
    </row>
    <row r="657" spans="2:6" x14ac:dyDescent="0.2">
      <c r="B657" s="49"/>
      <c r="C657" s="49"/>
      <c r="D657" s="49"/>
      <c r="E657" s="49"/>
      <c r="F657" s="94"/>
    </row>
    <row r="658" spans="2:6" x14ac:dyDescent="0.2">
      <c r="B658" s="49"/>
      <c r="C658" s="49"/>
      <c r="D658" s="49"/>
      <c r="E658" s="49"/>
      <c r="F658" s="94"/>
    </row>
    <row r="659" spans="2:6" x14ac:dyDescent="0.2">
      <c r="B659" s="49"/>
      <c r="C659" s="49"/>
      <c r="D659" s="49"/>
      <c r="E659" s="49"/>
      <c r="F659" s="94"/>
    </row>
    <row r="660" spans="2:6" x14ac:dyDescent="0.2">
      <c r="B660" s="49"/>
      <c r="C660" s="49"/>
      <c r="D660" s="49"/>
      <c r="E660" s="49"/>
      <c r="F660" s="94"/>
    </row>
    <row r="661" spans="2:6" x14ac:dyDescent="0.2">
      <c r="B661" s="49"/>
      <c r="C661" s="49"/>
      <c r="D661" s="49"/>
      <c r="E661" s="49"/>
      <c r="F661" s="94"/>
    </row>
    <row r="662" spans="2:6" x14ac:dyDescent="0.2">
      <c r="B662" s="49"/>
      <c r="C662" s="49"/>
      <c r="D662" s="49"/>
      <c r="E662" s="49"/>
      <c r="F662" s="94"/>
    </row>
    <row r="663" spans="2:6" x14ac:dyDescent="0.2">
      <c r="B663" s="49"/>
      <c r="C663" s="49"/>
      <c r="D663" s="49"/>
      <c r="E663" s="49"/>
      <c r="F663" s="94"/>
    </row>
    <row r="664" spans="2:6" x14ac:dyDescent="0.2">
      <c r="B664" s="49"/>
      <c r="C664" s="49"/>
      <c r="D664" s="49"/>
      <c r="E664" s="49"/>
      <c r="F664" s="94"/>
    </row>
    <row r="665" spans="2:6" x14ac:dyDescent="0.2">
      <c r="B665" s="49"/>
      <c r="C665" s="49"/>
      <c r="D665" s="49"/>
      <c r="E665" s="49"/>
      <c r="F665" s="94"/>
    </row>
    <row r="666" spans="2:6" x14ac:dyDescent="0.2">
      <c r="B666" s="49"/>
      <c r="C666" s="49"/>
      <c r="D666" s="49"/>
      <c r="E666" s="49"/>
      <c r="F666" s="94"/>
    </row>
    <row r="667" spans="2:6" x14ac:dyDescent="0.2">
      <c r="B667" s="49"/>
      <c r="C667" s="49"/>
      <c r="D667" s="49"/>
      <c r="E667" s="49"/>
      <c r="F667" s="94"/>
    </row>
    <row r="668" spans="2:6" x14ac:dyDescent="0.2">
      <c r="B668" s="49"/>
      <c r="C668" s="49"/>
      <c r="D668" s="49"/>
      <c r="E668" s="49"/>
      <c r="F668" s="94"/>
    </row>
    <row r="669" spans="2:6" x14ac:dyDescent="0.2">
      <c r="B669" s="49"/>
      <c r="C669" s="49"/>
      <c r="D669" s="49"/>
      <c r="E669" s="49"/>
      <c r="F669" s="94"/>
    </row>
    <row r="670" spans="2:6" x14ac:dyDescent="0.2">
      <c r="B670" s="49"/>
      <c r="C670" s="49"/>
      <c r="D670" s="49"/>
      <c r="E670" s="49"/>
      <c r="F670" s="94"/>
    </row>
    <row r="671" spans="2:6" x14ac:dyDescent="0.2">
      <c r="B671" s="49"/>
      <c r="C671" s="49"/>
      <c r="D671" s="49"/>
      <c r="E671" s="49"/>
      <c r="F671" s="94"/>
    </row>
    <row r="672" spans="2:6" x14ac:dyDescent="0.2">
      <c r="B672" s="49"/>
      <c r="C672" s="49"/>
      <c r="D672" s="49"/>
      <c r="E672" s="49"/>
      <c r="F672" s="94"/>
    </row>
    <row r="673" spans="2:11" x14ac:dyDescent="0.2">
      <c r="B673" s="49"/>
      <c r="C673" s="49"/>
      <c r="D673" s="49"/>
      <c r="E673" s="49"/>
      <c r="F673" s="94"/>
    </row>
    <row r="674" spans="2:11" x14ac:dyDescent="0.2">
      <c r="B674" s="49"/>
      <c r="C674" s="49"/>
      <c r="D674" s="49"/>
      <c r="E674" s="49"/>
      <c r="F674" s="94"/>
    </row>
    <row r="675" spans="2:11" x14ac:dyDescent="0.2">
      <c r="B675" s="49"/>
      <c r="C675" s="49"/>
      <c r="D675" s="49"/>
      <c r="E675" s="49"/>
      <c r="F675" s="94"/>
    </row>
    <row r="676" spans="2:11" ht="15" x14ac:dyDescent="0.2">
      <c r="B676" s="49"/>
      <c r="C676" s="49"/>
      <c r="D676" s="49"/>
      <c r="E676" s="49"/>
      <c r="F676" s="94"/>
      <c r="K676" s="41"/>
    </row>
    <row r="677" spans="2:11" ht="15" x14ac:dyDescent="0.2">
      <c r="B677" s="49"/>
      <c r="C677" s="49"/>
      <c r="D677" s="49"/>
      <c r="E677" s="49"/>
      <c r="F677" s="94"/>
      <c r="K677" s="41"/>
    </row>
    <row r="678" spans="2:11" ht="15" x14ac:dyDescent="0.2">
      <c r="B678" s="49"/>
      <c r="C678" s="49"/>
      <c r="D678" s="49"/>
      <c r="E678" s="49"/>
      <c r="F678" s="94"/>
      <c r="K678" s="41"/>
    </row>
    <row r="679" spans="2:11" x14ac:dyDescent="0.2">
      <c r="B679" s="49"/>
      <c r="C679" s="49"/>
      <c r="D679" s="49"/>
      <c r="E679" s="49"/>
      <c r="F679" s="94"/>
    </row>
    <row r="680" spans="2:11" x14ac:dyDescent="0.2">
      <c r="B680" s="49"/>
      <c r="C680" s="49"/>
      <c r="D680" s="49"/>
      <c r="E680" s="49"/>
      <c r="F680" s="94"/>
    </row>
    <row r="681" spans="2:11" x14ac:dyDescent="0.2">
      <c r="B681" s="49"/>
      <c r="C681" s="49"/>
      <c r="D681" s="49"/>
      <c r="E681" s="49"/>
      <c r="F681" s="94"/>
      <c r="K681" s="44"/>
    </row>
    <row r="682" spans="2:11" x14ac:dyDescent="0.2">
      <c r="B682" s="49"/>
      <c r="C682" s="49"/>
      <c r="D682" s="49"/>
      <c r="E682" s="49"/>
      <c r="F682" s="94"/>
    </row>
    <row r="683" spans="2:11" x14ac:dyDescent="0.2">
      <c r="B683" s="49"/>
      <c r="C683" s="49"/>
      <c r="D683" s="49"/>
      <c r="E683" s="49"/>
      <c r="F683" s="94"/>
    </row>
    <row r="690" spans="2:11" s="41" customFormat="1" ht="15" x14ac:dyDescent="0.2">
      <c r="F690" s="93"/>
      <c r="K690"/>
    </row>
    <row r="691" spans="2:11" s="41" customFormat="1" ht="15" x14ac:dyDescent="0.2">
      <c r="F691" s="93"/>
      <c r="K691"/>
    </row>
    <row r="692" spans="2:11" s="41" customFormat="1" ht="15" x14ac:dyDescent="0.2">
      <c r="F692" s="93"/>
      <c r="K692"/>
    </row>
    <row r="695" spans="2:11" s="44" customFormat="1" x14ac:dyDescent="0.2">
      <c r="F695" s="91"/>
      <c r="K695"/>
    </row>
    <row r="698" spans="2:11" x14ac:dyDescent="0.2">
      <c r="B698" s="49"/>
      <c r="C698" s="49"/>
      <c r="D698" s="49"/>
      <c r="E698" s="49"/>
      <c r="F698" s="94"/>
    </row>
    <row r="699" spans="2:11" x14ac:dyDescent="0.2">
      <c r="B699" s="49"/>
      <c r="C699" s="49"/>
      <c r="D699" s="49"/>
      <c r="E699" s="49"/>
      <c r="F699" s="94"/>
    </row>
    <row r="700" spans="2:11" x14ac:dyDescent="0.2">
      <c r="B700" s="49"/>
      <c r="C700" s="49"/>
      <c r="D700" s="49"/>
      <c r="E700" s="49"/>
      <c r="F700" s="94"/>
    </row>
    <row r="701" spans="2:11" x14ac:dyDescent="0.2">
      <c r="B701" s="49"/>
      <c r="C701" s="49"/>
      <c r="D701" s="49"/>
      <c r="E701" s="49"/>
      <c r="F701" s="94"/>
    </row>
    <row r="702" spans="2:11" x14ac:dyDescent="0.2">
      <c r="B702" s="49"/>
      <c r="C702" s="49"/>
      <c r="D702" s="49"/>
      <c r="E702" s="49"/>
      <c r="F702" s="94"/>
    </row>
    <row r="703" spans="2:11" x14ac:dyDescent="0.2">
      <c r="B703" s="49"/>
      <c r="C703" s="49"/>
      <c r="D703" s="49"/>
      <c r="E703" s="49"/>
      <c r="F703" s="94"/>
    </row>
    <row r="704" spans="2:11" x14ac:dyDescent="0.2">
      <c r="B704" s="49"/>
      <c r="C704" s="49"/>
      <c r="D704" s="49"/>
      <c r="E704" s="49"/>
      <c r="F704" s="94"/>
    </row>
    <row r="705" spans="2:6" x14ac:dyDescent="0.2">
      <c r="B705" s="49"/>
      <c r="C705" s="49"/>
      <c r="D705" s="49"/>
      <c r="E705" s="49"/>
      <c r="F705" s="94"/>
    </row>
    <row r="706" spans="2:6" x14ac:dyDescent="0.2">
      <c r="B706" s="49"/>
      <c r="C706" s="49"/>
      <c r="D706" s="49"/>
      <c r="E706" s="49"/>
      <c r="F706" s="94"/>
    </row>
    <row r="707" spans="2:6" x14ac:dyDescent="0.2">
      <c r="B707" s="49"/>
      <c r="C707" s="49"/>
      <c r="D707" s="49"/>
      <c r="E707" s="49"/>
      <c r="F707" s="94"/>
    </row>
    <row r="708" spans="2:6" x14ac:dyDescent="0.2">
      <c r="B708" s="49"/>
      <c r="C708" s="49"/>
      <c r="D708" s="49"/>
      <c r="E708" s="49"/>
      <c r="F708" s="94"/>
    </row>
    <row r="709" spans="2:6" x14ac:dyDescent="0.2">
      <c r="B709" s="49"/>
      <c r="C709" s="49"/>
      <c r="D709" s="49"/>
      <c r="E709" s="49"/>
      <c r="F709" s="94"/>
    </row>
    <row r="710" spans="2:6" x14ac:dyDescent="0.2">
      <c r="B710" s="49"/>
      <c r="C710" s="49"/>
      <c r="D710" s="49"/>
      <c r="E710" s="49"/>
      <c r="F710" s="94"/>
    </row>
    <row r="711" spans="2:6" x14ac:dyDescent="0.2">
      <c r="B711" s="49"/>
      <c r="C711" s="49"/>
      <c r="D711" s="49"/>
      <c r="E711" s="49"/>
      <c r="F711" s="94"/>
    </row>
    <row r="712" spans="2:6" x14ac:dyDescent="0.2">
      <c r="B712" s="49"/>
      <c r="C712" s="49"/>
      <c r="D712" s="49"/>
      <c r="E712" s="49"/>
      <c r="F712" s="94"/>
    </row>
    <row r="713" spans="2:6" x14ac:dyDescent="0.2">
      <c r="B713" s="49"/>
      <c r="C713" s="49"/>
      <c r="D713" s="49"/>
      <c r="E713" s="49"/>
      <c r="F713" s="94"/>
    </row>
    <row r="714" spans="2:6" x14ac:dyDescent="0.2">
      <c r="B714" s="49"/>
      <c r="C714" s="49"/>
      <c r="D714" s="49"/>
      <c r="E714" s="49"/>
      <c r="F714" s="94"/>
    </row>
    <row r="715" spans="2:6" x14ac:dyDescent="0.2">
      <c r="B715" s="49"/>
      <c r="C715" s="49"/>
      <c r="D715" s="49"/>
      <c r="E715" s="49"/>
      <c r="F715" s="94"/>
    </row>
    <row r="716" spans="2:6" x14ac:dyDescent="0.2">
      <c r="B716" s="49"/>
      <c r="C716" s="49"/>
      <c r="D716" s="49"/>
      <c r="E716" s="49"/>
      <c r="F716" s="94"/>
    </row>
    <row r="717" spans="2:6" x14ac:dyDescent="0.2">
      <c r="B717" s="49"/>
      <c r="C717" s="49"/>
      <c r="D717" s="49"/>
      <c r="E717" s="49"/>
      <c r="F717" s="94"/>
    </row>
    <row r="718" spans="2:6" x14ac:dyDescent="0.2">
      <c r="B718" s="49"/>
      <c r="C718" s="49"/>
      <c r="D718" s="49"/>
      <c r="E718" s="49"/>
      <c r="F718" s="94"/>
    </row>
    <row r="719" spans="2:6" x14ac:dyDescent="0.2">
      <c r="B719" s="49"/>
      <c r="C719" s="49"/>
      <c r="D719" s="49"/>
      <c r="E719" s="49"/>
      <c r="F719" s="94"/>
    </row>
    <row r="720" spans="2:6" x14ac:dyDescent="0.2">
      <c r="B720" s="49"/>
      <c r="C720" s="49"/>
      <c r="D720" s="49"/>
      <c r="E720" s="49"/>
      <c r="F720" s="94"/>
    </row>
    <row r="721" spans="2:11" x14ac:dyDescent="0.2">
      <c r="B721" s="49"/>
      <c r="C721" s="49"/>
      <c r="D721" s="49"/>
      <c r="E721" s="49"/>
      <c r="F721" s="94"/>
    </row>
    <row r="722" spans="2:11" x14ac:dyDescent="0.2">
      <c r="B722" s="49"/>
      <c r="C722" s="49"/>
      <c r="D722" s="49"/>
      <c r="E722" s="49"/>
      <c r="F722" s="94"/>
    </row>
    <row r="723" spans="2:11" x14ac:dyDescent="0.2">
      <c r="B723" s="49"/>
      <c r="C723" s="49"/>
      <c r="D723" s="49"/>
      <c r="E723" s="49"/>
      <c r="F723" s="94"/>
    </row>
    <row r="724" spans="2:11" x14ac:dyDescent="0.2">
      <c r="B724" s="49"/>
      <c r="C724" s="49"/>
      <c r="D724" s="49"/>
      <c r="E724" s="49"/>
      <c r="F724" s="94"/>
    </row>
    <row r="725" spans="2:11" x14ac:dyDescent="0.2">
      <c r="B725" s="49"/>
      <c r="C725" s="49"/>
      <c r="D725" s="49"/>
      <c r="E725" s="49"/>
      <c r="F725" s="94"/>
    </row>
    <row r="726" spans="2:11" x14ac:dyDescent="0.2">
      <c r="B726" s="49"/>
      <c r="C726" s="49"/>
      <c r="D726" s="49"/>
      <c r="E726" s="49"/>
      <c r="F726" s="94"/>
    </row>
    <row r="727" spans="2:11" x14ac:dyDescent="0.2">
      <c r="B727" s="49"/>
      <c r="C727" s="49"/>
      <c r="D727" s="49"/>
      <c r="E727" s="49"/>
      <c r="F727" s="94"/>
    </row>
    <row r="728" spans="2:11" ht="15" x14ac:dyDescent="0.2">
      <c r="B728" s="49"/>
      <c r="C728" s="49"/>
      <c r="D728" s="49"/>
      <c r="E728" s="49"/>
      <c r="F728" s="94"/>
      <c r="K728" s="41"/>
    </row>
    <row r="729" spans="2:11" ht="15" x14ac:dyDescent="0.2">
      <c r="B729" s="49"/>
      <c r="C729" s="49"/>
      <c r="D729" s="49"/>
      <c r="E729" s="49"/>
      <c r="F729" s="94"/>
      <c r="K729" s="41"/>
    </row>
    <row r="730" spans="2:11" ht="15" x14ac:dyDescent="0.2">
      <c r="B730" s="49"/>
      <c r="C730" s="49"/>
      <c r="D730" s="49"/>
      <c r="E730" s="49"/>
      <c r="F730" s="94"/>
      <c r="K730" s="41"/>
    </row>
    <row r="731" spans="2:11" x14ac:dyDescent="0.2">
      <c r="B731" s="49"/>
      <c r="C731" s="49"/>
      <c r="D731" s="49"/>
      <c r="E731" s="49"/>
      <c r="F731" s="94"/>
    </row>
    <row r="732" spans="2:11" x14ac:dyDescent="0.2">
      <c r="B732" s="49"/>
      <c r="C732" s="49"/>
      <c r="D732" s="49"/>
      <c r="E732" s="49"/>
      <c r="F732" s="94"/>
    </row>
    <row r="733" spans="2:11" x14ac:dyDescent="0.2">
      <c r="B733" s="49"/>
      <c r="C733" s="49"/>
      <c r="D733" s="49"/>
      <c r="E733" s="49"/>
      <c r="F733" s="94"/>
      <c r="K733" s="44"/>
    </row>
    <row r="734" spans="2:11" x14ac:dyDescent="0.2">
      <c r="B734" s="49"/>
      <c r="C734" s="49"/>
      <c r="D734" s="49"/>
      <c r="E734" s="49"/>
      <c r="F734" s="94"/>
    </row>
    <row r="735" spans="2:11" x14ac:dyDescent="0.2">
      <c r="B735" s="49"/>
      <c r="C735" s="49"/>
      <c r="D735" s="49"/>
      <c r="E735" s="49"/>
      <c r="F735" s="94"/>
    </row>
  </sheetData>
  <mergeCells count="1">
    <mergeCell ref="A3:I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1"/>
  <dimension ref="A1:K773"/>
  <sheetViews>
    <sheetView showGridLines="0" topLeftCell="A24" zoomScaleNormal="100" workbookViewId="0">
      <selection activeCell="A28" sqref="A28"/>
    </sheetView>
  </sheetViews>
  <sheetFormatPr defaultRowHeight="12.75" x14ac:dyDescent="0.2"/>
  <cols>
    <col min="1" max="1" width="17.140625" style="44" customWidth="1"/>
    <col min="2" max="9" width="9.7109375" customWidth="1"/>
    <col min="10" max="10" width="1.140625" customWidth="1"/>
    <col min="11" max="11" width="9.7109375" customWidth="1"/>
  </cols>
  <sheetData>
    <row r="1" spans="1:11" s="41" customFormat="1" ht="15.75" customHeight="1" x14ac:dyDescent="0.2"/>
    <row r="2" spans="1:11" s="41" customFormat="1" ht="15.75" customHeight="1" x14ac:dyDescent="0.25">
      <c r="A2" s="33"/>
    </row>
    <row r="3" spans="1:11" s="41" customFormat="1" ht="15.75" customHeight="1" x14ac:dyDescent="0.25">
      <c r="A3" s="135" t="s">
        <v>212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1" s="41" customFormat="1" ht="15.75" customHeight="1" x14ac:dyDescent="0.25">
      <c r="A4" s="33"/>
    </row>
    <row r="5" spans="1:11" s="41" customFormat="1" ht="15.75" customHeight="1" x14ac:dyDescent="0.25">
      <c r="A5" s="33"/>
    </row>
    <row r="6" spans="1:11" s="44" customFormat="1" ht="15.75" customHeight="1" x14ac:dyDescent="0.2">
      <c r="B6" s="67" t="s">
        <v>95</v>
      </c>
      <c r="C6" s="67" t="s">
        <v>160</v>
      </c>
      <c r="D6" s="67" t="s">
        <v>161</v>
      </c>
      <c r="E6" s="67" t="s">
        <v>94</v>
      </c>
      <c r="F6" s="102" t="s">
        <v>162</v>
      </c>
      <c r="G6" s="67" t="s">
        <v>93</v>
      </c>
      <c r="H6" s="67" t="s">
        <v>163</v>
      </c>
      <c r="I6" s="67" t="s">
        <v>157</v>
      </c>
      <c r="J6" s="67"/>
      <c r="K6" s="67" t="s">
        <v>100</v>
      </c>
    </row>
    <row r="7" spans="1:11" s="44" customFormat="1" ht="15.75" customHeight="1" x14ac:dyDescent="0.2">
      <c r="B7" s="67" t="s">
        <v>159</v>
      </c>
      <c r="C7" s="67" t="s">
        <v>159</v>
      </c>
      <c r="D7" s="67" t="s">
        <v>159</v>
      </c>
      <c r="E7" s="67" t="s">
        <v>159</v>
      </c>
      <c r="F7" s="102"/>
      <c r="G7" s="67"/>
      <c r="H7" s="67" t="s">
        <v>102</v>
      </c>
      <c r="I7" s="67"/>
      <c r="J7" s="60"/>
      <c r="K7" s="67" t="s">
        <v>101</v>
      </c>
    </row>
    <row r="8" spans="1:11" s="44" customFormat="1" ht="15.75" hidden="1" customHeight="1" x14ac:dyDescent="0.2">
      <c r="B8" s="66"/>
      <c r="C8" s="47"/>
      <c r="D8" s="47"/>
      <c r="E8" s="47"/>
      <c r="F8" s="79"/>
      <c r="G8" s="47"/>
      <c r="H8" s="47"/>
      <c r="I8" s="47"/>
      <c r="J8"/>
      <c r="K8" s="47"/>
    </row>
    <row r="9" spans="1:11" ht="15.75" customHeight="1" x14ac:dyDescent="0.2">
      <c r="A9" s="50" t="s">
        <v>225</v>
      </c>
      <c r="B9" s="57">
        <v>123.62439999999999</v>
      </c>
      <c r="C9" s="57">
        <v>14.642300000000001</v>
      </c>
      <c r="D9" s="108">
        <v>112.61274</v>
      </c>
      <c r="E9" s="57">
        <v>62.883429999999997</v>
      </c>
      <c r="F9" s="57">
        <v>63.999879999999997</v>
      </c>
      <c r="G9" s="57">
        <v>41.994010000000003</v>
      </c>
      <c r="H9" s="57">
        <v>446.00074999999998</v>
      </c>
      <c r="I9" s="108">
        <v>0</v>
      </c>
      <c r="J9" s="60"/>
      <c r="K9" s="108">
        <v>865.75750000000005</v>
      </c>
    </row>
    <row r="10" spans="1:11" ht="15.75" customHeight="1" x14ac:dyDescent="0.2">
      <c r="A10" s="52" t="s">
        <v>226</v>
      </c>
      <c r="B10" s="58">
        <v>41.383400000000002</v>
      </c>
      <c r="C10" s="58">
        <v>32.130609999999997</v>
      </c>
      <c r="D10" s="113">
        <v>161.45201</v>
      </c>
      <c r="E10" s="58">
        <v>74.066609999999997</v>
      </c>
      <c r="F10" s="58">
        <v>75.828599999999994</v>
      </c>
      <c r="G10" s="58">
        <v>61.438279999999999</v>
      </c>
      <c r="H10" s="58">
        <v>330.70042999999998</v>
      </c>
      <c r="I10" s="113">
        <v>0.99980999999999998</v>
      </c>
      <c r="J10" s="60"/>
      <c r="K10" s="113">
        <v>778.99955999999997</v>
      </c>
    </row>
    <row r="11" spans="1:11" ht="15.75" customHeight="1" x14ac:dyDescent="0.2">
      <c r="A11" s="50" t="s">
        <v>227</v>
      </c>
      <c r="B11" s="57">
        <v>175.45999</v>
      </c>
      <c r="C11" s="57">
        <v>17.558789999999998</v>
      </c>
      <c r="D11" s="108">
        <v>250.67486</v>
      </c>
      <c r="E11" s="57">
        <v>43.60257</v>
      </c>
      <c r="F11" s="57">
        <v>147.21199999999999</v>
      </c>
      <c r="G11" s="57">
        <v>71.426429999999996</v>
      </c>
      <c r="H11" s="57">
        <v>829.87837999999999</v>
      </c>
      <c r="I11" s="108">
        <v>1.99963</v>
      </c>
      <c r="J11" s="60"/>
      <c r="K11" s="108">
        <v>1537.8126400000001</v>
      </c>
    </row>
    <row r="12" spans="1:11" ht="15.75" customHeight="1" x14ac:dyDescent="0.2">
      <c r="A12" s="52" t="s">
        <v>26</v>
      </c>
      <c r="B12" s="58">
        <v>294.92421999999999</v>
      </c>
      <c r="C12" s="58">
        <v>81.558040000000005</v>
      </c>
      <c r="D12" s="113">
        <v>901.43391999999994</v>
      </c>
      <c r="E12" s="58">
        <v>143.94311999999999</v>
      </c>
      <c r="F12" s="58">
        <v>323.24018999999998</v>
      </c>
      <c r="G12" s="58">
        <v>172.79984999999999</v>
      </c>
      <c r="H12" s="58">
        <v>1556.05564</v>
      </c>
      <c r="I12" s="113">
        <v>10.37111</v>
      </c>
      <c r="J12" s="60"/>
      <c r="K12" s="113">
        <v>3486.8564799999999</v>
      </c>
    </row>
    <row r="13" spans="1:11" ht="15.75" customHeight="1" x14ac:dyDescent="0.2">
      <c r="A13" s="50" t="s">
        <v>27</v>
      </c>
      <c r="B13" s="57">
        <v>33.607559999999999</v>
      </c>
      <c r="C13" s="57">
        <v>9.5609099999999998</v>
      </c>
      <c r="D13" s="108">
        <v>119.15861</v>
      </c>
      <c r="E13" s="57">
        <v>19.299569999999999</v>
      </c>
      <c r="F13" s="57">
        <v>62.090690000000002</v>
      </c>
      <c r="G13" s="57">
        <v>32.390689999999999</v>
      </c>
      <c r="H13" s="57">
        <v>255.77372</v>
      </c>
      <c r="I13" s="108">
        <v>4.9753600000000002</v>
      </c>
      <c r="J13" s="60"/>
      <c r="K13" s="108">
        <v>538.85672999999997</v>
      </c>
    </row>
    <row r="14" spans="1:11" ht="15.75" customHeight="1" x14ac:dyDescent="0.2">
      <c r="A14" s="52" t="s">
        <v>28</v>
      </c>
      <c r="B14" s="58">
        <v>3.6418599999999999</v>
      </c>
      <c r="C14" s="58">
        <v>0</v>
      </c>
      <c r="D14" s="113">
        <v>25.839829999999999</v>
      </c>
      <c r="E14" s="58">
        <v>3.4117099999999998</v>
      </c>
      <c r="F14" s="58">
        <v>5.98827</v>
      </c>
      <c r="G14" s="58">
        <v>4.7564399999999996</v>
      </c>
      <c r="H14" s="58">
        <v>59.338859999999997</v>
      </c>
      <c r="I14" s="113">
        <v>0</v>
      </c>
      <c r="J14" s="60"/>
      <c r="K14" s="113">
        <v>103.51524999999999</v>
      </c>
    </row>
    <row r="15" spans="1:11" ht="15.75" customHeight="1" x14ac:dyDescent="0.2">
      <c r="A15" s="50" t="s">
        <v>29</v>
      </c>
      <c r="B15" s="57">
        <v>52.933950000000003</v>
      </c>
      <c r="C15" s="57">
        <v>6.4273699999999998</v>
      </c>
      <c r="D15" s="108">
        <v>103.66119999999999</v>
      </c>
      <c r="E15" s="57">
        <v>15.97767</v>
      </c>
      <c r="F15" s="57">
        <v>31.039110000000001</v>
      </c>
      <c r="G15" s="57">
        <v>33.83334</v>
      </c>
      <c r="H15" s="57">
        <v>347.30493000000001</v>
      </c>
      <c r="I15" s="108">
        <v>2.86097</v>
      </c>
      <c r="J15" s="60"/>
      <c r="K15" s="108">
        <v>594.39219000000003</v>
      </c>
    </row>
    <row r="16" spans="1:11" ht="15.75" customHeight="1" x14ac:dyDescent="0.2">
      <c r="A16" s="52" t="s">
        <v>30</v>
      </c>
      <c r="B16" s="58">
        <v>16.41489</v>
      </c>
      <c r="C16" s="58">
        <v>3.6836500000000001</v>
      </c>
      <c r="D16" s="113">
        <v>53.901949999999999</v>
      </c>
      <c r="E16" s="58">
        <v>7.6523399999999997</v>
      </c>
      <c r="F16" s="58">
        <v>15.330880000000001</v>
      </c>
      <c r="G16" s="58">
        <v>6.7367299999999997</v>
      </c>
      <c r="H16" s="58">
        <v>107.01864999999999</v>
      </c>
      <c r="I16" s="113">
        <v>0.72287999999999997</v>
      </c>
      <c r="J16" s="60"/>
      <c r="K16" s="113">
        <v>213.84582</v>
      </c>
    </row>
    <row r="17" spans="1:11" ht="15.75" hidden="1" customHeight="1" x14ac:dyDescent="0.2">
      <c r="A17" s="50" t="s">
        <v>31</v>
      </c>
      <c r="B17" s="57">
        <v>2.86097</v>
      </c>
      <c r="C17" s="57">
        <v>5.0782800000000003</v>
      </c>
      <c r="D17" s="108">
        <v>11.71833</v>
      </c>
      <c r="E17" s="57">
        <v>2.8054600000000001</v>
      </c>
      <c r="F17" s="57">
        <v>3.577</v>
      </c>
      <c r="G17" s="57">
        <v>12.369490000000001</v>
      </c>
      <c r="H17" s="57">
        <v>43.863909999999997</v>
      </c>
      <c r="I17" s="108">
        <v>0.99980999999999998</v>
      </c>
      <c r="J17" s="60"/>
      <c r="K17" s="108">
        <v>84.226910000000004</v>
      </c>
    </row>
    <row r="18" spans="1:11" ht="15.75" hidden="1" customHeight="1" x14ac:dyDescent="0.2">
      <c r="A18" s="52" t="s">
        <v>32</v>
      </c>
      <c r="B18" s="58">
        <v>0.53203</v>
      </c>
      <c r="C18" s="58">
        <v>0</v>
      </c>
      <c r="D18" s="113">
        <v>1.8611599999999999</v>
      </c>
      <c r="E18" s="58">
        <v>0</v>
      </c>
      <c r="F18" s="58">
        <v>2.9532799999999999</v>
      </c>
      <c r="G18" s="58">
        <v>3.63001</v>
      </c>
      <c r="H18" s="58">
        <v>33.143520000000002</v>
      </c>
      <c r="I18" s="113">
        <v>0</v>
      </c>
      <c r="J18" s="60"/>
      <c r="K18" s="113">
        <v>42.12</v>
      </c>
    </row>
    <row r="19" spans="1:11" ht="15.75" hidden="1" customHeight="1" x14ac:dyDescent="0.2">
      <c r="A19" s="50" t="s">
        <v>33</v>
      </c>
      <c r="B19" s="57">
        <v>0</v>
      </c>
      <c r="C19" s="57">
        <v>0</v>
      </c>
      <c r="D19" s="108">
        <v>0</v>
      </c>
      <c r="E19" s="57">
        <v>0</v>
      </c>
      <c r="F19" s="57">
        <v>2.9994399999999999</v>
      </c>
      <c r="G19" s="57">
        <v>0</v>
      </c>
      <c r="H19" s="57">
        <v>5.1680900000000003</v>
      </c>
      <c r="I19" s="108">
        <v>0</v>
      </c>
      <c r="J19" s="60"/>
      <c r="K19" s="108">
        <v>8.1675299999999993</v>
      </c>
    </row>
    <row r="20" spans="1:11" ht="15.75" hidden="1" customHeight="1" x14ac:dyDescent="0.2">
      <c r="A20" s="52" t="s">
        <v>34</v>
      </c>
      <c r="B20" s="58">
        <v>0</v>
      </c>
      <c r="C20" s="58">
        <v>0</v>
      </c>
      <c r="D20" s="113">
        <v>2.9994399999999999</v>
      </c>
      <c r="E20" s="58">
        <v>0.99980999999999998</v>
      </c>
      <c r="F20" s="58">
        <v>0.99980999999999998</v>
      </c>
      <c r="G20" s="58">
        <v>0.99980999999999998</v>
      </c>
      <c r="H20" s="58">
        <v>17.70224</v>
      </c>
      <c r="I20" s="113">
        <v>0</v>
      </c>
      <c r="J20" s="60"/>
      <c r="K20" s="113">
        <v>23.70112</v>
      </c>
    </row>
    <row r="21" spans="1:11" ht="15.75" customHeight="1" x14ac:dyDescent="0.2">
      <c r="A21" s="50" t="s">
        <v>35</v>
      </c>
      <c r="B21" s="108">
        <v>3.3929999999999998</v>
      </c>
      <c r="C21" s="108">
        <v>5.0782800000000003</v>
      </c>
      <c r="D21" s="108">
        <v>16.57893</v>
      </c>
      <c r="E21" s="57">
        <v>3.8052800000000002</v>
      </c>
      <c r="F21" s="57">
        <v>10.529529999999999</v>
      </c>
      <c r="G21" s="57">
        <v>16.999310000000001</v>
      </c>
      <c r="H21" s="57">
        <v>99.877750000000006</v>
      </c>
      <c r="I21" s="108">
        <v>0.99980999999999998</v>
      </c>
      <c r="J21" s="60"/>
      <c r="K21" s="108">
        <v>158.21556000000001</v>
      </c>
    </row>
    <row r="22" spans="1:11" ht="15.75" customHeight="1" x14ac:dyDescent="0.2">
      <c r="A22" s="52" t="s">
        <v>36</v>
      </c>
      <c r="B22" s="58">
        <v>0</v>
      </c>
      <c r="C22" s="58">
        <v>1.07653</v>
      </c>
      <c r="D22" s="113">
        <v>3.6225299999999998</v>
      </c>
      <c r="E22" s="58">
        <v>0.99980999999999998</v>
      </c>
      <c r="F22" s="58">
        <v>0</v>
      </c>
      <c r="G22" s="58">
        <v>0</v>
      </c>
      <c r="H22" s="58">
        <v>7.0292500000000002</v>
      </c>
      <c r="I22" s="113">
        <v>0</v>
      </c>
      <c r="J22" s="60"/>
      <c r="K22" s="113">
        <v>12.728120000000001</v>
      </c>
    </row>
    <row r="23" spans="1:11" ht="15.75" customHeight="1" x14ac:dyDescent="0.2">
      <c r="A23" s="50" t="s">
        <v>37</v>
      </c>
      <c r="B23" s="57">
        <v>0</v>
      </c>
      <c r="C23" s="57">
        <v>0</v>
      </c>
      <c r="D23" s="108">
        <v>1.6765399999999999</v>
      </c>
      <c r="E23" s="57">
        <v>0</v>
      </c>
      <c r="F23" s="57">
        <v>0.99980999999999998</v>
      </c>
      <c r="G23" s="57">
        <v>1.99963</v>
      </c>
      <c r="H23" s="57">
        <v>31.254290000000001</v>
      </c>
      <c r="I23" s="108">
        <v>0</v>
      </c>
      <c r="J23" s="60"/>
      <c r="K23" s="108">
        <v>35.93027</v>
      </c>
    </row>
    <row r="24" spans="1:11" ht="15.75" customHeight="1" x14ac:dyDescent="0.2">
      <c r="A24" s="52" t="s">
        <v>38</v>
      </c>
      <c r="B24" s="58">
        <v>0.95365999999999995</v>
      </c>
      <c r="C24" s="58">
        <v>0.86134999999999995</v>
      </c>
      <c r="D24" s="113">
        <v>1.1950400000000001</v>
      </c>
      <c r="E24" s="58">
        <v>2.7225100000000002</v>
      </c>
      <c r="F24" s="58">
        <v>3.99925</v>
      </c>
      <c r="G24" s="58">
        <v>10.25323</v>
      </c>
      <c r="H24" s="58">
        <v>46.098050000000001</v>
      </c>
      <c r="I24" s="113">
        <v>0</v>
      </c>
      <c r="J24" s="60"/>
      <c r="K24" s="113">
        <v>66.083079999999995</v>
      </c>
    </row>
    <row r="25" spans="1:11" ht="15.75" customHeight="1" x14ac:dyDescent="0.2">
      <c r="A25" s="50" t="s">
        <v>39</v>
      </c>
      <c r="B25" s="57">
        <v>2.9838499999999999</v>
      </c>
      <c r="C25" s="57">
        <v>2.9994399999999999</v>
      </c>
      <c r="D25" s="108">
        <v>20.263829999999999</v>
      </c>
      <c r="E25" s="57">
        <v>5.1381500000000004</v>
      </c>
      <c r="F25" s="57">
        <v>25.130040000000001</v>
      </c>
      <c r="G25" s="57">
        <v>9.1087100000000003</v>
      </c>
      <c r="H25" s="57">
        <v>141.65844999999999</v>
      </c>
      <c r="I25" s="108">
        <v>0</v>
      </c>
      <c r="J25" s="60"/>
      <c r="K25" s="108">
        <v>207.67105000000001</v>
      </c>
    </row>
    <row r="26" spans="1:11" ht="15.75" customHeight="1" x14ac:dyDescent="0.2">
      <c r="A26" s="52" t="s">
        <v>40</v>
      </c>
      <c r="B26" s="58">
        <v>8.9839699999999993</v>
      </c>
      <c r="C26" s="58">
        <v>4.56745</v>
      </c>
      <c r="D26" s="113">
        <v>79.645110000000003</v>
      </c>
      <c r="E26" s="58">
        <v>5.8841099999999997</v>
      </c>
      <c r="F26" s="58">
        <v>14.80447</v>
      </c>
      <c r="G26" s="58">
        <v>5.7063600000000001</v>
      </c>
      <c r="H26" s="58">
        <v>116.03505</v>
      </c>
      <c r="I26" s="113">
        <v>0</v>
      </c>
      <c r="J26" s="60"/>
      <c r="K26" s="113">
        <v>235.62652</v>
      </c>
    </row>
    <row r="27" spans="1:11" ht="15.75" customHeight="1" x14ac:dyDescent="0.2">
      <c r="A27" s="50" t="s">
        <v>41</v>
      </c>
      <c r="B27" s="57">
        <v>0</v>
      </c>
      <c r="C27" s="57">
        <v>0.95365999999999995</v>
      </c>
      <c r="D27" s="108">
        <v>2.53477</v>
      </c>
      <c r="E27" s="57">
        <v>1.26115</v>
      </c>
      <c r="F27" s="57">
        <v>0.95365999999999995</v>
      </c>
      <c r="G27" s="57">
        <v>0</v>
      </c>
      <c r="H27" s="57">
        <v>12.333310000000001</v>
      </c>
      <c r="I27" s="108">
        <v>0</v>
      </c>
      <c r="J27" s="60"/>
      <c r="K27" s="108">
        <v>18.036549999999998</v>
      </c>
    </row>
    <row r="28" spans="1:11" ht="15.75" customHeight="1" x14ac:dyDescent="0.2">
      <c r="A28" s="52" t="s">
        <v>42</v>
      </c>
      <c r="B28" s="58">
        <v>6.8602299999999996</v>
      </c>
      <c r="C28" s="58">
        <v>3.94374</v>
      </c>
      <c r="D28" s="113">
        <v>106.46478999999999</v>
      </c>
      <c r="E28" s="58">
        <v>2.4455800000000001</v>
      </c>
      <c r="F28" s="58">
        <v>4.8543599999999998</v>
      </c>
      <c r="G28" s="58">
        <v>7.5831099999999996</v>
      </c>
      <c r="H28" s="58">
        <v>215.06393</v>
      </c>
      <c r="I28" s="113">
        <v>0</v>
      </c>
      <c r="J28" s="60"/>
      <c r="K28" s="113">
        <v>347.21573999999998</v>
      </c>
    </row>
    <row r="29" spans="1:11" ht="15.75" customHeight="1" x14ac:dyDescent="0.2">
      <c r="A29" s="50" t="s">
        <v>43</v>
      </c>
      <c r="B29" s="57">
        <v>2.89154</v>
      </c>
      <c r="C29" s="57">
        <v>0.99980999999999998</v>
      </c>
      <c r="D29" s="108">
        <v>0.95365999999999995</v>
      </c>
      <c r="E29" s="57">
        <v>1.99963</v>
      </c>
      <c r="F29" s="57">
        <v>0</v>
      </c>
      <c r="G29" s="57">
        <v>0</v>
      </c>
      <c r="H29" s="57">
        <v>2.86097</v>
      </c>
      <c r="I29" s="108">
        <v>0</v>
      </c>
      <c r="J29" s="60"/>
      <c r="K29" s="108">
        <v>9.7056100000000001</v>
      </c>
    </row>
    <row r="30" spans="1:11" ht="15.75" customHeight="1" x14ac:dyDescent="0.2">
      <c r="A30" s="52" t="s">
        <v>44</v>
      </c>
      <c r="B30" s="58">
        <v>12.842890000000001</v>
      </c>
      <c r="C30" s="58">
        <v>5.2603999999999997</v>
      </c>
      <c r="D30" s="113">
        <v>13.386139999999999</v>
      </c>
      <c r="E30" s="58">
        <v>8.7519500000000008</v>
      </c>
      <c r="F30" s="58">
        <v>7.5513000000000003</v>
      </c>
      <c r="G30" s="58">
        <v>14.26932</v>
      </c>
      <c r="H30" s="58">
        <v>63.066800000000001</v>
      </c>
      <c r="I30" s="113">
        <v>0.99980999999999998</v>
      </c>
      <c r="J30" s="60"/>
      <c r="K30" s="113">
        <v>126.12860999999999</v>
      </c>
    </row>
    <row r="31" spans="1:11" ht="15.75" customHeight="1" x14ac:dyDescent="0.2">
      <c r="A31" s="50" t="s">
        <v>45</v>
      </c>
      <c r="B31" s="57">
        <v>2.9994399999999999</v>
      </c>
      <c r="C31" s="57">
        <v>0.99980999999999998</v>
      </c>
      <c r="D31" s="108">
        <v>2.5104500000000001</v>
      </c>
      <c r="E31" s="57">
        <v>1.74827</v>
      </c>
      <c r="F31" s="57">
        <v>2.1012900000000001</v>
      </c>
      <c r="G31" s="57">
        <v>0.49210999999999999</v>
      </c>
      <c r="H31" s="57">
        <v>8.4993499999999997</v>
      </c>
      <c r="I31" s="108">
        <v>0</v>
      </c>
      <c r="J31" s="60"/>
      <c r="K31" s="108">
        <v>19.350709999999999</v>
      </c>
    </row>
    <row r="32" spans="1:11" ht="15.75" customHeight="1" x14ac:dyDescent="0.2">
      <c r="A32" s="52" t="s">
        <v>46</v>
      </c>
      <c r="B32" s="58">
        <v>1.56552</v>
      </c>
      <c r="C32" s="58">
        <v>1.01166</v>
      </c>
      <c r="D32" s="113">
        <v>22.32396</v>
      </c>
      <c r="E32" s="58">
        <v>1.5879700000000001</v>
      </c>
      <c r="F32" s="58">
        <v>1.99963</v>
      </c>
      <c r="G32" s="58">
        <v>3.7435299999999998</v>
      </c>
      <c r="H32" s="58">
        <v>23.79842</v>
      </c>
      <c r="I32" s="113">
        <v>0</v>
      </c>
      <c r="J32" s="60"/>
      <c r="K32" s="113">
        <v>56.03069</v>
      </c>
    </row>
    <row r="33" spans="1:11" ht="15.75" customHeight="1" x14ac:dyDescent="0.2">
      <c r="A33" s="50" t="s">
        <v>47</v>
      </c>
      <c r="B33" s="57">
        <v>35.887230000000002</v>
      </c>
      <c r="C33" s="57">
        <v>8.2136800000000001</v>
      </c>
      <c r="D33" s="108">
        <v>134.61111</v>
      </c>
      <c r="E33" s="57">
        <v>13.565770000000001</v>
      </c>
      <c r="F33" s="57">
        <v>50.021830000000001</v>
      </c>
      <c r="G33" s="57">
        <v>14.15643</v>
      </c>
      <c r="H33" s="57">
        <v>151.82436000000001</v>
      </c>
      <c r="I33" s="108">
        <v>0.95365999999999995</v>
      </c>
      <c r="J33" s="60"/>
      <c r="K33" s="108">
        <v>409.54156999999998</v>
      </c>
    </row>
    <row r="34" spans="1:11" ht="15.75" customHeight="1" x14ac:dyDescent="0.2">
      <c r="A34" s="52" t="s">
        <v>48</v>
      </c>
      <c r="B34" s="58">
        <v>14.027939999999999</v>
      </c>
      <c r="C34" s="58">
        <v>3.99925</v>
      </c>
      <c r="D34" s="113">
        <v>49.194159999999997</v>
      </c>
      <c r="E34" s="58">
        <v>5.2535400000000001</v>
      </c>
      <c r="F34" s="58">
        <v>16.330690000000001</v>
      </c>
      <c r="G34" s="58">
        <v>17.336739999999999</v>
      </c>
      <c r="H34" s="58">
        <v>163.37741</v>
      </c>
      <c r="I34" s="113">
        <v>0</v>
      </c>
      <c r="J34" s="60"/>
      <c r="K34" s="113">
        <v>269.51974000000001</v>
      </c>
    </row>
    <row r="35" spans="1:11" ht="15.75" customHeight="1" x14ac:dyDescent="0.2">
      <c r="A35" s="50" t="s">
        <v>49</v>
      </c>
      <c r="B35" s="57">
        <v>11.683400000000001</v>
      </c>
      <c r="C35" s="57">
        <v>4.5219199999999997</v>
      </c>
      <c r="D35" s="108">
        <v>35.196159999999999</v>
      </c>
      <c r="E35" s="57">
        <v>3.7684799999999998</v>
      </c>
      <c r="F35" s="57">
        <v>13.972429999999999</v>
      </c>
      <c r="G35" s="57">
        <v>5.8997099999999998</v>
      </c>
      <c r="H35" s="57">
        <v>104.28242</v>
      </c>
      <c r="I35" s="108">
        <v>0</v>
      </c>
      <c r="J35" s="60"/>
      <c r="K35" s="108">
        <v>179.32452000000001</v>
      </c>
    </row>
    <row r="36" spans="1:11" ht="15.75" customHeight="1" x14ac:dyDescent="0.2">
      <c r="A36" s="52" t="s">
        <v>50</v>
      </c>
      <c r="B36" s="58">
        <v>128.37397999999999</v>
      </c>
      <c r="C36" s="58">
        <v>27.664819999999999</v>
      </c>
      <c r="D36" s="113">
        <v>208.53489999999999</v>
      </c>
      <c r="E36" s="58">
        <v>53.495910000000002</v>
      </c>
      <c r="F36" s="58">
        <v>112.98572</v>
      </c>
      <c r="G36" s="58">
        <v>90.669240000000002</v>
      </c>
      <c r="H36" s="58">
        <v>832.09256000000005</v>
      </c>
      <c r="I36" s="113">
        <v>0.93120000000000003</v>
      </c>
      <c r="J36" s="60"/>
      <c r="K36" s="113">
        <v>1456.0993000000001</v>
      </c>
    </row>
    <row r="37" spans="1:11" ht="15.75" customHeight="1" x14ac:dyDescent="0.2">
      <c r="A37" s="50" t="s">
        <v>51</v>
      </c>
      <c r="B37" s="57">
        <v>97.671679999999995</v>
      </c>
      <c r="C37" s="57">
        <v>34.288029999999999</v>
      </c>
      <c r="D37" s="108">
        <v>265.19054</v>
      </c>
      <c r="E37" s="57">
        <v>76.933819999999997</v>
      </c>
      <c r="F37" s="57">
        <v>91.184430000000006</v>
      </c>
      <c r="G37" s="57">
        <v>63.220860000000002</v>
      </c>
      <c r="H37" s="57">
        <v>804.86371999999994</v>
      </c>
      <c r="I37" s="108">
        <v>2.8104499999999999</v>
      </c>
      <c r="J37" s="60"/>
      <c r="K37" s="108">
        <v>1438.5168100000001</v>
      </c>
    </row>
    <row r="38" spans="1:11" ht="15.75" customHeight="1" x14ac:dyDescent="0.2">
      <c r="A38" s="52" t="s">
        <v>52</v>
      </c>
      <c r="B38" s="58">
        <v>29.18543</v>
      </c>
      <c r="C38" s="58">
        <v>14.414020000000001</v>
      </c>
      <c r="D38" s="113">
        <v>66.418639999999996</v>
      </c>
      <c r="E38" s="58">
        <v>31.586099999999998</v>
      </c>
      <c r="F38" s="58">
        <v>37.214500000000001</v>
      </c>
      <c r="G38" s="58">
        <v>15.09449</v>
      </c>
      <c r="H38" s="58">
        <v>133.77969999999999</v>
      </c>
      <c r="I38" s="113">
        <v>0</v>
      </c>
      <c r="J38" s="60"/>
      <c r="K38" s="113">
        <v>328.04653000000002</v>
      </c>
    </row>
    <row r="39" spans="1:11" ht="15.75" customHeight="1" x14ac:dyDescent="0.2">
      <c r="A39" s="50" t="s">
        <v>53</v>
      </c>
      <c r="B39" s="57">
        <v>22.589040000000001</v>
      </c>
      <c r="C39" s="57">
        <v>6.8833000000000002</v>
      </c>
      <c r="D39" s="108">
        <v>42.994450000000001</v>
      </c>
      <c r="E39" s="57">
        <v>14.67723</v>
      </c>
      <c r="F39" s="57">
        <v>26.688079999999999</v>
      </c>
      <c r="G39" s="57">
        <v>13.47907</v>
      </c>
      <c r="H39" s="57">
        <v>184.14519999999999</v>
      </c>
      <c r="I39" s="108">
        <v>0</v>
      </c>
      <c r="J39" s="60"/>
      <c r="K39" s="108">
        <v>313.85081000000002</v>
      </c>
    </row>
    <row r="40" spans="1:11" ht="15.75" customHeight="1" x14ac:dyDescent="0.2">
      <c r="A40" s="52" t="s">
        <v>54</v>
      </c>
      <c r="B40" s="58">
        <v>41.341610000000003</v>
      </c>
      <c r="C40" s="58">
        <v>14.968500000000001</v>
      </c>
      <c r="D40" s="113">
        <v>84.119630000000001</v>
      </c>
      <c r="E40" s="58">
        <v>18.06025</v>
      </c>
      <c r="F40" s="58">
        <v>35.140650000000001</v>
      </c>
      <c r="G40" s="58">
        <v>39.127420000000001</v>
      </c>
      <c r="H40" s="58">
        <v>246.46790999999999</v>
      </c>
      <c r="I40" s="113">
        <v>2.90713</v>
      </c>
      <c r="J40" s="60"/>
      <c r="K40" s="113">
        <v>482.13310000000001</v>
      </c>
    </row>
    <row r="41" spans="1:11" ht="15.75" customHeight="1" x14ac:dyDescent="0.2">
      <c r="A41" s="50" t="s">
        <v>55</v>
      </c>
      <c r="B41" s="57">
        <v>78.431359999999998</v>
      </c>
      <c r="C41" s="57">
        <v>6.2502300000000002</v>
      </c>
      <c r="D41" s="108">
        <v>64.990960000000001</v>
      </c>
      <c r="E41" s="57">
        <v>18.126359999999998</v>
      </c>
      <c r="F41" s="57">
        <v>18.027190000000001</v>
      </c>
      <c r="G41" s="57">
        <v>7.3735400000000002</v>
      </c>
      <c r="H41" s="57">
        <v>121.15013</v>
      </c>
      <c r="I41" s="108">
        <v>0</v>
      </c>
      <c r="J41" s="60"/>
      <c r="K41" s="108">
        <v>314.34978000000001</v>
      </c>
    </row>
    <row r="42" spans="1:11" ht="15.75" customHeight="1" x14ac:dyDescent="0.2">
      <c r="A42" s="52" t="s">
        <v>56</v>
      </c>
      <c r="B42" s="58">
        <v>11.646599999999999</v>
      </c>
      <c r="C42" s="58">
        <v>0</v>
      </c>
      <c r="D42" s="113">
        <v>15.53172</v>
      </c>
      <c r="E42" s="58">
        <v>9.5827399999999994</v>
      </c>
      <c r="F42" s="58">
        <v>3.20526</v>
      </c>
      <c r="G42" s="58">
        <v>4.6136100000000004</v>
      </c>
      <c r="H42" s="58">
        <v>38.917859999999997</v>
      </c>
      <c r="I42" s="113">
        <v>0</v>
      </c>
      <c r="J42" s="60"/>
      <c r="K42" s="113">
        <v>83.897589999999994</v>
      </c>
    </row>
    <row r="43" spans="1:11" ht="15.75" customHeight="1" x14ac:dyDescent="0.2">
      <c r="A43" s="50" t="s">
        <v>57</v>
      </c>
      <c r="B43" s="57">
        <v>41.352209999999999</v>
      </c>
      <c r="C43" s="57">
        <v>7.8076499999999998</v>
      </c>
      <c r="D43" s="108">
        <v>83.333129999999997</v>
      </c>
      <c r="E43" s="57">
        <v>21.212499999999999</v>
      </c>
      <c r="F43" s="57">
        <v>44.631070000000001</v>
      </c>
      <c r="G43" s="57">
        <v>16.89453</v>
      </c>
      <c r="H43" s="57">
        <v>165.76498000000001</v>
      </c>
      <c r="I43" s="108">
        <v>0.85011999999999999</v>
      </c>
      <c r="J43" s="60"/>
      <c r="K43" s="108">
        <v>382.66138999999998</v>
      </c>
    </row>
    <row r="44" spans="1:11" ht="15.75" customHeight="1" x14ac:dyDescent="0.2">
      <c r="A44" s="52" t="s">
        <v>58</v>
      </c>
      <c r="B44" s="58">
        <v>21.271750000000001</v>
      </c>
      <c r="C44" s="58">
        <v>2.16865</v>
      </c>
      <c r="D44" s="113">
        <v>40.72974</v>
      </c>
      <c r="E44" s="58">
        <v>7.0903799999999997</v>
      </c>
      <c r="F44" s="58">
        <v>11.49442</v>
      </c>
      <c r="G44" s="58">
        <v>4.9522899999999996</v>
      </c>
      <c r="H44" s="58">
        <v>89.941990000000004</v>
      </c>
      <c r="I44" s="113">
        <v>1.99963</v>
      </c>
      <c r="J44" s="60"/>
      <c r="K44" s="113">
        <v>179.64885000000001</v>
      </c>
    </row>
    <row r="45" spans="1:11" ht="15.75" customHeight="1" x14ac:dyDescent="0.2">
      <c r="A45" s="50" t="s">
        <v>59</v>
      </c>
      <c r="B45" s="57">
        <v>61.879249999999999</v>
      </c>
      <c r="C45" s="57">
        <v>18.519300000000001</v>
      </c>
      <c r="D45" s="108">
        <v>173.07678000000001</v>
      </c>
      <c r="E45" s="57">
        <v>46.989960000000004</v>
      </c>
      <c r="F45" s="57">
        <v>72.154309999999995</v>
      </c>
      <c r="G45" s="57">
        <v>99.761120000000005</v>
      </c>
      <c r="H45" s="57">
        <v>847.30618000000004</v>
      </c>
      <c r="I45" s="108">
        <v>4.1701499999999996</v>
      </c>
      <c r="J45" s="60"/>
      <c r="K45" s="108">
        <v>1326.8564799999999</v>
      </c>
    </row>
    <row r="46" spans="1:11" ht="15.75" customHeight="1" x14ac:dyDescent="0.2">
      <c r="A46" s="59"/>
    </row>
    <row r="47" spans="1:11" ht="15.75" customHeight="1" x14ac:dyDescent="0.2">
      <c r="A47" s="53" t="s">
        <v>20</v>
      </c>
      <c r="B47" s="117">
        <f>SUM(B9:B45)-SUM(B17:B20)</f>
        <v>1380.80585</v>
      </c>
      <c r="C47" s="117">
        <f t="shared" ref="C47:I47" si="0">SUM(C9:C45)-SUM(C17:C20)</f>
        <v>343.01315000000005</v>
      </c>
      <c r="D47" s="117">
        <f t="shared" si="0"/>
        <v>3263.8127899999999</v>
      </c>
      <c r="E47" s="117">
        <f t="shared" si="0"/>
        <v>727.52446999999995</v>
      </c>
      <c r="F47" s="117">
        <f t="shared" si="0"/>
        <v>1330.7035399999997</v>
      </c>
      <c r="G47" s="117">
        <f t="shared" si="0"/>
        <v>888.11012999999991</v>
      </c>
      <c r="H47" s="117">
        <f t="shared" si="0"/>
        <v>8583.5613999999987</v>
      </c>
      <c r="I47" s="117">
        <f t="shared" si="0"/>
        <v>38.551720000000003</v>
      </c>
      <c r="J47" s="59"/>
      <c r="K47" s="117">
        <f>SUM(K9:K45)-SUM(K17:K20)</f>
        <v>16577.205150000002</v>
      </c>
    </row>
    <row r="48" spans="1:11" ht="15.75" customHeight="1" x14ac:dyDescent="0.2">
      <c r="B48" s="55"/>
      <c r="C48" s="55"/>
      <c r="D48" s="55"/>
      <c r="E48" s="55"/>
      <c r="F48" s="81"/>
      <c r="G48" s="55"/>
      <c r="H48" s="55"/>
      <c r="I48" s="55"/>
      <c r="K48" s="55"/>
    </row>
    <row r="49" spans="1:11" ht="15.75" customHeight="1" x14ac:dyDescent="0.2">
      <c r="A49" s="35" t="s">
        <v>60</v>
      </c>
      <c r="B49" s="57">
        <v>165.0078</v>
      </c>
      <c r="C49" s="57">
        <v>46.772910000000003</v>
      </c>
      <c r="D49" s="108">
        <v>274.06473999999997</v>
      </c>
      <c r="E49" s="57">
        <v>136.95004</v>
      </c>
      <c r="F49" s="57">
        <v>139.82848000000001</v>
      </c>
      <c r="G49" s="57">
        <v>103.4323</v>
      </c>
      <c r="H49" s="57">
        <v>776.70118000000002</v>
      </c>
      <c r="I49" s="108">
        <v>0.99980999999999998</v>
      </c>
      <c r="J49" s="60"/>
      <c r="K49" s="57">
        <v>1644.7570599999999</v>
      </c>
    </row>
    <row r="50" spans="1:11" ht="15.75" customHeight="1" x14ac:dyDescent="0.2">
      <c r="A50" s="38" t="s">
        <v>61</v>
      </c>
      <c r="B50" s="58">
        <v>401.52247999999997</v>
      </c>
      <c r="C50" s="58">
        <v>101.22996000000001</v>
      </c>
      <c r="D50" s="113">
        <v>1203.99551</v>
      </c>
      <c r="E50" s="58">
        <v>190.28441000000001</v>
      </c>
      <c r="F50" s="58">
        <v>437.68914000000001</v>
      </c>
      <c r="G50" s="58">
        <v>250.51705999999999</v>
      </c>
      <c r="H50" s="58">
        <v>2325.4917999999998</v>
      </c>
      <c r="I50" s="113">
        <v>18.930330000000001</v>
      </c>
      <c r="J50" s="60"/>
      <c r="K50" s="58">
        <v>4937.46648</v>
      </c>
    </row>
    <row r="51" spans="1:11" ht="15.75" customHeight="1" x14ac:dyDescent="0.2">
      <c r="A51" s="35" t="s">
        <v>62</v>
      </c>
      <c r="B51" s="57">
        <v>280.94243</v>
      </c>
      <c r="C51" s="57">
        <v>84.888040000000004</v>
      </c>
      <c r="D51" s="108">
        <v>624.53440000000001</v>
      </c>
      <c r="E51" s="57">
        <v>171.03785999999999</v>
      </c>
      <c r="F51" s="57">
        <v>271.68777</v>
      </c>
      <c r="G51" s="57">
        <v>192.22103999999999</v>
      </c>
      <c r="H51" s="57">
        <v>2038.39581</v>
      </c>
      <c r="I51" s="108">
        <v>3.74166</v>
      </c>
      <c r="J51" s="60"/>
      <c r="K51" s="57">
        <v>3671.5068900000001</v>
      </c>
    </row>
    <row r="52" spans="1:11" s="41" customFormat="1" ht="15" x14ac:dyDescent="0.2">
      <c r="A52" s="44" t="s">
        <v>63</v>
      </c>
      <c r="B52"/>
      <c r="C52"/>
      <c r="D52"/>
      <c r="E52"/>
      <c r="F52" s="80"/>
      <c r="G52"/>
      <c r="H52"/>
      <c r="I52"/>
      <c r="J52"/>
    </row>
    <row r="53" spans="1:11" s="41" customFormat="1" ht="15" x14ac:dyDescent="0.2"/>
    <row r="54" spans="1:11" s="41" customFormat="1" ht="15" x14ac:dyDescent="0.2"/>
    <row r="57" spans="1:11" s="44" customFormat="1" ht="11.25" x14ac:dyDescent="0.2"/>
    <row r="59" spans="1:11" x14ac:dyDescent="0.2">
      <c r="B59" s="49"/>
      <c r="C59" s="49"/>
      <c r="D59" s="49"/>
      <c r="E59" s="49"/>
      <c r="F59" s="49"/>
      <c r="G59" s="49"/>
    </row>
    <row r="60" spans="1:11" x14ac:dyDescent="0.2">
      <c r="B60" s="49"/>
      <c r="C60" s="49"/>
      <c r="D60" s="49"/>
      <c r="E60" s="49"/>
      <c r="F60" s="49"/>
      <c r="G60" s="49"/>
    </row>
    <row r="61" spans="1:11" x14ac:dyDescent="0.2">
      <c r="B61" s="49"/>
      <c r="C61" s="49"/>
      <c r="D61" s="49"/>
      <c r="E61" s="49"/>
      <c r="F61" s="49"/>
      <c r="G61" s="49"/>
    </row>
    <row r="62" spans="1:11" x14ac:dyDescent="0.2">
      <c r="B62" s="49"/>
      <c r="C62" s="49"/>
      <c r="D62" s="49"/>
      <c r="E62" s="49"/>
      <c r="F62" s="49"/>
      <c r="G62" s="49"/>
    </row>
    <row r="63" spans="1:11" x14ac:dyDescent="0.2">
      <c r="B63" s="49"/>
      <c r="C63" s="49"/>
      <c r="D63" s="49"/>
      <c r="E63" s="49"/>
      <c r="F63" s="49"/>
      <c r="G63" s="49"/>
    </row>
    <row r="64" spans="1:11" x14ac:dyDescent="0.2">
      <c r="B64" s="49"/>
      <c r="C64" s="49"/>
      <c r="D64" s="49"/>
      <c r="E64" s="49"/>
      <c r="F64" s="49"/>
      <c r="G64" s="49"/>
    </row>
    <row r="65" spans="2:7" x14ac:dyDescent="0.2">
      <c r="B65" s="49"/>
      <c r="C65" s="49"/>
      <c r="D65" s="49"/>
      <c r="E65" s="49"/>
      <c r="F65" s="49"/>
      <c r="G65" s="49"/>
    </row>
    <row r="66" spans="2:7" x14ac:dyDescent="0.2">
      <c r="B66" s="49"/>
      <c r="C66" s="49"/>
      <c r="D66" s="49"/>
      <c r="E66" s="49"/>
      <c r="F66" s="49"/>
      <c r="G66" s="49"/>
    </row>
    <row r="67" spans="2:7" x14ac:dyDescent="0.2">
      <c r="B67" s="49"/>
      <c r="C67" s="49"/>
      <c r="D67" s="49"/>
      <c r="E67" s="49"/>
      <c r="F67" s="49"/>
      <c r="G67" s="49"/>
    </row>
    <row r="68" spans="2:7" x14ac:dyDescent="0.2">
      <c r="B68" s="49"/>
      <c r="C68" s="49"/>
      <c r="D68" s="49"/>
      <c r="E68" s="49"/>
      <c r="F68" s="49"/>
      <c r="G68" s="49"/>
    </row>
    <row r="69" spans="2:7" x14ac:dyDescent="0.2">
      <c r="B69" s="49"/>
      <c r="C69" s="49"/>
      <c r="D69" s="49"/>
      <c r="E69" s="49"/>
      <c r="F69" s="49"/>
      <c r="G69" s="49"/>
    </row>
    <row r="70" spans="2:7" x14ac:dyDescent="0.2">
      <c r="B70" s="49"/>
      <c r="C70" s="49"/>
      <c r="D70" s="49"/>
      <c r="E70" s="49"/>
      <c r="F70" s="49"/>
      <c r="G70" s="49"/>
    </row>
    <row r="71" spans="2:7" x14ac:dyDescent="0.2">
      <c r="B71" s="49"/>
      <c r="C71" s="49"/>
      <c r="D71" s="49"/>
      <c r="E71" s="49"/>
      <c r="F71" s="49"/>
      <c r="G71" s="49"/>
    </row>
    <row r="72" spans="2:7" x14ac:dyDescent="0.2">
      <c r="B72" s="49"/>
      <c r="C72" s="49"/>
      <c r="D72" s="49"/>
      <c r="E72" s="49"/>
      <c r="F72" s="49"/>
      <c r="G72" s="49"/>
    </row>
    <row r="73" spans="2:7" x14ac:dyDescent="0.2">
      <c r="B73" s="49"/>
      <c r="C73" s="49"/>
      <c r="D73" s="49"/>
      <c r="E73" s="49"/>
      <c r="F73" s="49"/>
      <c r="G73" s="49"/>
    </row>
    <row r="74" spans="2:7" x14ac:dyDescent="0.2">
      <c r="B74" s="49"/>
      <c r="C74" s="49"/>
      <c r="D74" s="49"/>
      <c r="E74" s="49"/>
      <c r="F74" s="49"/>
      <c r="G74" s="49"/>
    </row>
    <row r="75" spans="2:7" x14ac:dyDescent="0.2">
      <c r="B75" s="49"/>
      <c r="C75" s="49"/>
      <c r="D75" s="49"/>
      <c r="E75" s="49"/>
      <c r="F75" s="49"/>
      <c r="G75" s="49"/>
    </row>
    <row r="76" spans="2:7" x14ac:dyDescent="0.2">
      <c r="B76" s="49"/>
      <c r="C76" s="49"/>
      <c r="D76" s="49"/>
      <c r="E76" s="49"/>
      <c r="F76" s="49"/>
      <c r="G76" s="49"/>
    </row>
    <row r="77" spans="2:7" x14ac:dyDescent="0.2">
      <c r="B77" s="49"/>
      <c r="C77" s="49"/>
      <c r="D77" s="49"/>
      <c r="E77" s="49"/>
      <c r="F77" s="49"/>
      <c r="G77" s="49"/>
    </row>
    <row r="78" spans="2:7" x14ac:dyDescent="0.2">
      <c r="B78" s="49"/>
      <c r="C78" s="49"/>
      <c r="D78" s="49"/>
      <c r="E78" s="49"/>
      <c r="F78" s="49"/>
      <c r="G78" s="49"/>
    </row>
    <row r="79" spans="2:7" x14ac:dyDescent="0.2">
      <c r="B79" s="49"/>
      <c r="C79" s="49"/>
      <c r="D79" s="49"/>
      <c r="E79" s="49"/>
      <c r="F79" s="49"/>
      <c r="G79" s="49"/>
    </row>
    <row r="80" spans="2:7" x14ac:dyDescent="0.2">
      <c r="B80" s="49"/>
      <c r="C80" s="49"/>
      <c r="D80" s="49"/>
      <c r="E80" s="49"/>
      <c r="F80" s="49"/>
      <c r="G80" s="49"/>
    </row>
    <row r="81" spans="2:7" x14ac:dyDescent="0.2">
      <c r="B81" s="49"/>
      <c r="C81" s="49"/>
      <c r="D81" s="49"/>
      <c r="E81" s="49"/>
      <c r="F81" s="49"/>
      <c r="G81" s="49"/>
    </row>
    <row r="82" spans="2:7" x14ac:dyDescent="0.2">
      <c r="B82" s="49"/>
      <c r="C82" s="49"/>
      <c r="D82" s="49"/>
      <c r="E82" s="49"/>
      <c r="F82" s="49"/>
      <c r="G82" s="49"/>
    </row>
    <row r="83" spans="2:7" x14ac:dyDescent="0.2">
      <c r="B83" s="49"/>
      <c r="C83" s="49"/>
      <c r="D83" s="49"/>
      <c r="E83" s="49"/>
      <c r="F83" s="49"/>
      <c r="G83" s="49"/>
    </row>
    <row r="84" spans="2:7" x14ac:dyDescent="0.2">
      <c r="B84" s="49"/>
      <c r="C84" s="49"/>
      <c r="D84" s="49"/>
      <c r="E84" s="49"/>
      <c r="F84" s="49"/>
      <c r="G84" s="49"/>
    </row>
    <row r="85" spans="2:7" x14ac:dyDescent="0.2">
      <c r="B85" s="49"/>
      <c r="C85" s="49"/>
      <c r="D85" s="49"/>
      <c r="E85" s="49"/>
      <c r="F85" s="49"/>
      <c r="G85" s="49"/>
    </row>
    <row r="86" spans="2:7" x14ac:dyDescent="0.2">
      <c r="B86" s="49"/>
      <c r="C86" s="49"/>
      <c r="D86" s="49"/>
      <c r="E86" s="49"/>
      <c r="F86" s="49"/>
      <c r="G86" s="49"/>
    </row>
    <row r="87" spans="2:7" x14ac:dyDescent="0.2">
      <c r="B87" s="49"/>
      <c r="C87" s="49"/>
      <c r="D87" s="49"/>
      <c r="E87" s="49"/>
      <c r="F87" s="49"/>
      <c r="G87" s="49"/>
    </row>
    <row r="88" spans="2:7" x14ac:dyDescent="0.2">
      <c r="B88" s="49"/>
      <c r="C88" s="49"/>
      <c r="D88" s="49"/>
      <c r="E88" s="49"/>
      <c r="F88" s="49"/>
      <c r="G88" s="49"/>
    </row>
    <row r="89" spans="2:7" x14ac:dyDescent="0.2">
      <c r="B89" s="49"/>
      <c r="C89" s="49"/>
      <c r="D89" s="49"/>
      <c r="E89" s="49"/>
      <c r="F89" s="49"/>
      <c r="G89" s="49"/>
    </row>
    <row r="90" spans="2:7" x14ac:dyDescent="0.2">
      <c r="B90" s="49"/>
      <c r="C90" s="49"/>
      <c r="D90" s="49"/>
      <c r="E90" s="49"/>
      <c r="F90" s="49"/>
      <c r="G90" s="49"/>
    </row>
    <row r="91" spans="2:7" x14ac:dyDescent="0.2">
      <c r="B91" s="49"/>
      <c r="C91" s="49"/>
      <c r="D91" s="49"/>
      <c r="E91" s="49"/>
      <c r="F91" s="49"/>
      <c r="G91" s="49"/>
    </row>
    <row r="92" spans="2:7" x14ac:dyDescent="0.2">
      <c r="B92" s="49"/>
      <c r="C92" s="49"/>
      <c r="D92" s="49"/>
      <c r="E92" s="49"/>
      <c r="F92" s="49"/>
      <c r="G92" s="49"/>
    </row>
    <row r="93" spans="2:7" x14ac:dyDescent="0.2">
      <c r="B93" s="49"/>
      <c r="C93" s="49"/>
      <c r="D93" s="49"/>
      <c r="E93" s="49"/>
      <c r="F93" s="49"/>
      <c r="G93" s="49"/>
    </row>
    <row r="94" spans="2:7" x14ac:dyDescent="0.2">
      <c r="B94" s="49"/>
      <c r="C94" s="49"/>
      <c r="D94" s="49"/>
      <c r="E94" s="49"/>
      <c r="F94" s="49"/>
      <c r="G94" s="49"/>
    </row>
    <row r="95" spans="2:7" x14ac:dyDescent="0.2">
      <c r="B95" s="49"/>
      <c r="C95" s="49"/>
      <c r="D95" s="49"/>
      <c r="E95" s="49"/>
      <c r="F95" s="49"/>
      <c r="G95" s="49"/>
    </row>
    <row r="96" spans="2:7" x14ac:dyDescent="0.2">
      <c r="B96" s="49"/>
      <c r="C96" s="49"/>
      <c r="D96" s="49"/>
      <c r="E96" s="49"/>
      <c r="F96" s="49"/>
      <c r="G96" s="49"/>
    </row>
    <row r="97" spans="2:7" x14ac:dyDescent="0.2">
      <c r="B97" s="49"/>
      <c r="C97" s="49"/>
      <c r="D97" s="49"/>
      <c r="E97" s="49"/>
      <c r="F97" s="49"/>
      <c r="G97" s="49"/>
    </row>
    <row r="104" spans="2:7" s="41" customFormat="1" ht="15" x14ac:dyDescent="0.2"/>
    <row r="105" spans="2:7" s="41" customFormat="1" ht="15" x14ac:dyDescent="0.2"/>
    <row r="106" spans="2:7" s="41" customFormat="1" ht="15" x14ac:dyDescent="0.2"/>
    <row r="109" spans="2:7" s="44" customFormat="1" ht="11.25" x14ac:dyDescent="0.2"/>
    <row r="111" spans="2:7" x14ac:dyDescent="0.2">
      <c r="B111" s="49"/>
      <c r="C111" s="49"/>
      <c r="D111" s="49"/>
      <c r="E111" s="49"/>
      <c r="F111" s="49"/>
    </row>
    <row r="112" spans="2:7" x14ac:dyDescent="0.2">
      <c r="B112" s="49"/>
      <c r="C112" s="49"/>
      <c r="D112" s="49"/>
      <c r="E112" s="49"/>
      <c r="F112" s="49"/>
    </row>
    <row r="113" spans="2:6" x14ac:dyDescent="0.2">
      <c r="B113" s="49"/>
      <c r="C113" s="49"/>
      <c r="D113" s="49"/>
      <c r="E113" s="49"/>
      <c r="F113" s="49"/>
    </row>
    <row r="114" spans="2:6" x14ac:dyDescent="0.2">
      <c r="B114" s="49"/>
      <c r="C114" s="49"/>
      <c r="D114" s="49"/>
      <c r="E114" s="49"/>
      <c r="F114" s="49"/>
    </row>
    <row r="115" spans="2:6" x14ac:dyDescent="0.2">
      <c r="B115" s="49"/>
      <c r="C115" s="49"/>
      <c r="D115" s="49"/>
      <c r="E115" s="49"/>
      <c r="F115" s="49"/>
    </row>
    <row r="116" spans="2:6" x14ac:dyDescent="0.2">
      <c r="B116" s="49"/>
      <c r="C116" s="49"/>
      <c r="D116" s="49"/>
      <c r="E116" s="49"/>
      <c r="F116" s="49"/>
    </row>
    <row r="117" spans="2:6" x14ac:dyDescent="0.2">
      <c r="B117" s="49"/>
      <c r="C117" s="49"/>
      <c r="D117" s="49"/>
      <c r="E117" s="49"/>
      <c r="F117" s="49"/>
    </row>
    <row r="118" spans="2:6" x14ac:dyDescent="0.2">
      <c r="B118" s="49"/>
      <c r="C118" s="49"/>
      <c r="D118" s="49"/>
      <c r="E118" s="49"/>
      <c r="F118" s="49"/>
    </row>
    <row r="119" spans="2:6" x14ac:dyDescent="0.2">
      <c r="B119" s="49"/>
      <c r="C119" s="49"/>
      <c r="D119" s="49"/>
      <c r="E119" s="49"/>
      <c r="F119" s="49"/>
    </row>
    <row r="120" spans="2:6" x14ac:dyDescent="0.2">
      <c r="B120" s="49"/>
      <c r="C120" s="49"/>
      <c r="D120" s="49"/>
      <c r="E120" s="49"/>
      <c r="F120" s="49"/>
    </row>
    <row r="121" spans="2:6" x14ac:dyDescent="0.2">
      <c r="B121" s="49"/>
      <c r="C121" s="49"/>
      <c r="D121" s="49"/>
      <c r="E121" s="49"/>
      <c r="F121" s="49"/>
    </row>
    <row r="122" spans="2:6" x14ac:dyDescent="0.2">
      <c r="B122" s="49"/>
      <c r="C122" s="49"/>
      <c r="D122" s="49"/>
      <c r="E122" s="49"/>
      <c r="F122" s="49"/>
    </row>
    <row r="123" spans="2:6" x14ac:dyDescent="0.2">
      <c r="B123" s="49"/>
      <c r="C123" s="49"/>
      <c r="D123" s="49"/>
      <c r="E123" s="49"/>
      <c r="F123" s="49"/>
    </row>
    <row r="124" spans="2:6" x14ac:dyDescent="0.2">
      <c r="B124" s="49"/>
      <c r="C124" s="49"/>
      <c r="D124" s="49"/>
      <c r="E124" s="49"/>
      <c r="F124" s="49"/>
    </row>
    <row r="125" spans="2:6" x14ac:dyDescent="0.2">
      <c r="B125" s="49"/>
      <c r="C125" s="49"/>
      <c r="D125" s="49"/>
      <c r="E125" s="49"/>
      <c r="F125" s="49"/>
    </row>
    <row r="126" spans="2:6" x14ac:dyDescent="0.2">
      <c r="B126" s="49"/>
      <c r="C126" s="49"/>
      <c r="D126" s="49"/>
      <c r="E126" s="49"/>
      <c r="F126" s="49"/>
    </row>
    <row r="127" spans="2:6" x14ac:dyDescent="0.2">
      <c r="B127" s="49"/>
      <c r="C127" s="49"/>
      <c r="D127" s="49"/>
      <c r="E127" s="49"/>
      <c r="F127" s="49"/>
    </row>
    <row r="128" spans="2:6" x14ac:dyDescent="0.2">
      <c r="B128" s="49"/>
      <c r="C128" s="49"/>
      <c r="D128" s="49"/>
      <c r="E128" s="49"/>
      <c r="F128" s="49"/>
    </row>
    <row r="129" spans="2:6" x14ac:dyDescent="0.2">
      <c r="B129" s="49"/>
      <c r="C129" s="49"/>
      <c r="D129" s="49"/>
      <c r="E129" s="49"/>
      <c r="F129" s="49"/>
    </row>
    <row r="130" spans="2:6" x14ac:dyDescent="0.2">
      <c r="B130" s="49"/>
      <c r="C130" s="49"/>
      <c r="D130" s="49"/>
      <c r="E130" s="49"/>
      <c r="F130" s="49"/>
    </row>
    <row r="131" spans="2:6" x14ac:dyDescent="0.2">
      <c r="B131" s="49"/>
      <c r="C131" s="49"/>
      <c r="D131" s="49"/>
      <c r="E131" s="49"/>
      <c r="F131" s="49"/>
    </row>
    <row r="132" spans="2:6" x14ac:dyDescent="0.2">
      <c r="B132" s="49"/>
      <c r="C132" s="49"/>
      <c r="D132" s="49"/>
      <c r="E132" s="49"/>
      <c r="F132" s="49"/>
    </row>
    <row r="133" spans="2:6" x14ac:dyDescent="0.2">
      <c r="B133" s="49"/>
      <c r="C133" s="49"/>
      <c r="D133" s="49"/>
      <c r="E133" s="49"/>
      <c r="F133" s="49"/>
    </row>
    <row r="134" spans="2:6" x14ac:dyDescent="0.2">
      <c r="B134" s="49"/>
      <c r="C134" s="49"/>
      <c r="D134" s="49"/>
      <c r="E134" s="49"/>
      <c r="F134" s="49"/>
    </row>
    <row r="135" spans="2:6" x14ac:dyDescent="0.2">
      <c r="B135" s="49"/>
      <c r="C135" s="49"/>
      <c r="D135" s="49"/>
      <c r="E135" s="49"/>
      <c r="F135" s="49"/>
    </row>
    <row r="136" spans="2:6" x14ac:dyDescent="0.2">
      <c r="B136" s="49"/>
      <c r="C136" s="49"/>
      <c r="D136" s="49"/>
      <c r="E136" s="49"/>
      <c r="F136" s="49"/>
    </row>
    <row r="137" spans="2:6" x14ac:dyDescent="0.2">
      <c r="B137" s="49"/>
      <c r="C137" s="49"/>
      <c r="D137" s="49"/>
      <c r="E137" s="49"/>
      <c r="F137" s="49"/>
    </row>
    <row r="138" spans="2:6" x14ac:dyDescent="0.2">
      <c r="B138" s="49"/>
      <c r="C138" s="49"/>
      <c r="D138" s="49"/>
      <c r="E138" s="49"/>
      <c r="F138" s="49"/>
    </row>
    <row r="139" spans="2:6" x14ac:dyDescent="0.2">
      <c r="B139" s="49"/>
      <c r="C139" s="49"/>
      <c r="D139" s="49"/>
      <c r="E139" s="49"/>
      <c r="F139" s="49"/>
    </row>
    <row r="140" spans="2:6" x14ac:dyDescent="0.2">
      <c r="B140" s="49"/>
      <c r="C140" s="49"/>
      <c r="D140" s="49"/>
      <c r="E140" s="49"/>
      <c r="F140" s="49"/>
    </row>
    <row r="141" spans="2:6" x14ac:dyDescent="0.2">
      <c r="B141" s="49"/>
      <c r="C141" s="49"/>
      <c r="D141" s="49"/>
      <c r="E141" s="49"/>
      <c r="F141" s="49"/>
    </row>
    <row r="142" spans="2:6" x14ac:dyDescent="0.2">
      <c r="B142" s="49"/>
      <c r="C142" s="49"/>
      <c r="D142" s="49"/>
      <c r="E142" s="49"/>
      <c r="F142" s="49"/>
    </row>
    <row r="143" spans="2:6" x14ac:dyDescent="0.2">
      <c r="B143" s="49"/>
      <c r="C143" s="49"/>
      <c r="D143" s="49"/>
      <c r="E143" s="49"/>
      <c r="F143" s="49"/>
    </row>
    <row r="144" spans="2:6" x14ac:dyDescent="0.2">
      <c r="B144" s="49"/>
      <c r="C144" s="49"/>
      <c r="D144" s="49"/>
      <c r="E144" s="49"/>
      <c r="F144" s="49"/>
    </row>
    <row r="145" spans="2:6" x14ac:dyDescent="0.2">
      <c r="B145" s="49"/>
      <c r="C145" s="49"/>
      <c r="D145" s="49"/>
      <c r="E145" s="49"/>
      <c r="F145" s="49"/>
    </row>
    <row r="146" spans="2:6" x14ac:dyDescent="0.2">
      <c r="B146" s="49"/>
      <c r="C146" s="49"/>
      <c r="D146" s="49"/>
      <c r="E146" s="49"/>
      <c r="F146" s="49"/>
    </row>
    <row r="147" spans="2:6" x14ac:dyDescent="0.2">
      <c r="B147" s="49"/>
      <c r="C147" s="49"/>
      <c r="D147" s="49"/>
      <c r="E147" s="49"/>
      <c r="F147" s="49"/>
    </row>
    <row r="148" spans="2:6" x14ac:dyDescent="0.2">
      <c r="B148" s="49"/>
      <c r="C148" s="49"/>
      <c r="D148" s="49"/>
      <c r="E148" s="49"/>
      <c r="F148" s="49"/>
    </row>
    <row r="149" spans="2:6" x14ac:dyDescent="0.2">
      <c r="B149" s="49"/>
      <c r="C149" s="49"/>
      <c r="D149" s="49"/>
      <c r="E149" s="49"/>
      <c r="F149" s="49"/>
    </row>
    <row r="156" spans="2:6" s="41" customFormat="1" ht="15" x14ac:dyDescent="0.2"/>
    <row r="157" spans="2:6" s="41" customFormat="1" ht="15" x14ac:dyDescent="0.2"/>
    <row r="158" spans="2:6" s="41" customFormat="1" ht="15" x14ac:dyDescent="0.2"/>
    <row r="161" spans="2:6" s="44" customFormat="1" ht="11.25" x14ac:dyDescent="0.2"/>
    <row r="163" spans="2:6" x14ac:dyDescent="0.2">
      <c r="B163" s="49"/>
      <c r="C163" s="49"/>
      <c r="D163" s="49"/>
      <c r="E163" s="49"/>
      <c r="F163" s="49"/>
    </row>
    <row r="164" spans="2:6" x14ac:dyDescent="0.2">
      <c r="B164" s="49"/>
      <c r="C164" s="49"/>
      <c r="D164" s="49"/>
      <c r="E164" s="49"/>
      <c r="F164" s="49"/>
    </row>
    <row r="165" spans="2:6" x14ac:dyDescent="0.2">
      <c r="B165" s="49"/>
      <c r="C165" s="49"/>
      <c r="D165" s="49"/>
      <c r="E165" s="49"/>
      <c r="F165" s="49"/>
    </row>
    <row r="166" spans="2:6" x14ac:dyDescent="0.2">
      <c r="B166" s="49"/>
      <c r="C166" s="49"/>
      <c r="D166" s="49"/>
      <c r="E166" s="49"/>
      <c r="F166" s="49"/>
    </row>
    <row r="167" spans="2:6" x14ac:dyDescent="0.2">
      <c r="B167" s="49"/>
      <c r="C167" s="49"/>
      <c r="D167" s="49"/>
      <c r="E167" s="49"/>
      <c r="F167" s="49"/>
    </row>
    <row r="168" spans="2:6" x14ac:dyDescent="0.2">
      <c r="B168" s="49"/>
      <c r="C168" s="49"/>
      <c r="D168" s="49"/>
      <c r="E168" s="49"/>
      <c r="F168" s="49"/>
    </row>
    <row r="169" spans="2:6" x14ac:dyDescent="0.2">
      <c r="B169" s="49"/>
      <c r="C169" s="49"/>
      <c r="D169" s="49"/>
      <c r="E169" s="49"/>
      <c r="F169" s="49"/>
    </row>
    <row r="170" spans="2:6" x14ac:dyDescent="0.2">
      <c r="B170" s="49"/>
      <c r="C170" s="49"/>
      <c r="D170" s="49"/>
      <c r="E170" s="49"/>
      <c r="F170" s="49"/>
    </row>
    <row r="171" spans="2:6" x14ac:dyDescent="0.2">
      <c r="B171" s="49"/>
      <c r="C171" s="49"/>
      <c r="D171" s="49"/>
      <c r="E171" s="49"/>
      <c r="F171" s="49"/>
    </row>
    <row r="172" spans="2:6" x14ac:dyDescent="0.2">
      <c r="B172" s="49"/>
      <c r="C172" s="49"/>
      <c r="D172" s="49"/>
      <c r="E172" s="49"/>
      <c r="F172" s="49"/>
    </row>
    <row r="173" spans="2:6" x14ac:dyDescent="0.2">
      <c r="B173" s="49"/>
      <c r="C173" s="49"/>
      <c r="D173" s="49"/>
      <c r="E173" s="49"/>
      <c r="F173" s="49"/>
    </row>
    <row r="174" spans="2:6" x14ac:dyDescent="0.2">
      <c r="B174" s="49"/>
      <c r="C174" s="49"/>
      <c r="D174" s="49"/>
      <c r="E174" s="49"/>
      <c r="F174" s="49"/>
    </row>
    <row r="175" spans="2:6" x14ac:dyDescent="0.2">
      <c r="B175" s="49"/>
      <c r="C175" s="49"/>
      <c r="D175" s="49"/>
      <c r="E175" s="49"/>
      <c r="F175" s="49"/>
    </row>
    <row r="176" spans="2:6" x14ac:dyDescent="0.2">
      <c r="B176" s="49"/>
      <c r="C176" s="49"/>
      <c r="D176" s="49"/>
      <c r="E176" s="49"/>
      <c r="F176" s="49"/>
    </row>
    <row r="177" spans="2:6" x14ac:dyDescent="0.2">
      <c r="B177" s="49"/>
      <c r="C177" s="49"/>
      <c r="D177" s="49"/>
      <c r="E177" s="49"/>
      <c r="F177" s="49"/>
    </row>
    <row r="178" spans="2:6" x14ac:dyDescent="0.2">
      <c r="B178" s="49"/>
      <c r="C178" s="49"/>
      <c r="D178" s="49"/>
      <c r="E178" s="49"/>
      <c r="F178" s="49"/>
    </row>
    <row r="179" spans="2:6" x14ac:dyDescent="0.2">
      <c r="B179" s="49"/>
      <c r="C179" s="49"/>
      <c r="D179" s="49"/>
      <c r="E179" s="49"/>
      <c r="F179" s="49"/>
    </row>
    <row r="180" spans="2:6" x14ac:dyDescent="0.2">
      <c r="B180" s="49"/>
      <c r="C180" s="49"/>
      <c r="D180" s="49"/>
      <c r="E180" s="49"/>
      <c r="F180" s="49"/>
    </row>
    <row r="181" spans="2:6" x14ac:dyDescent="0.2">
      <c r="B181" s="49"/>
      <c r="C181" s="49"/>
      <c r="D181" s="49"/>
      <c r="E181" s="49"/>
      <c r="F181" s="49"/>
    </row>
    <row r="182" spans="2:6" x14ac:dyDescent="0.2">
      <c r="B182" s="49"/>
      <c r="C182" s="49"/>
      <c r="D182" s="49"/>
      <c r="E182" s="49"/>
      <c r="F182" s="49"/>
    </row>
    <row r="183" spans="2:6" x14ac:dyDescent="0.2">
      <c r="B183" s="49"/>
      <c r="C183" s="49"/>
      <c r="D183" s="49"/>
      <c r="E183" s="49"/>
      <c r="F183" s="49"/>
    </row>
    <row r="184" spans="2:6" x14ac:dyDescent="0.2">
      <c r="B184" s="49"/>
      <c r="C184" s="49"/>
      <c r="D184" s="49"/>
      <c r="E184" s="49"/>
      <c r="F184" s="49"/>
    </row>
    <row r="185" spans="2:6" x14ac:dyDescent="0.2">
      <c r="B185" s="49"/>
      <c r="C185" s="49"/>
      <c r="D185" s="49"/>
      <c r="E185" s="49"/>
      <c r="F185" s="49"/>
    </row>
    <row r="186" spans="2:6" x14ac:dyDescent="0.2">
      <c r="B186" s="49"/>
      <c r="C186" s="49"/>
      <c r="D186" s="49"/>
      <c r="E186" s="49"/>
      <c r="F186" s="49"/>
    </row>
    <row r="187" spans="2:6" x14ac:dyDescent="0.2">
      <c r="B187" s="49"/>
      <c r="C187" s="49"/>
      <c r="D187" s="49"/>
      <c r="E187" s="49"/>
      <c r="F187" s="49"/>
    </row>
    <row r="188" spans="2:6" x14ac:dyDescent="0.2">
      <c r="B188" s="49"/>
      <c r="C188" s="49"/>
      <c r="D188" s="49"/>
      <c r="E188" s="49"/>
      <c r="F188" s="49"/>
    </row>
    <row r="189" spans="2:6" x14ac:dyDescent="0.2">
      <c r="B189" s="49"/>
      <c r="C189" s="49"/>
      <c r="D189" s="49"/>
      <c r="E189" s="49"/>
      <c r="F189" s="49"/>
    </row>
    <row r="190" spans="2:6" x14ac:dyDescent="0.2">
      <c r="B190" s="49"/>
      <c r="C190" s="49"/>
      <c r="D190" s="49"/>
      <c r="E190" s="49"/>
      <c r="F190" s="49"/>
    </row>
    <row r="191" spans="2:6" x14ac:dyDescent="0.2">
      <c r="B191" s="49"/>
      <c r="C191" s="49"/>
      <c r="D191" s="49"/>
      <c r="E191" s="49"/>
      <c r="F191" s="49"/>
    </row>
    <row r="192" spans="2:6" x14ac:dyDescent="0.2">
      <c r="B192" s="49"/>
      <c r="C192" s="49"/>
      <c r="D192" s="49"/>
      <c r="E192" s="49"/>
      <c r="F192" s="49"/>
    </row>
    <row r="193" spans="2:6" x14ac:dyDescent="0.2">
      <c r="B193" s="49"/>
      <c r="C193" s="49"/>
      <c r="D193" s="49"/>
      <c r="E193" s="49"/>
      <c r="F193" s="49"/>
    </row>
    <row r="194" spans="2:6" x14ac:dyDescent="0.2">
      <c r="B194" s="49"/>
      <c r="C194" s="49"/>
      <c r="D194" s="49"/>
      <c r="E194" s="49"/>
      <c r="F194" s="49"/>
    </row>
    <row r="195" spans="2:6" x14ac:dyDescent="0.2">
      <c r="B195" s="49"/>
      <c r="C195" s="49"/>
      <c r="D195" s="49"/>
      <c r="E195" s="49"/>
      <c r="F195" s="49"/>
    </row>
    <row r="196" spans="2:6" x14ac:dyDescent="0.2">
      <c r="B196" s="49"/>
      <c r="C196" s="49"/>
      <c r="D196" s="49"/>
      <c r="E196" s="49"/>
      <c r="F196" s="49"/>
    </row>
    <row r="197" spans="2:6" x14ac:dyDescent="0.2">
      <c r="B197" s="49"/>
      <c r="C197" s="49"/>
      <c r="D197" s="49"/>
      <c r="E197" s="49"/>
      <c r="F197" s="49"/>
    </row>
    <row r="198" spans="2:6" x14ac:dyDescent="0.2">
      <c r="B198" s="49"/>
      <c r="C198" s="49"/>
      <c r="D198" s="49"/>
      <c r="E198" s="49"/>
      <c r="F198" s="49"/>
    </row>
    <row r="199" spans="2:6" x14ac:dyDescent="0.2">
      <c r="B199" s="49"/>
      <c r="C199" s="49"/>
      <c r="D199" s="49"/>
      <c r="E199" s="49"/>
      <c r="F199" s="49"/>
    </row>
    <row r="200" spans="2:6" x14ac:dyDescent="0.2">
      <c r="B200" s="49"/>
      <c r="C200" s="49"/>
      <c r="D200" s="49"/>
      <c r="E200" s="49"/>
      <c r="F200" s="49"/>
    </row>
    <row r="201" spans="2:6" x14ac:dyDescent="0.2">
      <c r="B201" s="49"/>
      <c r="C201" s="49"/>
      <c r="D201" s="49"/>
      <c r="E201" s="49"/>
      <c r="F201" s="49"/>
    </row>
    <row r="208" spans="2:6" s="41" customFormat="1" ht="15" x14ac:dyDescent="0.2"/>
    <row r="209" spans="2:6" s="41" customFormat="1" ht="15" x14ac:dyDescent="0.2"/>
    <row r="210" spans="2:6" s="41" customFormat="1" ht="15" x14ac:dyDescent="0.2"/>
    <row r="213" spans="2:6" s="44" customFormat="1" ht="11.25" x14ac:dyDescent="0.2"/>
    <row r="216" spans="2:6" x14ac:dyDescent="0.2">
      <c r="B216" s="49"/>
      <c r="C216" s="49"/>
      <c r="D216" s="49"/>
      <c r="E216" s="49"/>
      <c r="F216" s="49"/>
    </row>
    <row r="217" spans="2:6" x14ac:dyDescent="0.2">
      <c r="B217" s="49"/>
      <c r="C217" s="49"/>
      <c r="D217" s="49"/>
      <c r="E217" s="49"/>
      <c r="F217" s="49"/>
    </row>
    <row r="218" spans="2:6" x14ac:dyDescent="0.2">
      <c r="B218" s="49"/>
      <c r="C218" s="49"/>
      <c r="D218" s="49"/>
      <c r="E218" s="49"/>
      <c r="F218" s="49"/>
    </row>
    <row r="219" spans="2:6" x14ac:dyDescent="0.2">
      <c r="B219" s="49"/>
      <c r="C219" s="49"/>
      <c r="D219" s="49"/>
      <c r="E219" s="49"/>
      <c r="F219" s="49"/>
    </row>
    <row r="220" spans="2:6" x14ac:dyDescent="0.2">
      <c r="B220" s="49"/>
      <c r="C220" s="49"/>
      <c r="D220" s="49"/>
      <c r="E220" s="49"/>
      <c r="F220" s="49"/>
    </row>
    <row r="221" spans="2:6" x14ac:dyDescent="0.2">
      <c r="B221" s="49"/>
      <c r="C221" s="49"/>
      <c r="D221" s="49"/>
      <c r="E221" s="49"/>
      <c r="F221" s="49"/>
    </row>
    <row r="222" spans="2:6" x14ac:dyDescent="0.2">
      <c r="B222" s="49"/>
      <c r="C222" s="49"/>
      <c r="D222" s="49"/>
      <c r="E222" s="49"/>
      <c r="F222" s="49"/>
    </row>
    <row r="223" spans="2:6" x14ac:dyDescent="0.2">
      <c r="B223" s="49"/>
      <c r="C223" s="49"/>
      <c r="D223" s="49"/>
      <c r="E223" s="49"/>
      <c r="F223" s="49"/>
    </row>
    <row r="224" spans="2:6" x14ac:dyDescent="0.2">
      <c r="B224" s="49"/>
      <c r="C224" s="49"/>
      <c r="D224" s="49"/>
      <c r="E224" s="49"/>
      <c r="F224" s="49"/>
    </row>
    <row r="225" spans="2:6" x14ac:dyDescent="0.2">
      <c r="B225" s="49"/>
      <c r="C225" s="49"/>
      <c r="D225" s="49"/>
      <c r="E225" s="49"/>
      <c r="F225" s="49"/>
    </row>
    <row r="226" spans="2:6" x14ac:dyDescent="0.2">
      <c r="B226" s="49"/>
      <c r="C226" s="49"/>
      <c r="D226" s="49"/>
      <c r="E226" s="49"/>
      <c r="F226" s="49"/>
    </row>
    <row r="227" spans="2:6" x14ac:dyDescent="0.2">
      <c r="B227" s="49"/>
      <c r="C227" s="49"/>
      <c r="D227" s="49"/>
      <c r="E227" s="49"/>
      <c r="F227" s="49"/>
    </row>
    <row r="228" spans="2:6" x14ac:dyDescent="0.2">
      <c r="B228" s="49"/>
      <c r="C228" s="49"/>
      <c r="D228" s="49"/>
      <c r="E228" s="49"/>
      <c r="F228" s="49"/>
    </row>
    <row r="229" spans="2:6" x14ac:dyDescent="0.2">
      <c r="B229" s="49"/>
      <c r="C229" s="49"/>
      <c r="D229" s="49"/>
      <c r="E229" s="49"/>
      <c r="F229" s="49"/>
    </row>
    <row r="230" spans="2:6" x14ac:dyDescent="0.2">
      <c r="B230" s="49"/>
      <c r="C230" s="49"/>
      <c r="D230" s="49"/>
      <c r="E230" s="49"/>
      <c r="F230" s="49"/>
    </row>
    <row r="231" spans="2:6" x14ac:dyDescent="0.2">
      <c r="B231" s="49"/>
      <c r="C231" s="49"/>
      <c r="D231" s="49"/>
      <c r="E231" s="49"/>
      <c r="F231" s="49"/>
    </row>
    <row r="232" spans="2:6" x14ac:dyDescent="0.2">
      <c r="B232" s="49"/>
      <c r="C232" s="49"/>
      <c r="D232" s="49"/>
      <c r="E232" s="49"/>
      <c r="F232" s="49"/>
    </row>
    <row r="233" spans="2:6" x14ac:dyDescent="0.2">
      <c r="B233" s="49"/>
      <c r="C233" s="49"/>
      <c r="D233" s="49"/>
      <c r="E233" s="49"/>
      <c r="F233" s="49"/>
    </row>
    <row r="234" spans="2:6" x14ac:dyDescent="0.2">
      <c r="B234" s="49"/>
      <c r="C234" s="49"/>
      <c r="D234" s="49"/>
      <c r="E234" s="49"/>
      <c r="F234" s="49"/>
    </row>
    <row r="235" spans="2:6" x14ac:dyDescent="0.2">
      <c r="B235" s="49"/>
      <c r="C235" s="49"/>
      <c r="D235" s="49"/>
      <c r="E235" s="49"/>
      <c r="F235" s="49"/>
    </row>
    <row r="236" spans="2:6" x14ac:dyDescent="0.2">
      <c r="B236" s="49"/>
      <c r="C236" s="49"/>
      <c r="D236" s="49"/>
      <c r="E236" s="49"/>
      <c r="F236" s="49"/>
    </row>
    <row r="237" spans="2:6" x14ac:dyDescent="0.2">
      <c r="B237" s="49"/>
      <c r="C237" s="49"/>
      <c r="D237" s="49"/>
      <c r="E237" s="49"/>
      <c r="F237" s="49"/>
    </row>
    <row r="238" spans="2:6" x14ac:dyDescent="0.2">
      <c r="B238" s="49"/>
      <c r="C238" s="49"/>
      <c r="D238" s="49"/>
      <c r="E238" s="49"/>
      <c r="F238" s="49"/>
    </row>
    <row r="239" spans="2:6" x14ac:dyDescent="0.2">
      <c r="B239" s="49"/>
      <c r="C239" s="49"/>
      <c r="D239" s="49"/>
      <c r="E239" s="49"/>
      <c r="F239" s="49"/>
    </row>
    <row r="240" spans="2:6" x14ac:dyDescent="0.2">
      <c r="B240" s="49"/>
      <c r="C240" s="49"/>
      <c r="D240" s="49"/>
      <c r="E240" s="49"/>
      <c r="F240" s="49"/>
    </row>
    <row r="241" spans="2:6" x14ac:dyDescent="0.2">
      <c r="B241" s="49"/>
      <c r="C241" s="49"/>
      <c r="D241" s="49"/>
      <c r="E241" s="49"/>
      <c r="F241" s="49"/>
    </row>
    <row r="242" spans="2:6" x14ac:dyDescent="0.2">
      <c r="B242" s="49"/>
      <c r="C242" s="49"/>
      <c r="D242" s="49"/>
      <c r="E242" s="49"/>
      <c r="F242" s="49"/>
    </row>
    <row r="243" spans="2:6" x14ac:dyDescent="0.2">
      <c r="B243" s="49"/>
      <c r="C243" s="49"/>
      <c r="D243" s="49"/>
      <c r="E243" s="49"/>
      <c r="F243" s="49"/>
    </row>
    <row r="244" spans="2:6" x14ac:dyDescent="0.2">
      <c r="B244" s="49"/>
      <c r="C244" s="49"/>
      <c r="D244" s="49"/>
      <c r="E244" s="49"/>
      <c r="F244" s="49"/>
    </row>
    <row r="245" spans="2:6" x14ac:dyDescent="0.2">
      <c r="B245" s="49"/>
      <c r="C245" s="49"/>
      <c r="D245" s="49"/>
      <c r="E245" s="49"/>
      <c r="F245" s="49"/>
    </row>
    <row r="246" spans="2:6" x14ac:dyDescent="0.2">
      <c r="B246" s="49"/>
      <c r="C246" s="49"/>
      <c r="D246" s="49"/>
      <c r="E246" s="49"/>
      <c r="F246" s="49"/>
    </row>
    <row r="247" spans="2:6" x14ac:dyDescent="0.2">
      <c r="B247" s="49"/>
      <c r="C247" s="49"/>
      <c r="D247" s="49"/>
      <c r="E247" s="49"/>
      <c r="F247" s="49"/>
    </row>
    <row r="248" spans="2:6" x14ac:dyDescent="0.2">
      <c r="B248" s="49"/>
      <c r="C248" s="49"/>
      <c r="D248" s="49"/>
      <c r="E248" s="49"/>
      <c r="F248" s="49"/>
    </row>
    <row r="249" spans="2:6" x14ac:dyDescent="0.2">
      <c r="B249" s="49"/>
      <c r="C249" s="49"/>
      <c r="D249" s="49"/>
      <c r="E249" s="49"/>
      <c r="F249" s="49"/>
    </row>
    <row r="250" spans="2:6" x14ac:dyDescent="0.2">
      <c r="B250" s="49"/>
      <c r="C250" s="49"/>
      <c r="D250" s="49"/>
      <c r="E250" s="49"/>
      <c r="F250" s="49"/>
    </row>
    <row r="251" spans="2:6" x14ac:dyDescent="0.2">
      <c r="B251" s="49"/>
      <c r="C251" s="49"/>
      <c r="D251" s="49"/>
      <c r="E251" s="49"/>
      <c r="F251" s="49"/>
    </row>
    <row r="252" spans="2:6" x14ac:dyDescent="0.2">
      <c r="B252" s="49"/>
      <c r="C252" s="49"/>
      <c r="D252" s="49"/>
      <c r="E252" s="49"/>
      <c r="F252" s="49"/>
    </row>
    <row r="253" spans="2:6" x14ac:dyDescent="0.2">
      <c r="B253" s="49"/>
      <c r="C253" s="49"/>
      <c r="D253" s="49"/>
      <c r="E253" s="49"/>
      <c r="F253" s="49"/>
    </row>
    <row r="260" spans="2:6" s="41" customFormat="1" ht="15" x14ac:dyDescent="0.2"/>
    <row r="261" spans="2:6" s="41" customFormat="1" ht="15" x14ac:dyDescent="0.2"/>
    <row r="262" spans="2:6" s="41" customFormat="1" ht="15" x14ac:dyDescent="0.2"/>
    <row r="265" spans="2:6" s="44" customFormat="1" ht="11.25" x14ac:dyDescent="0.2"/>
    <row r="268" spans="2:6" x14ac:dyDescent="0.2">
      <c r="B268" s="49"/>
      <c r="C268" s="49"/>
      <c r="D268" s="49"/>
      <c r="E268" s="49"/>
      <c r="F268" s="49"/>
    </row>
    <row r="269" spans="2:6" x14ac:dyDescent="0.2">
      <c r="B269" s="49"/>
      <c r="C269" s="49"/>
      <c r="D269" s="49"/>
      <c r="E269" s="49"/>
      <c r="F269" s="49"/>
    </row>
    <row r="270" spans="2:6" x14ac:dyDescent="0.2">
      <c r="B270" s="49"/>
      <c r="C270" s="49"/>
      <c r="D270" s="49"/>
      <c r="E270" s="49"/>
      <c r="F270" s="49"/>
    </row>
    <row r="271" spans="2:6" x14ac:dyDescent="0.2">
      <c r="B271" s="49"/>
      <c r="C271" s="49"/>
      <c r="D271" s="49"/>
      <c r="E271" s="49"/>
      <c r="F271" s="49"/>
    </row>
    <row r="272" spans="2:6" x14ac:dyDescent="0.2">
      <c r="B272" s="49"/>
      <c r="C272" s="49"/>
      <c r="D272" s="49"/>
      <c r="E272" s="49"/>
      <c r="F272" s="49"/>
    </row>
    <row r="273" spans="2:6" x14ac:dyDescent="0.2">
      <c r="B273" s="49"/>
      <c r="C273" s="49"/>
      <c r="D273" s="49"/>
      <c r="E273" s="49"/>
      <c r="F273" s="49"/>
    </row>
    <row r="274" spans="2:6" x14ac:dyDescent="0.2">
      <c r="B274" s="49"/>
      <c r="C274" s="49"/>
      <c r="D274" s="49"/>
      <c r="E274" s="49"/>
      <c r="F274" s="49"/>
    </row>
    <row r="275" spans="2:6" x14ac:dyDescent="0.2">
      <c r="B275" s="49"/>
      <c r="C275" s="49"/>
      <c r="D275" s="49"/>
      <c r="E275" s="49"/>
      <c r="F275" s="49"/>
    </row>
    <row r="276" spans="2:6" x14ac:dyDescent="0.2">
      <c r="B276" s="49"/>
      <c r="C276" s="49"/>
      <c r="D276" s="49"/>
      <c r="E276" s="49"/>
      <c r="F276" s="49"/>
    </row>
    <row r="277" spans="2:6" x14ac:dyDescent="0.2">
      <c r="B277" s="49"/>
      <c r="C277" s="49"/>
      <c r="D277" s="49"/>
      <c r="E277" s="49"/>
      <c r="F277" s="49"/>
    </row>
    <row r="278" spans="2:6" x14ac:dyDescent="0.2">
      <c r="B278" s="49"/>
      <c r="C278" s="49"/>
      <c r="D278" s="49"/>
      <c r="E278" s="49"/>
      <c r="F278" s="49"/>
    </row>
    <row r="279" spans="2:6" x14ac:dyDescent="0.2">
      <c r="B279" s="49"/>
      <c r="C279" s="49"/>
      <c r="D279" s="49"/>
      <c r="E279" s="49"/>
      <c r="F279" s="49"/>
    </row>
    <row r="280" spans="2:6" x14ac:dyDescent="0.2">
      <c r="B280" s="49"/>
      <c r="C280" s="49"/>
      <c r="D280" s="49"/>
      <c r="E280" s="49"/>
      <c r="F280" s="49"/>
    </row>
    <row r="281" spans="2:6" x14ac:dyDescent="0.2">
      <c r="B281" s="49"/>
      <c r="C281" s="49"/>
      <c r="D281" s="49"/>
      <c r="E281" s="49"/>
      <c r="F281" s="49"/>
    </row>
    <row r="282" spans="2:6" x14ac:dyDescent="0.2">
      <c r="B282" s="49"/>
      <c r="C282" s="49"/>
      <c r="D282" s="49"/>
      <c r="E282" s="49"/>
      <c r="F282" s="49"/>
    </row>
    <row r="283" spans="2:6" x14ac:dyDescent="0.2">
      <c r="B283" s="49"/>
      <c r="C283" s="49"/>
      <c r="D283" s="49"/>
      <c r="E283" s="49"/>
      <c r="F283" s="49"/>
    </row>
    <row r="284" spans="2:6" x14ac:dyDescent="0.2">
      <c r="B284" s="49"/>
      <c r="C284" s="49"/>
      <c r="D284" s="49"/>
      <c r="E284" s="49"/>
      <c r="F284" s="49"/>
    </row>
    <row r="285" spans="2:6" x14ac:dyDescent="0.2">
      <c r="B285" s="49"/>
      <c r="C285" s="49"/>
      <c r="D285" s="49"/>
      <c r="E285" s="49"/>
      <c r="F285" s="49"/>
    </row>
    <row r="286" spans="2:6" x14ac:dyDescent="0.2">
      <c r="B286" s="49"/>
      <c r="C286" s="49"/>
      <c r="D286" s="49"/>
      <c r="E286" s="49"/>
      <c r="F286" s="49"/>
    </row>
    <row r="287" spans="2:6" x14ac:dyDescent="0.2">
      <c r="B287" s="49"/>
      <c r="C287" s="49"/>
      <c r="D287" s="49"/>
      <c r="E287" s="49"/>
      <c r="F287" s="49"/>
    </row>
    <row r="288" spans="2:6" x14ac:dyDescent="0.2">
      <c r="B288" s="49"/>
      <c r="C288" s="49"/>
      <c r="D288" s="49"/>
      <c r="E288" s="49"/>
      <c r="F288" s="49"/>
    </row>
    <row r="289" spans="2:6" x14ac:dyDescent="0.2">
      <c r="B289" s="49"/>
      <c r="C289" s="49"/>
      <c r="D289" s="49"/>
      <c r="E289" s="49"/>
      <c r="F289" s="49"/>
    </row>
    <row r="290" spans="2:6" x14ac:dyDescent="0.2">
      <c r="B290" s="49"/>
      <c r="C290" s="49"/>
      <c r="D290" s="49"/>
      <c r="E290" s="49"/>
      <c r="F290" s="49"/>
    </row>
    <row r="291" spans="2:6" x14ac:dyDescent="0.2">
      <c r="B291" s="49"/>
      <c r="C291" s="49"/>
      <c r="D291" s="49"/>
      <c r="E291" s="49"/>
      <c r="F291" s="49"/>
    </row>
    <row r="292" spans="2:6" x14ac:dyDescent="0.2">
      <c r="B292" s="49"/>
      <c r="C292" s="49"/>
      <c r="D292" s="49"/>
      <c r="E292" s="49"/>
      <c r="F292" s="49"/>
    </row>
    <row r="293" spans="2:6" x14ac:dyDescent="0.2">
      <c r="B293" s="49"/>
      <c r="C293" s="49"/>
      <c r="D293" s="49"/>
      <c r="E293" s="49"/>
      <c r="F293" s="49"/>
    </row>
    <row r="294" spans="2:6" x14ac:dyDescent="0.2">
      <c r="B294" s="49"/>
      <c r="C294" s="49"/>
      <c r="D294" s="49"/>
      <c r="E294" s="49"/>
      <c r="F294" s="49"/>
    </row>
    <row r="295" spans="2:6" x14ac:dyDescent="0.2">
      <c r="B295" s="49"/>
      <c r="C295" s="49"/>
      <c r="D295" s="49"/>
      <c r="E295" s="49"/>
      <c r="F295" s="49"/>
    </row>
    <row r="296" spans="2:6" x14ac:dyDescent="0.2">
      <c r="B296" s="49"/>
      <c r="C296" s="49"/>
      <c r="D296" s="49"/>
      <c r="E296" s="49"/>
      <c r="F296" s="49"/>
    </row>
    <row r="297" spans="2:6" x14ac:dyDescent="0.2">
      <c r="B297" s="49"/>
      <c r="C297" s="49"/>
      <c r="D297" s="49"/>
      <c r="E297" s="49"/>
      <c r="F297" s="49"/>
    </row>
    <row r="298" spans="2:6" x14ac:dyDescent="0.2">
      <c r="B298" s="49"/>
      <c r="C298" s="49"/>
      <c r="D298" s="49"/>
      <c r="E298" s="49"/>
      <c r="F298" s="49"/>
    </row>
    <row r="299" spans="2:6" x14ac:dyDescent="0.2">
      <c r="B299" s="49"/>
      <c r="C299" s="49"/>
      <c r="D299" s="49"/>
      <c r="E299" s="49"/>
      <c r="F299" s="49"/>
    </row>
    <row r="300" spans="2:6" x14ac:dyDescent="0.2">
      <c r="B300" s="49"/>
      <c r="C300" s="49"/>
      <c r="D300" s="49"/>
      <c r="E300" s="49"/>
      <c r="F300" s="49"/>
    </row>
    <row r="301" spans="2:6" x14ac:dyDescent="0.2">
      <c r="B301" s="49"/>
      <c r="C301" s="49"/>
      <c r="D301" s="49"/>
      <c r="E301" s="49"/>
      <c r="F301" s="49"/>
    </row>
    <row r="302" spans="2:6" x14ac:dyDescent="0.2">
      <c r="B302" s="49"/>
      <c r="C302" s="49"/>
      <c r="D302" s="49"/>
      <c r="E302" s="49"/>
      <c r="F302" s="49"/>
    </row>
    <row r="303" spans="2:6" x14ac:dyDescent="0.2">
      <c r="B303" s="49"/>
      <c r="C303" s="49"/>
      <c r="D303" s="49"/>
      <c r="E303" s="49"/>
      <c r="F303" s="49"/>
    </row>
    <row r="304" spans="2:6" x14ac:dyDescent="0.2">
      <c r="B304" s="49"/>
      <c r="C304" s="49"/>
      <c r="D304" s="49"/>
      <c r="E304" s="49"/>
      <c r="F304" s="49"/>
    </row>
    <row r="305" spans="2:6" x14ac:dyDescent="0.2">
      <c r="B305" s="49"/>
      <c r="C305" s="49"/>
      <c r="D305" s="49"/>
      <c r="E305" s="49"/>
      <c r="F305" s="49"/>
    </row>
    <row r="312" spans="2:6" s="41" customFormat="1" ht="15" x14ac:dyDescent="0.2"/>
    <row r="313" spans="2:6" s="41" customFormat="1" ht="15" x14ac:dyDescent="0.2"/>
    <row r="314" spans="2:6" s="41" customFormat="1" ht="15" x14ac:dyDescent="0.2"/>
    <row r="317" spans="2:6" s="44" customFormat="1" ht="11.25" x14ac:dyDescent="0.2"/>
    <row r="320" spans="2:6" x14ac:dyDescent="0.2">
      <c r="B320" s="49"/>
      <c r="C320" s="49"/>
      <c r="D320" s="49"/>
      <c r="E320" s="49"/>
      <c r="F320" s="49"/>
    </row>
    <row r="321" spans="2:6" x14ac:dyDescent="0.2">
      <c r="B321" s="49"/>
      <c r="C321" s="49"/>
      <c r="D321" s="49"/>
      <c r="E321" s="49"/>
      <c r="F321" s="49"/>
    </row>
    <row r="322" spans="2:6" x14ac:dyDescent="0.2">
      <c r="B322" s="49"/>
      <c r="C322" s="49"/>
      <c r="D322" s="49"/>
      <c r="E322" s="49"/>
      <c r="F322" s="49"/>
    </row>
    <row r="323" spans="2:6" x14ac:dyDescent="0.2">
      <c r="B323" s="49"/>
      <c r="C323" s="49"/>
      <c r="D323" s="49"/>
      <c r="E323" s="49"/>
      <c r="F323" s="49"/>
    </row>
    <row r="324" spans="2:6" x14ac:dyDescent="0.2">
      <c r="B324" s="49"/>
      <c r="C324" s="49"/>
      <c r="D324" s="49"/>
      <c r="E324" s="49"/>
      <c r="F324" s="49"/>
    </row>
    <row r="325" spans="2:6" x14ac:dyDescent="0.2">
      <c r="B325" s="49"/>
      <c r="C325" s="49"/>
      <c r="D325" s="49"/>
      <c r="E325" s="49"/>
      <c r="F325" s="49"/>
    </row>
    <row r="326" spans="2:6" x14ac:dyDescent="0.2">
      <c r="B326" s="49"/>
      <c r="C326" s="49"/>
      <c r="D326" s="49"/>
      <c r="E326" s="49"/>
      <c r="F326" s="49"/>
    </row>
    <row r="327" spans="2:6" x14ac:dyDescent="0.2">
      <c r="B327" s="49"/>
      <c r="C327" s="49"/>
      <c r="D327" s="49"/>
      <c r="E327" s="49"/>
      <c r="F327" s="49"/>
    </row>
    <row r="328" spans="2:6" x14ac:dyDescent="0.2">
      <c r="B328" s="49"/>
      <c r="C328" s="49"/>
      <c r="D328" s="49"/>
      <c r="E328" s="49"/>
      <c r="F328" s="49"/>
    </row>
    <row r="329" spans="2:6" x14ac:dyDescent="0.2">
      <c r="B329" s="49"/>
      <c r="C329" s="49"/>
      <c r="D329" s="49"/>
      <c r="E329" s="49"/>
      <c r="F329" s="49"/>
    </row>
    <row r="330" spans="2:6" x14ac:dyDescent="0.2">
      <c r="B330" s="49"/>
      <c r="C330" s="49"/>
      <c r="D330" s="49"/>
      <c r="E330" s="49"/>
      <c r="F330" s="49"/>
    </row>
    <row r="331" spans="2:6" x14ac:dyDescent="0.2">
      <c r="B331" s="49"/>
      <c r="C331" s="49"/>
      <c r="D331" s="49"/>
      <c r="E331" s="49"/>
      <c r="F331" s="49"/>
    </row>
    <row r="332" spans="2:6" x14ac:dyDescent="0.2">
      <c r="B332" s="49"/>
      <c r="C332" s="49"/>
      <c r="D332" s="49"/>
      <c r="E332" s="49"/>
      <c r="F332" s="49"/>
    </row>
    <row r="333" spans="2:6" x14ac:dyDescent="0.2">
      <c r="B333" s="49"/>
      <c r="C333" s="49"/>
      <c r="D333" s="49"/>
      <c r="E333" s="49"/>
      <c r="F333" s="49"/>
    </row>
    <row r="334" spans="2:6" x14ac:dyDescent="0.2">
      <c r="B334" s="49"/>
      <c r="C334" s="49"/>
      <c r="D334" s="49"/>
      <c r="E334" s="49"/>
      <c r="F334" s="49"/>
    </row>
    <row r="335" spans="2:6" x14ac:dyDescent="0.2">
      <c r="B335" s="49"/>
      <c r="C335" s="49"/>
      <c r="D335" s="49"/>
      <c r="E335" s="49"/>
      <c r="F335" s="49"/>
    </row>
    <row r="336" spans="2:6" x14ac:dyDescent="0.2">
      <c r="B336" s="49"/>
      <c r="C336" s="49"/>
      <c r="D336" s="49"/>
      <c r="E336" s="49"/>
      <c r="F336" s="49"/>
    </row>
    <row r="337" spans="2:6" x14ac:dyDescent="0.2">
      <c r="B337" s="49"/>
      <c r="C337" s="49"/>
      <c r="D337" s="49"/>
      <c r="E337" s="49"/>
      <c r="F337" s="49"/>
    </row>
    <row r="338" spans="2:6" x14ac:dyDescent="0.2">
      <c r="B338" s="49"/>
      <c r="C338" s="49"/>
      <c r="D338" s="49"/>
      <c r="E338" s="49"/>
      <c r="F338" s="49"/>
    </row>
    <row r="339" spans="2:6" x14ac:dyDescent="0.2">
      <c r="B339" s="49"/>
      <c r="C339" s="49"/>
      <c r="D339" s="49"/>
      <c r="E339" s="49"/>
      <c r="F339" s="49"/>
    </row>
    <row r="340" spans="2:6" x14ac:dyDescent="0.2">
      <c r="B340" s="49"/>
      <c r="C340" s="49"/>
      <c r="D340" s="49"/>
      <c r="E340" s="49"/>
      <c r="F340" s="49"/>
    </row>
    <row r="341" spans="2:6" x14ac:dyDescent="0.2">
      <c r="B341" s="49"/>
      <c r="C341" s="49"/>
      <c r="D341" s="49"/>
      <c r="E341" s="49"/>
      <c r="F341" s="49"/>
    </row>
    <row r="342" spans="2:6" x14ac:dyDescent="0.2">
      <c r="B342" s="49"/>
      <c r="C342" s="49"/>
      <c r="D342" s="49"/>
      <c r="E342" s="49"/>
      <c r="F342" s="49"/>
    </row>
    <row r="343" spans="2:6" x14ac:dyDescent="0.2">
      <c r="B343" s="49"/>
      <c r="C343" s="49"/>
      <c r="D343" s="49"/>
      <c r="E343" s="49"/>
      <c r="F343" s="49"/>
    </row>
    <row r="344" spans="2:6" x14ac:dyDescent="0.2">
      <c r="B344" s="49"/>
      <c r="C344" s="49"/>
      <c r="D344" s="49"/>
      <c r="E344" s="49"/>
      <c r="F344" s="49"/>
    </row>
    <row r="345" spans="2:6" x14ac:dyDescent="0.2">
      <c r="B345" s="49"/>
      <c r="C345" s="49"/>
      <c r="D345" s="49"/>
      <c r="E345" s="49"/>
      <c r="F345" s="49"/>
    </row>
    <row r="346" spans="2:6" x14ac:dyDescent="0.2">
      <c r="B346" s="49"/>
      <c r="C346" s="49"/>
      <c r="D346" s="49"/>
      <c r="E346" s="49"/>
      <c r="F346" s="49"/>
    </row>
    <row r="347" spans="2:6" x14ac:dyDescent="0.2">
      <c r="B347" s="49"/>
      <c r="C347" s="49"/>
      <c r="D347" s="49"/>
      <c r="E347" s="49"/>
      <c r="F347" s="49"/>
    </row>
    <row r="348" spans="2:6" x14ac:dyDescent="0.2">
      <c r="B348" s="49"/>
      <c r="C348" s="49"/>
      <c r="D348" s="49"/>
      <c r="E348" s="49"/>
      <c r="F348" s="49"/>
    </row>
    <row r="349" spans="2:6" x14ac:dyDescent="0.2">
      <c r="B349" s="49"/>
      <c r="C349" s="49"/>
      <c r="D349" s="49"/>
      <c r="E349" s="49"/>
      <c r="F349" s="49"/>
    </row>
    <row r="350" spans="2:6" x14ac:dyDescent="0.2">
      <c r="B350" s="49"/>
      <c r="C350" s="49"/>
      <c r="D350" s="49"/>
      <c r="E350" s="49"/>
      <c r="F350" s="49"/>
    </row>
    <row r="351" spans="2:6" x14ac:dyDescent="0.2">
      <c r="B351" s="49"/>
      <c r="C351" s="49"/>
      <c r="D351" s="49"/>
      <c r="E351" s="49"/>
      <c r="F351" s="49"/>
    </row>
    <row r="352" spans="2:6" x14ac:dyDescent="0.2">
      <c r="B352" s="49"/>
      <c r="C352" s="49"/>
      <c r="D352" s="49"/>
      <c r="E352" s="49"/>
      <c r="F352" s="49"/>
    </row>
    <row r="353" spans="2:6" x14ac:dyDescent="0.2">
      <c r="B353" s="49"/>
      <c r="C353" s="49"/>
      <c r="D353" s="49"/>
      <c r="E353" s="49"/>
      <c r="F353" s="49"/>
    </row>
    <row r="354" spans="2:6" x14ac:dyDescent="0.2">
      <c r="B354" s="49"/>
      <c r="C354" s="49"/>
      <c r="D354" s="49"/>
      <c r="E354" s="49"/>
      <c r="F354" s="49"/>
    </row>
    <row r="355" spans="2:6" x14ac:dyDescent="0.2">
      <c r="B355" s="49"/>
      <c r="C355" s="49"/>
      <c r="D355" s="49"/>
      <c r="E355" s="49"/>
      <c r="F355" s="49"/>
    </row>
    <row r="356" spans="2:6" x14ac:dyDescent="0.2">
      <c r="B356" s="49"/>
      <c r="C356" s="49"/>
      <c r="D356" s="49"/>
      <c r="E356" s="49"/>
      <c r="F356" s="49"/>
    </row>
    <row r="357" spans="2:6" x14ac:dyDescent="0.2">
      <c r="B357" s="49"/>
      <c r="C357" s="49"/>
      <c r="D357" s="49"/>
      <c r="E357" s="49"/>
      <c r="F357" s="49"/>
    </row>
    <row r="364" spans="2:6" s="41" customFormat="1" ht="15" x14ac:dyDescent="0.2"/>
    <row r="365" spans="2:6" s="41" customFormat="1" ht="15" x14ac:dyDescent="0.2"/>
    <row r="366" spans="2:6" s="41" customFormat="1" ht="15" x14ac:dyDescent="0.2"/>
    <row r="369" spans="2:6" s="44" customFormat="1" ht="11.25" x14ac:dyDescent="0.2"/>
    <row r="372" spans="2:6" x14ac:dyDescent="0.2">
      <c r="B372" s="49"/>
      <c r="C372" s="49"/>
      <c r="D372" s="49"/>
      <c r="E372" s="49"/>
      <c r="F372" s="49"/>
    </row>
    <row r="373" spans="2:6" x14ac:dyDescent="0.2">
      <c r="B373" s="49"/>
      <c r="C373" s="49"/>
      <c r="D373" s="49"/>
      <c r="E373" s="49"/>
      <c r="F373" s="49"/>
    </row>
    <row r="374" spans="2:6" x14ac:dyDescent="0.2">
      <c r="B374" s="49"/>
      <c r="C374" s="49"/>
      <c r="D374" s="49"/>
      <c r="E374" s="49"/>
      <c r="F374" s="49"/>
    </row>
    <row r="375" spans="2:6" x14ac:dyDescent="0.2">
      <c r="B375" s="49"/>
      <c r="C375" s="49"/>
      <c r="D375" s="49"/>
      <c r="E375" s="49"/>
      <c r="F375" s="49"/>
    </row>
    <row r="376" spans="2:6" x14ac:dyDescent="0.2">
      <c r="B376" s="49"/>
      <c r="C376" s="49"/>
      <c r="D376" s="49"/>
      <c r="E376" s="49"/>
      <c r="F376" s="49"/>
    </row>
    <row r="377" spans="2:6" x14ac:dyDescent="0.2">
      <c r="B377" s="49"/>
      <c r="C377" s="49"/>
      <c r="D377" s="49"/>
      <c r="E377" s="49"/>
      <c r="F377" s="49"/>
    </row>
    <row r="378" spans="2:6" x14ac:dyDescent="0.2">
      <c r="B378" s="49"/>
      <c r="C378" s="49"/>
      <c r="D378" s="49"/>
      <c r="E378" s="49"/>
      <c r="F378" s="49"/>
    </row>
    <row r="379" spans="2:6" x14ac:dyDescent="0.2">
      <c r="B379" s="49"/>
      <c r="C379" s="49"/>
      <c r="D379" s="49"/>
      <c r="E379" s="49"/>
      <c r="F379" s="49"/>
    </row>
    <row r="380" spans="2:6" x14ac:dyDescent="0.2">
      <c r="B380" s="49"/>
      <c r="C380" s="49"/>
      <c r="D380" s="49"/>
      <c r="E380" s="49"/>
      <c r="F380" s="49"/>
    </row>
    <row r="381" spans="2:6" x14ac:dyDescent="0.2">
      <c r="B381" s="49"/>
      <c r="C381" s="49"/>
      <c r="D381" s="49"/>
      <c r="E381" s="49"/>
      <c r="F381" s="49"/>
    </row>
    <row r="382" spans="2:6" x14ac:dyDescent="0.2">
      <c r="B382" s="49"/>
      <c r="C382" s="49"/>
      <c r="D382" s="49"/>
      <c r="E382" s="49"/>
      <c r="F382" s="49"/>
    </row>
    <row r="383" spans="2:6" x14ac:dyDescent="0.2">
      <c r="B383" s="49"/>
      <c r="C383" s="49"/>
      <c r="D383" s="49"/>
      <c r="E383" s="49"/>
      <c r="F383" s="49"/>
    </row>
    <row r="384" spans="2:6" x14ac:dyDescent="0.2">
      <c r="B384" s="49"/>
      <c r="C384" s="49"/>
      <c r="D384" s="49"/>
      <c r="E384" s="49"/>
      <c r="F384" s="49"/>
    </row>
    <row r="385" spans="2:6" x14ac:dyDescent="0.2">
      <c r="B385" s="49"/>
      <c r="C385" s="49"/>
      <c r="D385" s="49"/>
      <c r="E385" s="49"/>
      <c r="F385" s="49"/>
    </row>
    <row r="386" spans="2:6" x14ac:dyDescent="0.2">
      <c r="B386" s="49"/>
      <c r="C386" s="49"/>
      <c r="D386" s="49"/>
      <c r="E386" s="49"/>
      <c r="F386" s="49"/>
    </row>
    <row r="387" spans="2:6" x14ac:dyDescent="0.2">
      <c r="B387" s="49"/>
      <c r="C387" s="49"/>
      <c r="D387" s="49"/>
      <c r="E387" s="49"/>
      <c r="F387" s="49"/>
    </row>
    <row r="388" spans="2:6" x14ac:dyDescent="0.2">
      <c r="B388" s="49"/>
      <c r="C388" s="49"/>
      <c r="D388" s="49"/>
      <c r="E388" s="49"/>
      <c r="F388" s="49"/>
    </row>
    <row r="389" spans="2:6" x14ac:dyDescent="0.2">
      <c r="B389" s="49"/>
      <c r="C389" s="49"/>
      <c r="D389" s="49"/>
      <c r="E389" s="49"/>
      <c r="F389" s="49"/>
    </row>
    <row r="390" spans="2:6" x14ac:dyDescent="0.2">
      <c r="B390" s="49"/>
      <c r="C390" s="49"/>
      <c r="D390" s="49"/>
      <c r="E390" s="49"/>
      <c r="F390" s="49"/>
    </row>
    <row r="391" spans="2:6" x14ac:dyDescent="0.2">
      <c r="B391" s="49"/>
      <c r="C391" s="49"/>
      <c r="D391" s="49"/>
      <c r="E391" s="49"/>
      <c r="F391" s="49"/>
    </row>
    <row r="392" spans="2:6" x14ac:dyDescent="0.2">
      <c r="B392" s="49"/>
      <c r="C392" s="49"/>
      <c r="D392" s="49"/>
      <c r="E392" s="49"/>
      <c r="F392" s="49"/>
    </row>
    <row r="393" spans="2:6" x14ac:dyDescent="0.2">
      <c r="B393" s="49"/>
      <c r="C393" s="49"/>
      <c r="D393" s="49"/>
      <c r="E393" s="49"/>
      <c r="F393" s="49"/>
    </row>
    <row r="394" spans="2:6" x14ac:dyDescent="0.2">
      <c r="B394" s="49"/>
      <c r="C394" s="49"/>
      <c r="D394" s="49"/>
      <c r="E394" s="49"/>
      <c r="F394" s="49"/>
    </row>
    <row r="395" spans="2:6" x14ac:dyDescent="0.2">
      <c r="B395" s="49"/>
      <c r="C395" s="49"/>
      <c r="D395" s="49"/>
      <c r="E395" s="49"/>
      <c r="F395" s="49"/>
    </row>
    <row r="396" spans="2:6" x14ac:dyDescent="0.2">
      <c r="B396" s="49"/>
      <c r="C396" s="49"/>
      <c r="D396" s="49"/>
      <c r="E396" s="49"/>
      <c r="F396" s="49"/>
    </row>
    <row r="397" spans="2:6" x14ac:dyDescent="0.2">
      <c r="B397" s="49"/>
      <c r="C397" s="49"/>
      <c r="D397" s="49"/>
      <c r="E397" s="49"/>
      <c r="F397" s="49"/>
    </row>
    <row r="398" spans="2:6" x14ac:dyDescent="0.2">
      <c r="B398" s="49"/>
      <c r="C398" s="49"/>
      <c r="D398" s="49"/>
      <c r="E398" s="49"/>
      <c r="F398" s="49"/>
    </row>
    <row r="399" spans="2:6" x14ac:dyDescent="0.2">
      <c r="B399" s="49"/>
      <c r="C399" s="49"/>
      <c r="D399" s="49"/>
      <c r="E399" s="49"/>
      <c r="F399" s="49"/>
    </row>
    <row r="400" spans="2:6" x14ac:dyDescent="0.2">
      <c r="B400" s="49"/>
      <c r="C400" s="49"/>
      <c r="D400" s="49"/>
      <c r="E400" s="49"/>
      <c r="F400" s="49"/>
    </row>
    <row r="401" spans="2:6" x14ac:dyDescent="0.2">
      <c r="B401" s="49"/>
      <c r="C401" s="49"/>
      <c r="D401" s="49"/>
      <c r="E401" s="49"/>
      <c r="F401" s="49"/>
    </row>
    <row r="402" spans="2:6" x14ac:dyDescent="0.2">
      <c r="B402" s="49"/>
      <c r="C402" s="49"/>
      <c r="D402" s="49"/>
      <c r="E402" s="49"/>
      <c r="F402" s="49"/>
    </row>
    <row r="403" spans="2:6" x14ac:dyDescent="0.2">
      <c r="B403" s="49"/>
      <c r="C403" s="49"/>
      <c r="D403" s="49"/>
      <c r="E403" s="49"/>
      <c r="F403" s="49"/>
    </row>
    <row r="404" spans="2:6" x14ac:dyDescent="0.2">
      <c r="B404" s="49"/>
      <c r="C404" s="49"/>
      <c r="D404" s="49"/>
      <c r="E404" s="49"/>
      <c r="F404" s="49"/>
    </row>
    <row r="405" spans="2:6" x14ac:dyDescent="0.2">
      <c r="B405" s="49"/>
      <c r="C405" s="49"/>
      <c r="D405" s="49"/>
      <c r="E405" s="49"/>
      <c r="F405" s="49"/>
    </row>
    <row r="406" spans="2:6" x14ac:dyDescent="0.2">
      <c r="B406" s="49"/>
      <c r="C406" s="49"/>
      <c r="D406" s="49"/>
      <c r="E406" s="49"/>
      <c r="F406" s="49"/>
    </row>
    <row r="407" spans="2:6" x14ac:dyDescent="0.2">
      <c r="B407" s="49"/>
      <c r="C407" s="49"/>
      <c r="D407" s="49"/>
      <c r="E407" s="49"/>
      <c r="F407" s="49"/>
    </row>
    <row r="408" spans="2:6" x14ac:dyDescent="0.2">
      <c r="B408" s="49"/>
      <c r="C408" s="49"/>
      <c r="D408" s="49"/>
      <c r="E408" s="49"/>
      <c r="F408" s="49"/>
    </row>
    <row r="409" spans="2:6" x14ac:dyDescent="0.2">
      <c r="B409" s="49"/>
      <c r="C409" s="49"/>
      <c r="D409" s="49"/>
      <c r="E409" s="49"/>
      <c r="F409" s="49"/>
    </row>
    <row r="416" spans="2:6" s="41" customFormat="1" ht="15" x14ac:dyDescent="0.2"/>
    <row r="417" spans="2:6" s="41" customFormat="1" ht="15" x14ac:dyDescent="0.2"/>
    <row r="418" spans="2:6" s="41" customFormat="1" ht="15" x14ac:dyDescent="0.2"/>
    <row r="421" spans="2:6" s="44" customFormat="1" ht="11.25" x14ac:dyDescent="0.2"/>
    <row r="424" spans="2:6" x14ac:dyDescent="0.2">
      <c r="B424" s="49"/>
      <c r="C424" s="49"/>
      <c r="D424" s="49"/>
      <c r="E424" s="49"/>
      <c r="F424" s="49"/>
    </row>
    <row r="425" spans="2:6" x14ac:dyDescent="0.2">
      <c r="B425" s="49"/>
      <c r="C425" s="49"/>
      <c r="D425" s="49"/>
      <c r="E425" s="49"/>
      <c r="F425" s="49"/>
    </row>
    <row r="426" spans="2:6" x14ac:dyDescent="0.2">
      <c r="B426" s="49"/>
      <c r="C426" s="49"/>
      <c r="D426" s="49"/>
      <c r="E426" s="49"/>
      <c r="F426" s="49"/>
    </row>
    <row r="427" spans="2:6" x14ac:dyDescent="0.2">
      <c r="B427" s="49"/>
      <c r="C427" s="49"/>
      <c r="D427" s="49"/>
      <c r="E427" s="49"/>
      <c r="F427" s="49"/>
    </row>
    <row r="428" spans="2:6" x14ac:dyDescent="0.2">
      <c r="B428" s="49"/>
      <c r="C428" s="49"/>
      <c r="D428" s="49"/>
      <c r="E428" s="49"/>
      <c r="F428" s="49"/>
    </row>
    <row r="429" spans="2:6" x14ac:dyDescent="0.2">
      <c r="B429" s="49"/>
      <c r="C429" s="49"/>
      <c r="D429" s="49"/>
      <c r="E429" s="49"/>
      <c r="F429" s="49"/>
    </row>
    <row r="430" spans="2:6" x14ac:dyDescent="0.2">
      <c r="B430" s="49"/>
      <c r="C430" s="49"/>
      <c r="D430" s="49"/>
      <c r="E430" s="49"/>
      <c r="F430" s="49"/>
    </row>
    <row r="431" spans="2:6" x14ac:dyDescent="0.2">
      <c r="B431" s="49"/>
      <c r="C431" s="49"/>
      <c r="D431" s="49"/>
      <c r="E431" s="49"/>
      <c r="F431" s="49"/>
    </row>
    <row r="432" spans="2:6" x14ac:dyDescent="0.2">
      <c r="B432" s="49"/>
      <c r="C432" s="49"/>
      <c r="D432" s="49"/>
      <c r="E432" s="49"/>
      <c r="F432" s="49"/>
    </row>
    <row r="433" spans="2:6" x14ac:dyDescent="0.2">
      <c r="B433" s="49"/>
      <c r="C433" s="49"/>
      <c r="D433" s="49"/>
      <c r="E433" s="49"/>
      <c r="F433" s="49"/>
    </row>
    <row r="434" spans="2:6" x14ac:dyDescent="0.2">
      <c r="B434" s="49"/>
      <c r="C434" s="49"/>
      <c r="D434" s="49"/>
      <c r="E434" s="49"/>
      <c r="F434" s="49"/>
    </row>
    <row r="435" spans="2:6" x14ac:dyDescent="0.2">
      <c r="B435" s="49"/>
      <c r="C435" s="49"/>
      <c r="D435" s="49"/>
      <c r="E435" s="49"/>
      <c r="F435" s="49"/>
    </row>
    <row r="436" spans="2:6" x14ac:dyDescent="0.2">
      <c r="B436" s="49"/>
      <c r="C436" s="49"/>
      <c r="D436" s="49"/>
      <c r="E436" s="49"/>
      <c r="F436" s="49"/>
    </row>
    <row r="437" spans="2:6" x14ac:dyDescent="0.2">
      <c r="B437" s="49"/>
      <c r="C437" s="49"/>
      <c r="D437" s="49"/>
      <c r="E437" s="49"/>
      <c r="F437" s="49"/>
    </row>
    <row r="438" spans="2:6" x14ac:dyDescent="0.2">
      <c r="B438" s="49"/>
      <c r="C438" s="49"/>
      <c r="D438" s="49"/>
      <c r="E438" s="49"/>
      <c r="F438" s="49"/>
    </row>
    <row r="439" spans="2:6" x14ac:dyDescent="0.2">
      <c r="B439" s="49"/>
      <c r="C439" s="49"/>
      <c r="D439" s="49"/>
      <c r="E439" s="49"/>
      <c r="F439" s="49"/>
    </row>
    <row r="440" spans="2:6" x14ac:dyDescent="0.2">
      <c r="B440" s="49"/>
      <c r="C440" s="49"/>
      <c r="D440" s="49"/>
      <c r="E440" s="49"/>
      <c r="F440" s="49"/>
    </row>
    <row r="441" spans="2:6" x14ac:dyDescent="0.2">
      <c r="B441" s="49"/>
      <c r="C441" s="49"/>
      <c r="D441" s="49"/>
      <c r="E441" s="49"/>
      <c r="F441" s="49"/>
    </row>
    <row r="442" spans="2:6" x14ac:dyDescent="0.2">
      <c r="B442" s="49"/>
      <c r="C442" s="49"/>
      <c r="D442" s="49"/>
      <c r="E442" s="49"/>
      <c r="F442" s="49"/>
    </row>
    <row r="443" spans="2:6" x14ac:dyDescent="0.2">
      <c r="B443" s="49"/>
      <c r="C443" s="49"/>
      <c r="D443" s="49"/>
      <c r="E443" s="49"/>
      <c r="F443" s="49"/>
    </row>
    <row r="444" spans="2:6" x14ac:dyDescent="0.2">
      <c r="B444" s="49"/>
      <c r="C444" s="49"/>
      <c r="D444" s="49"/>
      <c r="E444" s="49"/>
      <c r="F444" s="49"/>
    </row>
    <row r="445" spans="2:6" x14ac:dyDescent="0.2">
      <c r="B445" s="49"/>
      <c r="C445" s="49"/>
      <c r="D445" s="49"/>
      <c r="E445" s="49"/>
      <c r="F445" s="49"/>
    </row>
    <row r="446" spans="2:6" x14ac:dyDescent="0.2">
      <c r="B446" s="49"/>
      <c r="C446" s="49"/>
      <c r="D446" s="49"/>
      <c r="E446" s="49"/>
      <c r="F446" s="49"/>
    </row>
    <row r="447" spans="2:6" x14ac:dyDescent="0.2">
      <c r="B447" s="49"/>
      <c r="C447" s="49"/>
      <c r="D447" s="49"/>
      <c r="E447" s="49"/>
      <c r="F447" s="49"/>
    </row>
    <row r="448" spans="2:6" x14ac:dyDescent="0.2">
      <c r="B448" s="49"/>
      <c r="C448" s="49"/>
      <c r="D448" s="49"/>
      <c r="E448" s="49"/>
      <c r="F448" s="49"/>
    </row>
    <row r="449" spans="2:6" x14ac:dyDescent="0.2">
      <c r="B449" s="49"/>
      <c r="C449" s="49"/>
      <c r="D449" s="49"/>
      <c r="E449" s="49"/>
      <c r="F449" s="49"/>
    </row>
    <row r="450" spans="2:6" x14ac:dyDescent="0.2">
      <c r="B450" s="49"/>
      <c r="C450" s="49"/>
      <c r="D450" s="49"/>
      <c r="E450" s="49"/>
      <c r="F450" s="49"/>
    </row>
    <row r="451" spans="2:6" x14ac:dyDescent="0.2">
      <c r="B451" s="49"/>
      <c r="C451" s="49"/>
      <c r="D451" s="49"/>
      <c r="E451" s="49"/>
      <c r="F451" s="49"/>
    </row>
    <row r="452" spans="2:6" x14ac:dyDescent="0.2">
      <c r="B452" s="49"/>
      <c r="C452" s="49"/>
      <c r="D452" s="49"/>
      <c r="E452" s="49"/>
      <c r="F452" s="49"/>
    </row>
    <row r="453" spans="2:6" x14ac:dyDescent="0.2">
      <c r="B453" s="49"/>
      <c r="C453" s="49"/>
      <c r="D453" s="49"/>
      <c r="E453" s="49"/>
      <c r="F453" s="49"/>
    </row>
    <row r="454" spans="2:6" x14ac:dyDescent="0.2">
      <c r="B454" s="49"/>
      <c r="C454" s="49"/>
      <c r="D454" s="49"/>
      <c r="E454" s="49"/>
      <c r="F454" s="49"/>
    </row>
    <row r="455" spans="2:6" x14ac:dyDescent="0.2">
      <c r="B455" s="49"/>
      <c r="C455" s="49"/>
      <c r="D455" s="49"/>
      <c r="E455" s="49"/>
      <c r="F455" s="49"/>
    </row>
    <row r="456" spans="2:6" x14ac:dyDescent="0.2">
      <c r="B456" s="49"/>
      <c r="C456" s="49"/>
      <c r="D456" s="49"/>
      <c r="E456" s="49"/>
      <c r="F456" s="49"/>
    </row>
    <row r="457" spans="2:6" x14ac:dyDescent="0.2">
      <c r="B457" s="49"/>
      <c r="C457" s="49"/>
      <c r="D457" s="49"/>
      <c r="E457" s="49"/>
      <c r="F457" s="49"/>
    </row>
    <row r="458" spans="2:6" x14ac:dyDescent="0.2">
      <c r="B458" s="49"/>
      <c r="C458" s="49"/>
      <c r="D458" s="49"/>
      <c r="E458" s="49"/>
      <c r="F458" s="49"/>
    </row>
    <row r="459" spans="2:6" x14ac:dyDescent="0.2">
      <c r="B459" s="49"/>
      <c r="C459" s="49"/>
      <c r="D459" s="49"/>
      <c r="E459" s="49"/>
      <c r="F459" s="49"/>
    </row>
    <row r="460" spans="2:6" x14ac:dyDescent="0.2">
      <c r="B460" s="49"/>
      <c r="C460" s="49"/>
      <c r="D460" s="49"/>
      <c r="E460" s="49"/>
      <c r="F460" s="49"/>
    </row>
    <row r="461" spans="2:6" x14ac:dyDescent="0.2">
      <c r="B461" s="49"/>
      <c r="C461" s="49"/>
      <c r="D461" s="49"/>
      <c r="E461" s="49"/>
      <c r="F461" s="49"/>
    </row>
    <row r="462" spans="2:6" x14ac:dyDescent="0.2">
      <c r="B462" s="49"/>
      <c r="C462" s="49"/>
      <c r="D462" s="49"/>
      <c r="E462" s="49"/>
      <c r="F462" s="49"/>
    </row>
    <row r="463" spans="2:6" x14ac:dyDescent="0.2">
      <c r="B463" s="49"/>
      <c r="C463" s="49"/>
      <c r="D463" s="49"/>
      <c r="E463" s="49"/>
      <c r="F463" s="49"/>
    </row>
    <row r="464" spans="2:6" x14ac:dyDescent="0.2">
      <c r="B464" s="49"/>
      <c r="C464" s="49"/>
      <c r="D464" s="49"/>
      <c r="E464" s="49"/>
      <c r="F464" s="49"/>
    </row>
    <row r="465" spans="2:6" x14ac:dyDescent="0.2">
      <c r="B465" s="49"/>
      <c r="C465" s="49"/>
      <c r="D465" s="49"/>
      <c r="E465" s="49"/>
      <c r="F465" s="49"/>
    </row>
    <row r="466" spans="2:6" x14ac:dyDescent="0.2">
      <c r="B466" s="49"/>
      <c r="C466" s="49"/>
      <c r="D466" s="49"/>
      <c r="E466" s="49"/>
      <c r="F466" s="49"/>
    </row>
    <row r="467" spans="2:6" x14ac:dyDescent="0.2">
      <c r="B467" s="49"/>
      <c r="C467" s="49"/>
      <c r="D467" s="49"/>
      <c r="E467" s="49"/>
      <c r="F467" s="49"/>
    </row>
    <row r="468" spans="2:6" s="41" customFormat="1" ht="15" x14ac:dyDescent="0.2">
      <c r="B468" s="49"/>
      <c r="C468" s="49"/>
      <c r="D468" s="49"/>
      <c r="E468" s="49"/>
      <c r="F468" s="49"/>
    </row>
    <row r="469" spans="2:6" s="41" customFormat="1" ht="15" x14ac:dyDescent="0.2">
      <c r="B469" s="49"/>
      <c r="C469" s="49"/>
      <c r="D469" s="49"/>
      <c r="E469" s="49"/>
      <c r="F469" s="49"/>
    </row>
    <row r="470" spans="2:6" s="41" customFormat="1" ht="15" x14ac:dyDescent="0.2">
      <c r="B470" s="49"/>
      <c r="C470" s="49"/>
      <c r="D470" s="49"/>
      <c r="E470" s="49"/>
      <c r="F470" s="49"/>
    </row>
    <row r="471" spans="2:6" x14ac:dyDescent="0.2">
      <c r="B471" s="49"/>
      <c r="C471" s="49"/>
      <c r="D471" s="49"/>
      <c r="E471" s="49"/>
      <c r="F471" s="49"/>
    </row>
    <row r="472" spans="2:6" x14ac:dyDescent="0.2">
      <c r="B472" s="49"/>
      <c r="C472" s="49"/>
      <c r="D472" s="49"/>
      <c r="E472" s="49"/>
      <c r="F472" s="49"/>
    </row>
    <row r="473" spans="2:6" s="44" customFormat="1" ht="11.25" x14ac:dyDescent="0.2"/>
    <row r="474" spans="2:6" x14ac:dyDescent="0.2">
      <c r="B474" s="49"/>
      <c r="C474" s="49"/>
      <c r="D474" s="49"/>
      <c r="E474" s="49"/>
      <c r="F474" s="49"/>
    </row>
    <row r="475" spans="2:6" x14ac:dyDescent="0.2">
      <c r="B475" s="49"/>
      <c r="C475" s="49"/>
      <c r="D475" s="49"/>
      <c r="E475" s="49"/>
      <c r="F475" s="49"/>
    </row>
    <row r="476" spans="2:6" x14ac:dyDescent="0.2">
      <c r="B476" s="49"/>
      <c r="C476" s="49"/>
      <c r="D476" s="49"/>
      <c r="E476" s="49"/>
      <c r="F476" s="49"/>
    </row>
    <row r="477" spans="2:6" x14ac:dyDescent="0.2">
      <c r="B477" s="49"/>
      <c r="C477" s="49"/>
      <c r="D477" s="49"/>
      <c r="E477" s="49"/>
      <c r="F477" s="49"/>
    </row>
    <row r="478" spans="2:6" x14ac:dyDescent="0.2">
      <c r="B478" s="49"/>
      <c r="C478" s="49"/>
      <c r="D478" s="49"/>
      <c r="E478" s="49"/>
      <c r="F478" s="49"/>
    </row>
    <row r="479" spans="2:6" x14ac:dyDescent="0.2">
      <c r="B479" s="49"/>
      <c r="C479" s="49"/>
      <c r="D479" s="49"/>
      <c r="E479" s="49"/>
      <c r="F479" s="49"/>
    </row>
    <row r="480" spans="2:6" x14ac:dyDescent="0.2">
      <c r="B480" s="49"/>
      <c r="C480" s="49"/>
      <c r="D480" s="49"/>
      <c r="E480" s="49"/>
      <c r="F480" s="49"/>
    </row>
    <row r="481" spans="2:6" x14ac:dyDescent="0.2">
      <c r="B481" s="49"/>
      <c r="C481" s="49"/>
      <c r="D481" s="49"/>
      <c r="E481" s="49"/>
      <c r="F481" s="49"/>
    </row>
    <row r="482" spans="2:6" x14ac:dyDescent="0.2">
      <c r="B482" s="49"/>
      <c r="C482" s="49"/>
      <c r="D482" s="49"/>
      <c r="E482" s="49"/>
      <c r="F482" s="49"/>
    </row>
    <row r="483" spans="2:6" x14ac:dyDescent="0.2">
      <c r="B483" s="49"/>
      <c r="C483" s="49"/>
      <c r="D483" s="49"/>
      <c r="E483" s="49"/>
      <c r="F483" s="49"/>
    </row>
    <row r="484" spans="2:6" x14ac:dyDescent="0.2">
      <c r="B484" s="49"/>
      <c r="C484" s="49"/>
      <c r="D484" s="49"/>
      <c r="E484" s="49"/>
      <c r="F484" s="49"/>
    </row>
    <row r="485" spans="2:6" x14ac:dyDescent="0.2">
      <c r="B485" s="49"/>
      <c r="C485" s="49"/>
      <c r="D485" s="49"/>
      <c r="E485" s="49"/>
      <c r="F485" s="49"/>
    </row>
    <row r="486" spans="2:6" x14ac:dyDescent="0.2">
      <c r="B486" s="49"/>
      <c r="C486" s="49"/>
      <c r="D486" s="49"/>
      <c r="E486" s="49"/>
      <c r="F486" s="49"/>
    </row>
    <row r="487" spans="2:6" x14ac:dyDescent="0.2">
      <c r="B487" s="49"/>
      <c r="C487" s="49"/>
      <c r="D487" s="49"/>
      <c r="E487" s="49"/>
      <c r="F487" s="49"/>
    </row>
    <row r="488" spans="2:6" x14ac:dyDescent="0.2">
      <c r="B488" s="49"/>
      <c r="C488" s="49"/>
      <c r="D488" s="49"/>
      <c r="E488" s="49"/>
      <c r="F488" s="49"/>
    </row>
    <row r="489" spans="2:6" x14ac:dyDescent="0.2">
      <c r="B489" s="49"/>
      <c r="C489" s="49"/>
      <c r="D489" s="49"/>
      <c r="E489" s="49"/>
      <c r="F489" s="49"/>
    </row>
    <row r="490" spans="2:6" x14ac:dyDescent="0.2">
      <c r="B490" s="49"/>
      <c r="C490" s="49"/>
      <c r="D490" s="49"/>
      <c r="E490" s="49"/>
      <c r="F490" s="49"/>
    </row>
    <row r="491" spans="2:6" x14ac:dyDescent="0.2">
      <c r="B491" s="49"/>
      <c r="C491" s="49"/>
      <c r="D491" s="49"/>
      <c r="E491" s="49"/>
      <c r="F491" s="49"/>
    </row>
    <row r="492" spans="2:6" x14ac:dyDescent="0.2">
      <c r="B492" s="49"/>
      <c r="C492" s="49"/>
      <c r="D492" s="49"/>
      <c r="E492" s="49"/>
      <c r="F492" s="49"/>
    </row>
    <row r="493" spans="2:6" x14ac:dyDescent="0.2">
      <c r="B493" s="49"/>
      <c r="C493" s="49"/>
      <c r="D493" s="49"/>
      <c r="E493" s="49"/>
      <c r="F493" s="49"/>
    </row>
    <row r="494" spans="2:6" x14ac:dyDescent="0.2">
      <c r="B494" s="49"/>
      <c r="C494" s="49"/>
      <c r="D494" s="49"/>
      <c r="E494" s="49"/>
      <c r="F494" s="49"/>
    </row>
    <row r="495" spans="2:6" x14ac:dyDescent="0.2">
      <c r="B495" s="49"/>
      <c r="C495" s="49"/>
      <c r="D495" s="49"/>
      <c r="E495" s="49"/>
      <c r="F495" s="49"/>
    </row>
    <row r="496" spans="2:6" x14ac:dyDescent="0.2">
      <c r="B496" s="49"/>
      <c r="C496" s="49"/>
      <c r="D496" s="49"/>
      <c r="E496" s="49"/>
      <c r="F496" s="49"/>
    </row>
    <row r="497" spans="2:6" x14ac:dyDescent="0.2">
      <c r="B497" s="49"/>
      <c r="C497" s="49"/>
      <c r="D497" s="49"/>
      <c r="E497" s="49"/>
      <c r="F497" s="49"/>
    </row>
    <row r="498" spans="2:6" x14ac:dyDescent="0.2">
      <c r="B498" s="49"/>
      <c r="C498" s="49"/>
      <c r="D498" s="49"/>
      <c r="E498" s="49"/>
      <c r="F498" s="49"/>
    </row>
    <row r="499" spans="2:6" x14ac:dyDescent="0.2">
      <c r="B499" s="49"/>
      <c r="C499" s="49"/>
      <c r="D499" s="49"/>
      <c r="E499" s="49"/>
      <c r="F499" s="49"/>
    </row>
    <row r="500" spans="2:6" x14ac:dyDescent="0.2">
      <c r="B500" s="49"/>
      <c r="C500" s="49"/>
      <c r="D500" s="49"/>
      <c r="E500" s="49"/>
      <c r="F500" s="49"/>
    </row>
    <row r="501" spans="2:6" x14ac:dyDescent="0.2">
      <c r="B501" s="49"/>
      <c r="C501" s="49"/>
      <c r="D501" s="49"/>
      <c r="E501" s="49"/>
      <c r="F501" s="49"/>
    </row>
    <row r="502" spans="2:6" x14ac:dyDescent="0.2">
      <c r="B502" s="49"/>
      <c r="C502" s="49"/>
      <c r="D502" s="49"/>
      <c r="E502" s="49"/>
      <c r="F502" s="49"/>
    </row>
    <row r="503" spans="2:6" x14ac:dyDescent="0.2">
      <c r="B503" s="49"/>
      <c r="C503" s="49"/>
      <c r="D503" s="49"/>
      <c r="E503" s="49"/>
      <c r="F503" s="49"/>
    </row>
    <row r="504" spans="2:6" x14ac:dyDescent="0.2">
      <c r="B504" s="49"/>
      <c r="C504" s="49"/>
      <c r="D504" s="49"/>
      <c r="E504" s="49"/>
      <c r="F504" s="49"/>
    </row>
    <row r="505" spans="2:6" x14ac:dyDescent="0.2">
      <c r="B505" s="49"/>
      <c r="C505" s="49"/>
      <c r="D505" s="49"/>
      <c r="E505" s="49"/>
      <c r="F505" s="49"/>
    </row>
    <row r="506" spans="2:6" x14ac:dyDescent="0.2">
      <c r="B506" s="49"/>
      <c r="C506" s="49"/>
      <c r="D506" s="49"/>
      <c r="E506" s="49"/>
      <c r="F506" s="49"/>
    </row>
    <row r="507" spans="2:6" x14ac:dyDescent="0.2">
      <c r="B507" s="49"/>
      <c r="C507" s="49"/>
      <c r="D507" s="49"/>
      <c r="E507" s="49"/>
      <c r="F507" s="49"/>
    </row>
    <row r="508" spans="2:6" x14ac:dyDescent="0.2">
      <c r="B508" s="49"/>
      <c r="C508" s="49"/>
      <c r="D508" s="49"/>
      <c r="E508" s="49"/>
      <c r="F508" s="49"/>
    </row>
    <row r="509" spans="2:6" x14ac:dyDescent="0.2">
      <c r="B509" s="49"/>
      <c r="C509" s="49"/>
      <c r="D509" s="49"/>
      <c r="E509" s="49"/>
      <c r="F509" s="49"/>
    </row>
    <row r="510" spans="2:6" x14ac:dyDescent="0.2">
      <c r="B510" s="49"/>
      <c r="C510" s="49"/>
      <c r="D510" s="49"/>
      <c r="E510" s="49"/>
      <c r="F510" s="49"/>
    </row>
    <row r="511" spans="2:6" x14ac:dyDescent="0.2">
      <c r="B511" s="49"/>
      <c r="C511" s="49"/>
      <c r="D511" s="49"/>
      <c r="E511" s="49"/>
      <c r="F511" s="49"/>
    </row>
    <row r="512" spans="2:6" x14ac:dyDescent="0.2">
      <c r="B512" s="49"/>
      <c r="C512" s="49"/>
      <c r="D512" s="49"/>
      <c r="E512" s="49"/>
      <c r="F512" s="49"/>
    </row>
    <row r="513" spans="2:6" x14ac:dyDescent="0.2">
      <c r="B513" s="49"/>
      <c r="C513" s="49"/>
      <c r="D513" s="49"/>
      <c r="E513" s="49"/>
      <c r="F513" s="49"/>
    </row>
    <row r="520" spans="2:6" s="41" customFormat="1" ht="15" x14ac:dyDescent="0.2"/>
    <row r="521" spans="2:6" s="41" customFormat="1" ht="15" x14ac:dyDescent="0.2"/>
    <row r="522" spans="2:6" s="41" customFormat="1" ht="15" x14ac:dyDescent="0.2"/>
    <row r="525" spans="2:6" s="44" customFormat="1" ht="11.25" x14ac:dyDescent="0.2"/>
    <row r="528" spans="2:6" x14ac:dyDescent="0.2">
      <c r="B528" s="49"/>
      <c r="C528" s="49"/>
      <c r="D528" s="49"/>
      <c r="E528" s="49"/>
      <c r="F528" s="49"/>
    </row>
    <row r="529" spans="2:6" x14ac:dyDescent="0.2">
      <c r="B529" s="49"/>
      <c r="C529" s="49"/>
      <c r="D529" s="49"/>
      <c r="E529" s="49"/>
      <c r="F529" s="49"/>
    </row>
    <row r="530" spans="2:6" x14ac:dyDescent="0.2">
      <c r="B530" s="49"/>
      <c r="C530" s="49"/>
      <c r="D530" s="49"/>
      <c r="E530" s="49"/>
      <c r="F530" s="49"/>
    </row>
    <row r="531" spans="2:6" x14ac:dyDescent="0.2">
      <c r="B531" s="49"/>
      <c r="C531" s="49"/>
      <c r="D531" s="49"/>
      <c r="E531" s="49"/>
      <c r="F531" s="49"/>
    </row>
    <row r="532" spans="2:6" x14ac:dyDescent="0.2">
      <c r="B532" s="49"/>
      <c r="C532" s="49"/>
      <c r="D532" s="49"/>
      <c r="E532" s="49"/>
      <c r="F532" s="49"/>
    </row>
    <row r="533" spans="2:6" x14ac:dyDescent="0.2">
      <c r="B533" s="49"/>
      <c r="C533" s="49"/>
      <c r="D533" s="49"/>
      <c r="E533" s="49"/>
      <c r="F533" s="49"/>
    </row>
    <row r="534" spans="2:6" x14ac:dyDescent="0.2">
      <c r="B534" s="49"/>
      <c r="C534" s="49"/>
      <c r="D534" s="49"/>
      <c r="E534" s="49"/>
      <c r="F534" s="49"/>
    </row>
    <row r="535" spans="2:6" x14ac:dyDescent="0.2">
      <c r="B535" s="49"/>
      <c r="C535" s="49"/>
      <c r="D535" s="49"/>
      <c r="E535" s="49"/>
      <c r="F535" s="49"/>
    </row>
    <row r="536" spans="2:6" x14ac:dyDescent="0.2">
      <c r="B536" s="49"/>
      <c r="C536" s="49"/>
      <c r="D536" s="49"/>
      <c r="E536" s="49"/>
      <c r="F536" s="49"/>
    </row>
    <row r="537" spans="2:6" x14ac:dyDescent="0.2">
      <c r="B537" s="49"/>
      <c r="C537" s="49"/>
      <c r="D537" s="49"/>
      <c r="E537" s="49"/>
      <c r="F537" s="49"/>
    </row>
    <row r="538" spans="2:6" x14ac:dyDescent="0.2">
      <c r="B538" s="49"/>
      <c r="C538" s="49"/>
      <c r="D538" s="49"/>
      <c r="E538" s="49"/>
      <c r="F538" s="49"/>
    </row>
    <row r="539" spans="2:6" x14ac:dyDescent="0.2">
      <c r="B539" s="49"/>
      <c r="C539" s="49"/>
      <c r="D539" s="49"/>
      <c r="E539" s="49"/>
      <c r="F539" s="49"/>
    </row>
    <row r="540" spans="2:6" x14ac:dyDescent="0.2">
      <c r="B540" s="49"/>
      <c r="C540" s="49"/>
      <c r="D540" s="49"/>
      <c r="E540" s="49"/>
      <c r="F540" s="49"/>
    </row>
    <row r="541" spans="2:6" x14ac:dyDescent="0.2">
      <c r="B541" s="49"/>
      <c r="C541" s="49"/>
      <c r="D541" s="49"/>
      <c r="E541" s="49"/>
      <c r="F541" s="49"/>
    </row>
    <row r="542" spans="2:6" x14ac:dyDescent="0.2">
      <c r="B542" s="49"/>
      <c r="C542" s="49"/>
      <c r="D542" s="49"/>
      <c r="E542" s="49"/>
      <c r="F542" s="49"/>
    </row>
    <row r="543" spans="2:6" x14ac:dyDescent="0.2">
      <c r="B543" s="49"/>
      <c r="C543" s="49"/>
      <c r="D543" s="49"/>
      <c r="E543" s="49"/>
      <c r="F543" s="49"/>
    </row>
    <row r="544" spans="2:6" x14ac:dyDescent="0.2">
      <c r="B544" s="49"/>
      <c r="C544" s="49"/>
      <c r="D544" s="49"/>
      <c r="E544" s="49"/>
      <c r="F544" s="49"/>
    </row>
    <row r="545" spans="2:6" x14ac:dyDescent="0.2">
      <c r="B545" s="49"/>
      <c r="C545" s="49"/>
      <c r="D545" s="49"/>
      <c r="E545" s="49"/>
      <c r="F545" s="49"/>
    </row>
    <row r="546" spans="2:6" x14ac:dyDescent="0.2">
      <c r="B546" s="49"/>
      <c r="C546" s="49"/>
      <c r="D546" s="49"/>
      <c r="E546" s="49"/>
      <c r="F546" s="49"/>
    </row>
    <row r="547" spans="2:6" x14ac:dyDescent="0.2">
      <c r="B547" s="49"/>
      <c r="C547" s="49"/>
      <c r="D547" s="49"/>
      <c r="E547" s="49"/>
      <c r="F547" s="49"/>
    </row>
    <row r="548" spans="2:6" x14ac:dyDescent="0.2">
      <c r="B548" s="49"/>
      <c r="C548" s="49"/>
      <c r="D548" s="49"/>
      <c r="E548" s="49"/>
      <c r="F548" s="49"/>
    </row>
    <row r="549" spans="2:6" x14ac:dyDescent="0.2">
      <c r="B549" s="49"/>
      <c r="C549" s="49"/>
      <c r="D549" s="49"/>
      <c r="E549" s="49"/>
      <c r="F549" s="49"/>
    </row>
    <row r="550" spans="2:6" x14ac:dyDescent="0.2">
      <c r="B550" s="49"/>
      <c r="C550" s="49"/>
      <c r="D550" s="49"/>
      <c r="E550" s="49"/>
      <c r="F550" s="49"/>
    </row>
    <row r="551" spans="2:6" x14ac:dyDescent="0.2">
      <c r="B551" s="49"/>
      <c r="C551" s="49"/>
      <c r="D551" s="49"/>
      <c r="E551" s="49"/>
      <c r="F551" s="49"/>
    </row>
    <row r="552" spans="2:6" x14ac:dyDescent="0.2">
      <c r="B552" s="49"/>
      <c r="C552" s="49"/>
      <c r="D552" s="49"/>
      <c r="E552" s="49"/>
      <c r="F552" s="49"/>
    </row>
    <row r="553" spans="2:6" x14ac:dyDescent="0.2">
      <c r="B553" s="49"/>
      <c r="C553" s="49"/>
      <c r="D553" s="49"/>
      <c r="E553" s="49"/>
      <c r="F553" s="49"/>
    </row>
    <row r="554" spans="2:6" x14ac:dyDescent="0.2">
      <c r="B554" s="49"/>
      <c r="C554" s="49"/>
      <c r="D554" s="49"/>
      <c r="E554" s="49"/>
      <c r="F554" s="49"/>
    </row>
    <row r="555" spans="2:6" x14ac:dyDescent="0.2">
      <c r="B555" s="49"/>
      <c r="C555" s="49"/>
      <c r="D555" s="49"/>
      <c r="E555" s="49"/>
      <c r="F555" s="49"/>
    </row>
    <row r="556" spans="2:6" x14ac:dyDescent="0.2">
      <c r="B556" s="49"/>
      <c r="C556" s="49"/>
      <c r="D556" s="49"/>
      <c r="E556" s="49"/>
      <c r="F556" s="49"/>
    </row>
    <row r="557" spans="2:6" x14ac:dyDescent="0.2">
      <c r="B557" s="49"/>
      <c r="C557" s="49"/>
      <c r="D557" s="49"/>
      <c r="E557" s="49"/>
      <c r="F557" s="49"/>
    </row>
    <row r="558" spans="2:6" x14ac:dyDescent="0.2">
      <c r="B558" s="49"/>
      <c r="C558" s="49"/>
      <c r="D558" s="49"/>
      <c r="E558" s="49"/>
      <c r="F558" s="49"/>
    </row>
    <row r="559" spans="2:6" x14ac:dyDescent="0.2">
      <c r="B559" s="49"/>
      <c r="C559" s="49"/>
      <c r="D559" s="49"/>
      <c r="E559" s="49"/>
      <c r="F559" s="49"/>
    </row>
    <row r="560" spans="2:6" x14ac:dyDescent="0.2">
      <c r="B560" s="49"/>
      <c r="C560" s="49"/>
      <c r="D560" s="49"/>
      <c r="E560" s="49"/>
      <c r="F560" s="49"/>
    </row>
    <row r="561" spans="2:6" x14ac:dyDescent="0.2">
      <c r="B561" s="49"/>
      <c r="C561" s="49"/>
      <c r="D561" s="49"/>
      <c r="E561" s="49"/>
      <c r="F561" s="49"/>
    </row>
    <row r="562" spans="2:6" x14ac:dyDescent="0.2">
      <c r="B562" s="49"/>
      <c r="C562" s="49"/>
      <c r="D562" s="49"/>
      <c r="E562" s="49"/>
      <c r="F562" s="49"/>
    </row>
    <row r="563" spans="2:6" x14ac:dyDescent="0.2">
      <c r="B563" s="49"/>
      <c r="C563" s="49"/>
      <c r="D563" s="49"/>
      <c r="E563" s="49"/>
      <c r="F563" s="49"/>
    </row>
    <row r="564" spans="2:6" x14ac:dyDescent="0.2">
      <c r="B564" s="49"/>
      <c r="C564" s="49"/>
      <c r="D564" s="49"/>
      <c r="E564" s="49"/>
      <c r="F564" s="49"/>
    </row>
    <row r="565" spans="2:6" x14ac:dyDescent="0.2">
      <c r="B565" s="49"/>
      <c r="C565" s="49"/>
      <c r="D565" s="49"/>
      <c r="E565" s="49"/>
      <c r="F565" s="49"/>
    </row>
    <row r="566" spans="2:6" x14ac:dyDescent="0.2">
      <c r="B566" s="49"/>
      <c r="C566" s="49"/>
      <c r="D566" s="49"/>
      <c r="E566" s="49"/>
      <c r="F566" s="49"/>
    </row>
    <row r="567" spans="2:6" x14ac:dyDescent="0.2">
      <c r="B567" s="49"/>
      <c r="C567" s="49"/>
      <c r="D567" s="49"/>
      <c r="E567" s="49"/>
      <c r="F567" s="49"/>
    </row>
    <row r="568" spans="2:6" x14ac:dyDescent="0.2">
      <c r="B568" s="49"/>
      <c r="C568" s="49"/>
      <c r="D568" s="49"/>
      <c r="E568" s="49"/>
      <c r="F568" s="49"/>
    </row>
    <row r="569" spans="2:6" x14ac:dyDescent="0.2">
      <c r="B569" s="49"/>
      <c r="C569" s="49"/>
      <c r="D569" s="49"/>
      <c r="E569" s="49"/>
      <c r="F569" s="49"/>
    </row>
    <row r="570" spans="2:6" x14ac:dyDescent="0.2">
      <c r="B570" s="49"/>
      <c r="C570" s="49"/>
      <c r="D570" s="49"/>
      <c r="E570" s="49"/>
      <c r="F570" s="49"/>
    </row>
    <row r="571" spans="2:6" x14ac:dyDescent="0.2">
      <c r="B571" s="49"/>
      <c r="C571" s="49"/>
      <c r="D571" s="49"/>
      <c r="E571" s="49"/>
      <c r="F571" s="49"/>
    </row>
    <row r="572" spans="2:6" s="41" customFormat="1" ht="15" x14ac:dyDescent="0.2">
      <c r="B572" s="49"/>
      <c r="C572" s="49"/>
      <c r="D572" s="49"/>
      <c r="E572" s="49"/>
      <c r="F572" s="49"/>
    </row>
    <row r="573" spans="2:6" s="41" customFormat="1" ht="15" x14ac:dyDescent="0.2">
      <c r="B573" s="49"/>
      <c r="C573" s="49"/>
      <c r="D573" s="49"/>
      <c r="E573" s="49"/>
      <c r="F573" s="49"/>
    </row>
    <row r="574" spans="2:6" s="41" customFormat="1" ht="15" x14ac:dyDescent="0.2">
      <c r="B574" s="49"/>
      <c r="C574" s="49"/>
      <c r="D574" s="49"/>
      <c r="E574" s="49"/>
      <c r="F574" s="49"/>
    </row>
    <row r="575" spans="2:6" x14ac:dyDescent="0.2">
      <c r="B575" s="49"/>
      <c r="C575" s="49"/>
      <c r="D575" s="49"/>
      <c r="E575" s="49"/>
      <c r="F575" s="49"/>
    </row>
    <row r="576" spans="2:6" x14ac:dyDescent="0.2">
      <c r="B576" s="49"/>
      <c r="C576" s="49"/>
      <c r="D576" s="49"/>
      <c r="E576" s="49"/>
      <c r="F576" s="49"/>
    </row>
    <row r="577" spans="2:6" s="44" customFormat="1" ht="11.25" x14ac:dyDescent="0.2"/>
    <row r="578" spans="2:6" x14ac:dyDescent="0.2">
      <c r="B578" s="49"/>
      <c r="C578" s="49"/>
      <c r="D578" s="49"/>
      <c r="E578" s="49"/>
      <c r="F578" s="49"/>
    </row>
    <row r="579" spans="2:6" x14ac:dyDescent="0.2">
      <c r="B579" s="49"/>
      <c r="C579" s="49"/>
      <c r="D579" s="49"/>
      <c r="E579" s="49"/>
      <c r="F579" s="49"/>
    </row>
    <row r="580" spans="2:6" x14ac:dyDescent="0.2">
      <c r="B580" s="49"/>
      <c r="C580" s="49"/>
      <c r="D580" s="49"/>
      <c r="E580" s="49"/>
      <c r="F580" s="49"/>
    </row>
    <row r="581" spans="2:6" x14ac:dyDescent="0.2">
      <c r="B581" s="49"/>
      <c r="C581" s="49"/>
      <c r="D581" s="49"/>
      <c r="E581" s="49"/>
      <c r="F581" s="49"/>
    </row>
    <row r="582" spans="2:6" x14ac:dyDescent="0.2">
      <c r="B582" s="49"/>
      <c r="C582" s="49"/>
      <c r="D582" s="49"/>
      <c r="E582" s="49"/>
      <c r="F582" s="49"/>
    </row>
    <row r="583" spans="2:6" x14ac:dyDescent="0.2">
      <c r="B583" s="49"/>
      <c r="C583" s="49"/>
      <c r="D583" s="49"/>
      <c r="E583" s="49"/>
      <c r="F583" s="49"/>
    </row>
    <row r="584" spans="2:6" x14ac:dyDescent="0.2">
      <c r="B584" s="49"/>
      <c r="C584" s="49"/>
      <c r="D584" s="49"/>
      <c r="E584" s="49"/>
      <c r="F584" s="49"/>
    </row>
    <row r="585" spans="2:6" x14ac:dyDescent="0.2">
      <c r="B585" s="49"/>
      <c r="C585" s="49"/>
      <c r="D585" s="49"/>
      <c r="E585" s="49"/>
      <c r="F585" s="49"/>
    </row>
    <row r="586" spans="2:6" x14ac:dyDescent="0.2">
      <c r="B586" s="49"/>
      <c r="C586" s="49"/>
      <c r="D586" s="49"/>
      <c r="E586" s="49"/>
      <c r="F586" s="49"/>
    </row>
    <row r="587" spans="2:6" x14ac:dyDescent="0.2">
      <c r="B587" s="49"/>
      <c r="C587" s="49"/>
      <c r="D587" s="49"/>
      <c r="E587" s="49"/>
      <c r="F587" s="49"/>
    </row>
    <row r="588" spans="2:6" x14ac:dyDescent="0.2">
      <c r="B588" s="49"/>
      <c r="C588" s="49"/>
      <c r="D588" s="49"/>
      <c r="E588" s="49"/>
      <c r="F588" s="49"/>
    </row>
    <row r="589" spans="2:6" x14ac:dyDescent="0.2">
      <c r="B589" s="49"/>
      <c r="C589" s="49"/>
      <c r="D589" s="49"/>
      <c r="E589" s="49"/>
      <c r="F589" s="49"/>
    </row>
    <row r="590" spans="2:6" x14ac:dyDescent="0.2">
      <c r="B590" s="49"/>
      <c r="C590" s="49"/>
      <c r="D590" s="49"/>
      <c r="E590" s="49"/>
      <c r="F590" s="49"/>
    </row>
    <row r="591" spans="2:6" x14ac:dyDescent="0.2">
      <c r="B591" s="49"/>
      <c r="C591" s="49"/>
      <c r="D591" s="49"/>
      <c r="E591" s="49"/>
      <c r="F591" s="49"/>
    </row>
    <row r="592" spans="2:6" x14ac:dyDescent="0.2">
      <c r="B592" s="49"/>
      <c r="C592" s="49"/>
      <c r="D592" s="49"/>
      <c r="E592" s="49"/>
      <c r="F592" s="49"/>
    </row>
    <row r="593" spans="2:6" x14ac:dyDescent="0.2">
      <c r="B593" s="49"/>
      <c r="C593" s="49"/>
      <c r="D593" s="49"/>
      <c r="E593" s="49"/>
      <c r="F593" s="49"/>
    </row>
    <row r="594" spans="2:6" x14ac:dyDescent="0.2">
      <c r="B594" s="49"/>
      <c r="C594" s="49"/>
      <c r="D594" s="49"/>
      <c r="E594" s="49"/>
      <c r="F594" s="49"/>
    </row>
    <row r="595" spans="2:6" x14ac:dyDescent="0.2">
      <c r="B595" s="49"/>
      <c r="C595" s="49"/>
      <c r="D595" s="49"/>
      <c r="E595" s="49"/>
      <c r="F595" s="49"/>
    </row>
    <row r="596" spans="2:6" x14ac:dyDescent="0.2">
      <c r="B596" s="49"/>
      <c r="C596" s="49"/>
      <c r="D596" s="49"/>
      <c r="E596" s="49"/>
      <c r="F596" s="49"/>
    </row>
    <row r="597" spans="2:6" x14ac:dyDescent="0.2">
      <c r="B597" s="49"/>
      <c r="C597" s="49"/>
      <c r="D597" s="49"/>
      <c r="E597" s="49"/>
      <c r="F597" s="49"/>
    </row>
    <row r="598" spans="2:6" x14ac:dyDescent="0.2">
      <c r="B598" s="49"/>
      <c r="C598" s="49"/>
      <c r="D598" s="49"/>
      <c r="E598" s="49"/>
      <c r="F598" s="49"/>
    </row>
    <row r="599" spans="2:6" x14ac:dyDescent="0.2">
      <c r="B599" s="49"/>
      <c r="C599" s="49"/>
      <c r="D599" s="49"/>
      <c r="E599" s="49"/>
      <c r="F599" s="49"/>
    </row>
    <row r="600" spans="2:6" x14ac:dyDescent="0.2">
      <c r="B600" s="49"/>
      <c r="C600" s="49"/>
      <c r="D600" s="49"/>
      <c r="E600" s="49"/>
      <c r="F600" s="49"/>
    </row>
    <row r="601" spans="2:6" x14ac:dyDescent="0.2">
      <c r="B601" s="49"/>
      <c r="C601" s="49"/>
      <c r="D601" s="49"/>
      <c r="E601" s="49"/>
      <c r="F601" s="49"/>
    </row>
    <row r="602" spans="2:6" x14ac:dyDescent="0.2">
      <c r="B602" s="49"/>
      <c r="C602" s="49"/>
      <c r="D602" s="49"/>
      <c r="E602" s="49"/>
      <c r="F602" s="49"/>
    </row>
    <row r="603" spans="2:6" x14ac:dyDescent="0.2">
      <c r="B603" s="49"/>
      <c r="C603" s="49"/>
      <c r="D603" s="49"/>
      <c r="E603" s="49"/>
      <c r="F603" s="49"/>
    </row>
    <row r="604" spans="2:6" x14ac:dyDescent="0.2">
      <c r="B604" s="49"/>
      <c r="C604" s="49"/>
      <c r="D604" s="49"/>
      <c r="E604" s="49"/>
      <c r="F604" s="49"/>
    </row>
    <row r="605" spans="2:6" x14ac:dyDescent="0.2">
      <c r="B605" s="49"/>
      <c r="C605" s="49"/>
      <c r="D605" s="49"/>
      <c r="E605" s="49"/>
      <c r="F605" s="49"/>
    </row>
    <row r="606" spans="2:6" x14ac:dyDescent="0.2">
      <c r="B606" s="49"/>
      <c r="C606" s="49"/>
      <c r="D606" s="49"/>
      <c r="E606" s="49"/>
      <c r="F606" s="49"/>
    </row>
    <row r="607" spans="2:6" x14ac:dyDescent="0.2">
      <c r="B607" s="49"/>
      <c r="C607" s="49"/>
      <c r="D607" s="49"/>
      <c r="E607" s="49"/>
      <c r="F607" s="49"/>
    </row>
    <row r="608" spans="2:6" x14ac:dyDescent="0.2">
      <c r="B608" s="49"/>
      <c r="C608" s="49"/>
      <c r="D608" s="49"/>
      <c r="E608" s="49"/>
      <c r="F608" s="49"/>
    </row>
    <row r="609" spans="2:6" x14ac:dyDescent="0.2">
      <c r="B609" s="49"/>
      <c r="C609" s="49"/>
      <c r="D609" s="49"/>
      <c r="E609" s="49"/>
      <c r="F609" s="49"/>
    </row>
    <row r="610" spans="2:6" x14ac:dyDescent="0.2">
      <c r="B610" s="49"/>
      <c r="C610" s="49"/>
      <c r="D610" s="49"/>
      <c r="E610" s="49"/>
      <c r="F610" s="49"/>
    </row>
    <row r="611" spans="2:6" x14ac:dyDescent="0.2">
      <c r="B611" s="49"/>
      <c r="C611" s="49"/>
      <c r="D611" s="49"/>
      <c r="E611" s="49"/>
      <c r="F611" s="49"/>
    </row>
    <row r="612" spans="2:6" x14ac:dyDescent="0.2">
      <c r="B612" s="49"/>
      <c r="C612" s="49"/>
      <c r="D612" s="49"/>
      <c r="E612" s="49"/>
      <c r="F612" s="49"/>
    </row>
    <row r="613" spans="2:6" x14ac:dyDescent="0.2">
      <c r="B613" s="49"/>
      <c r="C613" s="49"/>
      <c r="D613" s="49"/>
      <c r="E613" s="49"/>
      <c r="F613" s="49"/>
    </row>
    <row r="614" spans="2:6" x14ac:dyDescent="0.2">
      <c r="B614" s="49"/>
      <c r="C614" s="49"/>
      <c r="D614" s="49"/>
      <c r="E614" s="49"/>
      <c r="F614" s="49"/>
    </row>
    <row r="615" spans="2:6" x14ac:dyDescent="0.2">
      <c r="B615" s="49"/>
      <c r="C615" s="49"/>
      <c r="D615" s="49"/>
      <c r="E615" s="49"/>
      <c r="F615" s="49"/>
    </row>
    <row r="616" spans="2:6" x14ac:dyDescent="0.2">
      <c r="B616" s="49"/>
      <c r="C616" s="49"/>
      <c r="D616" s="49"/>
      <c r="E616" s="49"/>
      <c r="F616" s="49"/>
    </row>
    <row r="617" spans="2:6" x14ac:dyDescent="0.2">
      <c r="B617" s="49"/>
      <c r="C617" s="49"/>
      <c r="D617" s="49"/>
      <c r="E617" s="49"/>
      <c r="F617" s="49"/>
    </row>
    <row r="624" spans="2:6" s="41" customFormat="1" ht="15" x14ac:dyDescent="0.2"/>
    <row r="625" spans="2:6" s="41" customFormat="1" ht="15" x14ac:dyDescent="0.2"/>
    <row r="626" spans="2:6" s="41" customFormat="1" ht="15" x14ac:dyDescent="0.2"/>
    <row r="629" spans="2:6" s="44" customFormat="1" ht="11.25" x14ac:dyDescent="0.2"/>
    <row r="632" spans="2:6" x14ac:dyDescent="0.2">
      <c r="B632" s="49"/>
      <c r="C632" s="49"/>
      <c r="D632" s="49"/>
      <c r="E632" s="49"/>
      <c r="F632" s="49"/>
    </row>
    <row r="633" spans="2:6" x14ac:dyDescent="0.2">
      <c r="B633" s="49"/>
      <c r="C633" s="49"/>
      <c r="D633" s="49"/>
      <c r="E633" s="49"/>
      <c r="F633" s="49"/>
    </row>
    <row r="634" spans="2:6" x14ac:dyDescent="0.2">
      <c r="B634" s="49"/>
      <c r="C634" s="49"/>
      <c r="D634" s="49"/>
      <c r="E634" s="49"/>
      <c r="F634" s="49"/>
    </row>
    <row r="635" spans="2:6" x14ac:dyDescent="0.2">
      <c r="B635" s="49"/>
      <c r="C635" s="49"/>
      <c r="D635" s="49"/>
      <c r="E635" s="49"/>
      <c r="F635" s="49"/>
    </row>
    <row r="636" spans="2:6" x14ac:dyDescent="0.2">
      <c r="B636" s="49"/>
      <c r="C636" s="49"/>
      <c r="D636" s="49"/>
      <c r="E636" s="49"/>
      <c r="F636" s="49"/>
    </row>
    <row r="637" spans="2:6" x14ac:dyDescent="0.2">
      <c r="B637" s="49"/>
      <c r="C637" s="49"/>
      <c r="D637" s="49"/>
      <c r="E637" s="49"/>
      <c r="F637" s="49"/>
    </row>
    <row r="638" spans="2:6" x14ac:dyDescent="0.2">
      <c r="B638" s="49"/>
      <c r="C638" s="49"/>
      <c r="D638" s="49"/>
      <c r="E638" s="49"/>
      <c r="F638" s="49"/>
    </row>
    <row r="639" spans="2:6" x14ac:dyDescent="0.2">
      <c r="B639" s="49"/>
      <c r="C639" s="49"/>
      <c r="D639" s="49"/>
      <c r="E639" s="49"/>
      <c r="F639" s="49"/>
    </row>
    <row r="640" spans="2:6" x14ac:dyDescent="0.2">
      <c r="B640" s="49"/>
      <c r="C640" s="49"/>
      <c r="D640" s="49"/>
      <c r="E640" s="49"/>
      <c r="F640" s="49"/>
    </row>
    <row r="641" spans="2:6" x14ac:dyDescent="0.2">
      <c r="B641" s="49"/>
      <c r="C641" s="49"/>
      <c r="D641" s="49"/>
      <c r="E641" s="49"/>
      <c r="F641" s="49"/>
    </row>
    <row r="642" spans="2:6" x14ac:dyDescent="0.2">
      <c r="B642" s="49"/>
      <c r="C642" s="49"/>
      <c r="D642" s="49"/>
      <c r="E642" s="49"/>
      <c r="F642" s="49"/>
    </row>
    <row r="643" spans="2:6" x14ac:dyDescent="0.2">
      <c r="B643" s="49"/>
      <c r="C643" s="49"/>
      <c r="D643" s="49"/>
      <c r="E643" s="49"/>
      <c r="F643" s="49"/>
    </row>
    <row r="644" spans="2:6" x14ac:dyDescent="0.2">
      <c r="B644" s="49"/>
      <c r="C644" s="49"/>
      <c r="D644" s="49"/>
      <c r="E644" s="49"/>
      <c r="F644" s="49"/>
    </row>
    <row r="645" spans="2:6" x14ac:dyDescent="0.2">
      <c r="B645" s="49"/>
      <c r="C645" s="49"/>
      <c r="D645" s="49"/>
      <c r="E645" s="49"/>
      <c r="F645" s="49"/>
    </row>
    <row r="646" spans="2:6" x14ac:dyDescent="0.2">
      <c r="B646" s="49"/>
      <c r="C646" s="49"/>
      <c r="D646" s="49"/>
      <c r="E646" s="49"/>
      <c r="F646" s="49"/>
    </row>
    <row r="647" spans="2:6" x14ac:dyDescent="0.2">
      <c r="B647" s="49"/>
      <c r="C647" s="49"/>
      <c r="D647" s="49"/>
      <c r="E647" s="49"/>
      <c r="F647" s="49"/>
    </row>
    <row r="648" spans="2:6" x14ac:dyDescent="0.2">
      <c r="B648" s="49"/>
      <c r="C648" s="49"/>
      <c r="D648" s="49"/>
      <c r="E648" s="49"/>
      <c r="F648" s="49"/>
    </row>
    <row r="649" spans="2:6" x14ac:dyDescent="0.2">
      <c r="B649" s="49"/>
      <c r="C649" s="49"/>
      <c r="D649" s="49"/>
      <c r="E649" s="49"/>
      <c r="F649" s="49"/>
    </row>
    <row r="650" spans="2:6" x14ac:dyDescent="0.2">
      <c r="B650" s="49"/>
      <c r="C650" s="49"/>
      <c r="D650" s="49"/>
      <c r="E650" s="49"/>
      <c r="F650" s="49"/>
    </row>
    <row r="651" spans="2:6" x14ac:dyDescent="0.2">
      <c r="B651" s="49"/>
      <c r="C651" s="49"/>
      <c r="D651" s="49"/>
      <c r="E651" s="49"/>
      <c r="F651" s="49"/>
    </row>
    <row r="652" spans="2:6" x14ac:dyDescent="0.2">
      <c r="B652" s="49"/>
      <c r="C652" s="49"/>
      <c r="D652" s="49"/>
      <c r="E652" s="49"/>
      <c r="F652" s="49"/>
    </row>
    <row r="653" spans="2:6" x14ac:dyDescent="0.2">
      <c r="B653" s="49"/>
      <c r="C653" s="49"/>
      <c r="D653" s="49"/>
      <c r="E653" s="49"/>
      <c r="F653" s="49"/>
    </row>
    <row r="654" spans="2:6" x14ac:dyDescent="0.2">
      <c r="B654" s="49"/>
      <c r="C654" s="49"/>
      <c r="D654" s="49"/>
      <c r="E654" s="49"/>
      <c r="F654" s="49"/>
    </row>
    <row r="655" spans="2:6" x14ac:dyDescent="0.2">
      <c r="B655" s="49"/>
      <c r="C655" s="49"/>
      <c r="D655" s="49"/>
      <c r="E655" s="49"/>
      <c r="F655" s="49"/>
    </row>
    <row r="656" spans="2:6" x14ac:dyDescent="0.2">
      <c r="B656" s="49"/>
      <c r="C656" s="49"/>
      <c r="D656" s="49"/>
      <c r="E656" s="49"/>
      <c r="F656" s="49"/>
    </row>
    <row r="657" spans="2:6" x14ac:dyDescent="0.2">
      <c r="B657" s="49"/>
      <c r="C657" s="49"/>
      <c r="D657" s="49"/>
      <c r="E657" s="49"/>
      <c r="F657" s="49"/>
    </row>
    <row r="658" spans="2:6" x14ac:dyDescent="0.2">
      <c r="B658" s="49"/>
      <c r="C658" s="49"/>
      <c r="D658" s="49"/>
      <c r="E658" s="49"/>
      <c r="F658" s="49"/>
    </row>
    <row r="659" spans="2:6" x14ac:dyDescent="0.2">
      <c r="B659" s="49"/>
      <c r="C659" s="49"/>
      <c r="D659" s="49"/>
      <c r="E659" s="49"/>
      <c r="F659" s="49"/>
    </row>
    <row r="660" spans="2:6" x14ac:dyDescent="0.2">
      <c r="B660" s="49"/>
      <c r="C660" s="49"/>
      <c r="D660" s="49"/>
      <c r="E660" s="49"/>
      <c r="F660" s="49"/>
    </row>
    <row r="661" spans="2:6" x14ac:dyDescent="0.2">
      <c r="B661" s="49"/>
      <c r="C661" s="49"/>
      <c r="D661" s="49"/>
      <c r="E661" s="49"/>
      <c r="F661" s="49"/>
    </row>
    <row r="662" spans="2:6" x14ac:dyDescent="0.2">
      <c r="B662" s="49"/>
      <c r="C662" s="49"/>
      <c r="D662" s="49"/>
      <c r="E662" s="49"/>
      <c r="F662" s="49"/>
    </row>
    <row r="663" spans="2:6" x14ac:dyDescent="0.2">
      <c r="B663" s="49"/>
      <c r="C663" s="49"/>
      <c r="D663" s="49"/>
      <c r="E663" s="49"/>
      <c r="F663" s="49"/>
    </row>
    <row r="664" spans="2:6" x14ac:dyDescent="0.2">
      <c r="B664" s="49"/>
      <c r="C664" s="49"/>
      <c r="D664" s="49"/>
      <c r="E664" s="49"/>
      <c r="F664" s="49"/>
    </row>
    <row r="665" spans="2:6" x14ac:dyDescent="0.2">
      <c r="B665" s="49"/>
      <c r="C665" s="49"/>
      <c r="D665" s="49"/>
      <c r="E665" s="49"/>
      <c r="F665" s="49"/>
    </row>
    <row r="666" spans="2:6" x14ac:dyDescent="0.2">
      <c r="B666" s="49"/>
      <c r="C666" s="49"/>
      <c r="D666" s="49"/>
      <c r="E666" s="49"/>
      <c r="F666" s="49"/>
    </row>
    <row r="667" spans="2:6" x14ac:dyDescent="0.2">
      <c r="B667" s="49"/>
      <c r="C667" s="49"/>
      <c r="D667" s="49"/>
      <c r="E667" s="49"/>
      <c r="F667" s="49"/>
    </row>
    <row r="668" spans="2:6" x14ac:dyDescent="0.2">
      <c r="B668" s="49"/>
      <c r="C668" s="49"/>
      <c r="D668" s="49"/>
      <c r="E668" s="49"/>
      <c r="F668" s="49"/>
    </row>
    <row r="669" spans="2:6" x14ac:dyDescent="0.2">
      <c r="B669" s="49"/>
      <c r="C669" s="49"/>
      <c r="D669" s="49"/>
      <c r="E669" s="49"/>
      <c r="F669" s="49"/>
    </row>
    <row r="676" spans="2:6" s="41" customFormat="1" ht="15" x14ac:dyDescent="0.2"/>
    <row r="677" spans="2:6" s="41" customFormat="1" ht="15" x14ac:dyDescent="0.2"/>
    <row r="678" spans="2:6" s="41" customFormat="1" ht="15" x14ac:dyDescent="0.2"/>
    <row r="681" spans="2:6" s="44" customFormat="1" ht="11.25" x14ac:dyDescent="0.2"/>
    <row r="684" spans="2:6" x14ac:dyDescent="0.2">
      <c r="B684" s="49"/>
      <c r="C684" s="49"/>
      <c r="D684" s="49"/>
      <c r="E684" s="49"/>
      <c r="F684" s="49"/>
    </row>
    <row r="685" spans="2:6" x14ac:dyDescent="0.2">
      <c r="B685" s="49"/>
      <c r="C685" s="49"/>
      <c r="D685" s="49"/>
      <c r="E685" s="49"/>
      <c r="F685" s="49"/>
    </row>
    <row r="686" spans="2:6" x14ac:dyDescent="0.2">
      <c r="B686" s="49"/>
      <c r="C686" s="49"/>
      <c r="D686" s="49"/>
      <c r="E686" s="49"/>
      <c r="F686" s="49"/>
    </row>
    <row r="687" spans="2:6" x14ac:dyDescent="0.2">
      <c r="B687" s="49"/>
      <c r="C687" s="49"/>
      <c r="D687" s="49"/>
      <c r="E687" s="49"/>
      <c r="F687" s="49"/>
    </row>
    <row r="688" spans="2:6" x14ac:dyDescent="0.2">
      <c r="B688" s="49"/>
      <c r="C688" s="49"/>
      <c r="D688" s="49"/>
      <c r="E688" s="49"/>
      <c r="F688" s="49"/>
    </row>
    <row r="689" spans="2:6" x14ac:dyDescent="0.2">
      <c r="B689" s="49"/>
      <c r="C689" s="49"/>
      <c r="D689" s="49"/>
      <c r="E689" s="49"/>
      <c r="F689" s="49"/>
    </row>
    <row r="690" spans="2:6" x14ac:dyDescent="0.2">
      <c r="B690" s="49"/>
      <c r="C690" s="49"/>
      <c r="D690" s="49"/>
      <c r="E690" s="49"/>
      <c r="F690" s="49"/>
    </row>
    <row r="691" spans="2:6" x14ac:dyDescent="0.2">
      <c r="B691" s="49"/>
      <c r="C691" s="49"/>
      <c r="D691" s="49"/>
      <c r="E691" s="49"/>
      <c r="F691" s="49"/>
    </row>
    <row r="692" spans="2:6" x14ac:dyDescent="0.2">
      <c r="B692" s="49"/>
      <c r="C692" s="49"/>
      <c r="D692" s="49"/>
      <c r="E692" s="49"/>
      <c r="F692" s="49"/>
    </row>
    <row r="693" spans="2:6" x14ac:dyDescent="0.2">
      <c r="B693" s="49"/>
      <c r="C693" s="49"/>
      <c r="D693" s="49"/>
      <c r="E693" s="49"/>
      <c r="F693" s="49"/>
    </row>
    <row r="694" spans="2:6" x14ac:dyDescent="0.2">
      <c r="B694" s="49"/>
      <c r="C694" s="49"/>
      <c r="D694" s="49"/>
      <c r="E694" s="49"/>
      <c r="F694" s="49"/>
    </row>
    <row r="695" spans="2:6" x14ac:dyDescent="0.2">
      <c r="B695" s="49"/>
      <c r="C695" s="49"/>
      <c r="D695" s="49"/>
      <c r="E695" s="49"/>
      <c r="F695" s="49"/>
    </row>
    <row r="696" spans="2:6" x14ac:dyDescent="0.2">
      <c r="B696" s="49"/>
      <c r="C696" s="49"/>
      <c r="D696" s="49"/>
      <c r="E696" s="49"/>
      <c r="F696" s="49"/>
    </row>
    <row r="697" spans="2:6" x14ac:dyDescent="0.2">
      <c r="B697" s="49"/>
      <c r="C697" s="49"/>
      <c r="D697" s="49"/>
      <c r="E697" s="49"/>
      <c r="F697" s="49"/>
    </row>
    <row r="698" spans="2:6" x14ac:dyDescent="0.2">
      <c r="B698" s="49"/>
      <c r="C698" s="49"/>
      <c r="D698" s="49"/>
      <c r="E698" s="49"/>
      <c r="F698" s="49"/>
    </row>
    <row r="699" spans="2:6" x14ac:dyDescent="0.2">
      <c r="B699" s="49"/>
      <c r="C699" s="49"/>
      <c r="D699" s="49"/>
      <c r="E699" s="49"/>
      <c r="F699" s="49"/>
    </row>
    <row r="700" spans="2:6" x14ac:dyDescent="0.2">
      <c r="B700" s="49"/>
      <c r="C700" s="49"/>
      <c r="D700" s="49"/>
      <c r="E700" s="49"/>
      <c r="F700" s="49"/>
    </row>
    <row r="701" spans="2:6" x14ac:dyDescent="0.2">
      <c r="B701" s="49"/>
      <c r="C701" s="49"/>
      <c r="D701" s="49"/>
      <c r="E701" s="49"/>
      <c r="F701" s="49"/>
    </row>
    <row r="702" spans="2:6" x14ac:dyDescent="0.2">
      <c r="B702" s="49"/>
      <c r="C702" s="49"/>
      <c r="D702" s="49"/>
      <c r="E702" s="49"/>
      <c r="F702" s="49"/>
    </row>
    <row r="703" spans="2:6" x14ac:dyDescent="0.2">
      <c r="B703" s="49"/>
      <c r="C703" s="49"/>
      <c r="D703" s="49"/>
      <c r="E703" s="49"/>
      <c r="F703" s="49"/>
    </row>
    <row r="704" spans="2:6" x14ac:dyDescent="0.2">
      <c r="B704" s="49"/>
      <c r="C704" s="49"/>
      <c r="D704" s="49"/>
      <c r="E704" s="49"/>
      <c r="F704" s="49"/>
    </row>
    <row r="705" spans="2:6" x14ac:dyDescent="0.2">
      <c r="B705" s="49"/>
      <c r="C705" s="49"/>
      <c r="D705" s="49"/>
      <c r="E705" s="49"/>
      <c r="F705" s="49"/>
    </row>
    <row r="706" spans="2:6" x14ac:dyDescent="0.2">
      <c r="B706" s="49"/>
      <c r="C706" s="49"/>
      <c r="D706" s="49"/>
      <c r="E706" s="49"/>
      <c r="F706" s="49"/>
    </row>
    <row r="707" spans="2:6" x14ac:dyDescent="0.2">
      <c r="B707" s="49"/>
      <c r="C707" s="49"/>
      <c r="D707" s="49"/>
      <c r="E707" s="49"/>
      <c r="F707" s="49"/>
    </row>
    <row r="708" spans="2:6" x14ac:dyDescent="0.2">
      <c r="B708" s="49"/>
      <c r="C708" s="49"/>
      <c r="D708" s="49"/>
      <c r="E708" s="49"/>
      <c r="F708" s="49"/>
    </row>
    <row r="709" spans="2:6" x14ac:dyDescent="0.2">
      <c r="B709" s="49"/>
      <c r="C709" s="49"/>
      <c r="D709" s="49"/>
      <c r="E709" s="49"/>
      <c r="F709" s="49"/>
    </row>
    <row r="710" spans="2:6" x14ac:dyDescent="0.2">
      <c r="B710" s="49"/>
      <c r="C710" s="49"/>
      <c r="D710" s="49"/>
      <c r="E710" s="49"/>
      <c r="F710" s="49"/>
    </row>
    <row r="711" spans="2:6" x14ac:dyDescent="0.2">
      <c r="B711" s="49"/>
      <c r="C711" s="49"/>
      <c r="D711" s="49"/>
      <c r="E711" s="49"/>
      <c r="F711" s="49"/>
    </row>
    <row r="712" spans="2:6" x14ac:dyDescent="0.2">
      <c r="B712" s="49"/>
      <c r="C712" s="49"/>
      <c r="D712" s="49"/>
      <c r="E712" s="49"/>
      <c r="F712" s="49"/>
    </row>
    <row r="713" spans="2:6" x14ac:dyDescent="0.2">
      <c r="B713" s="49"/>
      <c r="C713" s="49"/>
      <c r="D713" s="49"/>
      <c r="E713" s="49"/>
      <c r="F713" s="49"/>
    </row>
    <row r="714" spans="2:6" x14ac:dyDescent="0.2">
      <c r="B714" s="49"/>
      <c r="C714" s="49"/>
      <c r="D714" s="49"/>
      <c r="E714" s="49"/>
      <c r="F714" s="49"/>
    </row>
    <row r="715" spans="2:6" x14ac:dyDescent="0.2">
      <c r="B715" s="49"/>
      <c r="C715" s="49"/>
      <c r="D715" s="49"/>
      <c r="E715" s="49"/>
      <c r="F715" s="49"/>
    </row>
    <row r="716" spans="2:6" x14ac:dyDescent="0.2">
      <c r="B716" s="49"/>
      <c r="C716" s="49"/>
      <c r="D716" s="49"/>
      <c r="E716" s="49"/>
      <c r="F716" s="49"/>
    </row>
    <row r="717" spans="2:6" x14ac:dyDescent="0.2">
      <c r="B717" s="49"/>
      <c r="C717" s="49"/>
      <c r="D717" s="49"/>
      <c r="E717" s="49"/>
      <c r="F717" s="49"/>
    </row>
    <row r="718" spans="2:6" x14ac:dyDescent="0.2">
      <c r="B718" s="49"/>
      <c r="C718" s="49"/>
      <c r="D718" s="49"/>
      <c r="E718" s="49"/>
      <c r="F718" s="49"/>
    </row>
    <row r="719" spans="2:6" x14ac:dyDescent="0.2">
      <c r="B719" s="49"/>
      <c r="C719" s="49"/>
      <c r="D719" s="49"/>
      <c r="E719" s="49"/>
      <c r="F719" s="49"/>
    </row>
    <row r="720" spans="2:6" x14ac:dyDescent="0.2">
      <c r="B720" s="49"/>
      <c r="C720" s="49"/>
      <c r="D720" s="49"/>
      <c r="E720" s="49"/>
      <c r="F720" s="49"/>
    </row>
    <row r="721" spans="2:6" x14ac:dyDescent="0.2">
      <c r="B721" s="49"/>
      <c r="C721" s="49"/>
      <c r="D721" s="49"/>
      <c r="E721" s="49"/>
      <c r="F721" s="49"/>
    </row>
    <row r="728" spans="2:6" s="41" customFormat="1" ht="15" x14ac:dyDescent="0.2"/>
    <row r="729" spans="2:6" s="41" customFormat="1" ht="15" x14ac:dyDescent="0.2"/>
    <row r="730" spans="2:6" s="41" customFormat="1" ht="15" x14ac:dyDescent="0.2"/>
    <row r="733" spans="2:6" s="44" customFormat="1" ht="11.25" x14ac:dyDescent="0.2"/>
    <row r="736" spans="2:6" x14ac:dyDescent="0.2">
      <c r="B736" s="49"/>
      <c r="C736" s="49"/>
      <c r="D736" s="49"/>
      <c r="E736" s="49"/>
      <c r="F736" s="49"/>
    </row>
    <row r="737" spans="2:6" x14ac:dyDescent="0.2">
      <c r="B737" s="49"/>
      <c r="C737" s="49"/>
      <c r="D737" s="49"/>
      <c r="E737" s="49"/>
      <c r="F737" s="49"/>
    </row>
    <row r="738" spans="2:6" x14ac:dyDescent="0.2">
      <c r="B738" s="49"/>
      <c r="C738" s="49"/>
      <c r="D738" s="49"/>
      <c r="E738" s="49"/>
      <c r="F738" s="49"/>
    </row>
    <row r="739" spans="2:6" x14ac:dyDescent="0.2">
      <c r="B739" s="49"/>
      <c r="C739" s="49"/>
      <c r="D739" s="49"/>
      <c r="E739" s="49"/>
      <c r="F739" s="49"/>
    </row>
    <row r="740" spans="2:6" x14ac:dyDescent="0.2">
      <c r="B740" s="49"/>
      <c r="C740" s="49"/>
      <c r="D740" s="49"/>
      <c r="E740" s="49"/>
      <c r="F740" s="49"/>
    </row>
    <row r="741" spans="2:6" x14ac:dyDescent="0.2">
      <c r="B741" s="49"/>
      <c r="C741" s="49"/>
      <c r="D741" s="49"/>
      <c r="E741" s="49"/>
      <c r="F741" s="49"/>
    </row>
    <row r="742" spans="2:6" x14ac:dyDescent="0.2">
      <c r="B742" s="49"/>
      <c r="C742" s="49"/>
      <c r="D742" s="49"/>
      <c r="E742" s="49"/>
      <c r="F742" s="49"/>
    </row>
    <row r="743" spans="2:6" x14ac:dyDescent="0.2">
      <c r="B743" s="49"/>
      <c r="C743" s="49"/>
      <c r="D743" s="49"/>
      <c r="E743" s="49"/>
      <c r="F743" s="49"/>
    </row>
    <row r="744" spans="2:6" x14ac:dyDescent="0.2">
      <c r="B744" s="49"/>
      <c r="C744" s="49"/>
      <c r="D744" s="49"/>
      <c r="E744" s="49"/>
      <c r="F744" s="49"/>
    </row>
    <row r="745" spans="2:6" x14ac:dyDescent="0.2">
      <c r="B745" s="49"/>
      <c r="C745" s="49"/>
      <c r="D745" s="49"/>
      <c r="E745" s="49"/>
      <c r="F745" s="49"/>
    </row>
    <row r="746" spans="2:6" x14ac:dyDescent="0.2">
      <c r="B746" s="49"/>
      <c r="C746" s="49"/>
      <c r="D746" s="49"/>
      <c r="E746" s="49"/>
      <c r="F746" s="49"/>
    </row>
    <row r="747" spans="2:6" x14ac:dyDescent="0.2">
      <c r="B747" s="49"/>
      <c r="C747" s="49"/>
      <c r="D747" s="49"/>
      <c r="E747" s="49"/>
      <c r="F747" s="49"/>
    </row>
    <row r="748" spans="2:6" x14ac:dyDescent="0.2">
      <c r="B748" s="49"/>
      <c r="C748" s="49"/>
      <c r="D748" s="49"/>
      <c r="E748" s="49"/>
      <c r="F748" s="49"/>
    </row>
    <row r="749" spans="2:6" x14ac:dyDescent="0.2">
      <c r="B749" s="49"/>
      <c r="C749" s="49"/>
      <c r="D749" s="49"/>
      <c r="E749" s="49"/>
      <c r="F749" s="49"/>
    </row>
    <row r="750" spans="2:6" x14ac:dyDescent="0.2">
      <c r="B750" s="49"/>
      <c r="C750" s="49"/>
      <c r="D750" s="49"/>
      <c r="E750" s="49"/>
      <c r="F750" s="49"/>
    </row>
    <row r="751" spans="2:6" x14ac:dyDescent="0.2">
      <c r="B751" s="49"/>
      <c r="C751" s="49"/>
      <c r="D751" s="49"/>
      <c r="E751" s="49"/>
      <c r="F751" s="49"/>
    </row>
    <row r="752" spans="2:6" x14ac:dyDescent="0.2">
      <c r="B752" s="49"/>
      <c r="C752" s="49"/>
      <c r="D752" s="49"/>
      <c r="E752" s="49"/>
      <c r="F752" s="49"/>
    </row>
    <row r="753" spans="2:6" x14ac:dyDescent="0.2">
      <c r="B753" s="49"/>
      <c r="C753" s="49"/>
      <c r="D753" s="49"/>
      <c r="E753" s="49"/>
      <c r="F753" s="49"/>
    </row>
    <row r="754" spans="2:6" x14ac:dyDescent="0.2">
      <c r="B754" s="49"/>
      <c r="C754" s="49"/>
      <c r="D754" s="49"/>
      <c r="E754" s="49"/>
      <c r="F754" s="49"/>
    </row>
    <row r="755" spans="2:6" x14ac:dyDescent="0.2">
      <c r="B755" s="49"/>
      <c r="C755" s="49"/>
      <c r="D755" s="49"/>
      <c r="E755" s="49"/>
      <c r="F755" s="49"/>
    </row>
    <row r="756" spans="2:6" x14ac:dyDescent="0.2">
      <c r="B756" s="49"/>
      <c r="C756" s="49"/>
      <c r="D756" s="49"/>
      <c r="E756" s="49"/>
      <c r="F756" s="49"/>
    </row>
    <row r="757" spans="2:6" x14ac:dyDescent="0.2">
      <c r="B757" s="49"/>
      <c r="C757" s="49"/>
      <c r="D757" s="49"/>
      <c r="E757" s="49"/>
      <c r="F757" s="49"/>
    </row>
    <row r="758" spans="2:6" x14ac:dyDescent="0.2">
      <c r="B758" s="49"/>
      <c r="C758" s="49"/>
      <c r="D758" s="49"/>
      <c r="E758" s="49"/>
      <c r="F758" s="49"/>
    </row>
    <row r="759" spans="2:6" x14ac:dyDescent="0.2">
      <c r="B759" s="49"/>
      <c r="C759" s="49"/>
      <c r="D759" s="49"/>
      <c r="E759" s="49"/>
      <c r="F759" s="49"/>
    </row>
    <row r="760" spans="2:6" x14ac:dyDescent="0.2">
      <c r="B760" s="49"/>
      <c r="C760" s="49"/>
      <c r="D760" s="49"/>
      <c r="E760" s="49"/>
      <c r="F760" s="49"/>
    </row>
    <row r="761" spans="2:6" x14ac:dyDescent="0.2">
      <c r="B761" s="49"/>
      <c r="C761" s="49"/>
      <c r="D761" s="49"/>
      <c r="E761" s="49"/>
      <c r="F761" s="49"/>
    </row>
    <row r="762" spans="2:6" x14ac:dyDescent="0.2">
      <c r="B762" s="49"/>
      <c r="C762" s="49"/>
      <c r="D762" s="49"/>
      <c r="E762" s="49"/>
      <c r="F762" s="49"/>
    </row>
    <row r="763" spans="2:6" x14ac:dyDescent="0.2">
      <c r="B763" s="49"/>
      <c r="C763" s="49"/>
      <c r="D763" s="49"/>
      <c r="E763" s="49"/>
      <c r="F763" s="49"/>
    </row>
    <row r="764" spans="2:6" x14ac:dyDescent="0.2">
      <c r="B764" s="49"/>
      <c r="C764" s="49"/>
      <c r="D764" s="49"/>
      <c r="E764" s="49"/>
      <c r="F764" s="49"/>
    </row>
    <row r="765" spans="2:6" x14ac:dyDescent="0.2">
      <c r="B765" s="49"/>
      <c r="C765" s="49"/>
      <c r="D765" s="49"/>
      <c r="E765" s="49"/>
      <c r="F765" s="49"/>
    </row>
    <row r="766" spans="2:6" x14ac:dyDescent="0.2">
      <c r="B766" s="49"/>
      <c r="C766" s="49"/>
      <c r="D766" s="49"/>
      <c r="E766" s="49"/>
      <c r="F766" s="49"/>
    </row>
    <row r="767" spans="2:6" x14ac:dyDescent="0.2">
      <c r="B767" s="49"/>
      <c r="C767" s="49"/>
      <c r="D767" s="49"/>
      <c r="E767" s="49"/>
      <c r="F767" s="49"/>
    </row>
    <row r="768" spans="2:6" x14ac:dyDescent="0.2">
      <c r="B768" s="49"/>
      <c r="C768" s="49"/>
      <c r="D768" s="49"/>
      <c r="E768" s="49"/>
      <c r="F768" s="49"/>
    </row>
    <row r="769" spans="2:6" x14ac:dyDescent="0.2">
      <c r="B769" s="49"/>
      <c r="C769" s="49"/>
      <c r="D769" s="49"/>
      <c r="E769" s="49"/>
      <c r="F769" s="49"/>
    </row>
    <row r="770" spans="2:6" x14ac:dyDescent="0.2">
      <c r="B770" s="49"/>
      <c r="C770" s="49"/>
      <c r="D770" s="49"/>
      <c r="E770" s="49"/>
      <c r="F770" s="49"/>
    </row>
    <row r="771" spans="2:6" x14ac:dyDescent="0.2">
      <c r="B771" s="49"/>
      <c r="C771" s="49"/>
      <c r="D771" s="49"/>
      <c r="E771" s="49"/>
      <c r="F771" s="49"/>
    </row>
    <row r="772" spans="2:6" x14ac:dyDescent="0.2">
      <c r="B772" s="49"/>
      <c r="C772" s="49"/>
      <c r="D772" s="49"/>
      <c r="E772" s="49"/>
      <c r="F772" s="49"/>
    </row>
    <row r="773" spans="2:6" x14ac:dyDescent="0.2">
      <c r="B773" s="49"/>
      <c r="C773" s="49"/>
      <c r="D773" s="49"/>
      <c r="E773" s="49"/>
      <c r="F773" s="49"/>
    </row>
  </sheetData>
  <mergeCells count="1">
    <mergeCell ref="A3:J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3"/>
  <dimension ref="A1:K774"/>
  <sheetViews>
    <sheetView showGridLines="0" workbookViewId="0">
      <selection activeCell="A28" sqref="A28"/>
    </sheetView>
  </sheetViews>
  <sheetFormatPr defaultColWidth="9.140625" defaultRowHeight="12.75" x14ac:dyDescent="0.2"/>
  <cols>
    <col min="1" max="1" width="17.140625" style="44" customWidth="1"/>
    <col min="2" max="9" width="9.7109375" customWidth="1"/>
    <col min="10" max="10" width="1.140625" customWidth="1"/>
    <col min="11" max="11" width="9.7109375" customWidth="1"/>
  </cols>
  <sheetData>
    <row r="1" spans="1:11" s="41" customFormat="1" ht="15" x14ac:dyDescent="0.2"/>
    <row r="2" spans="1:11" s="41" customFormat="1" ht="15.75" customHeight="1" x14ac:dyDescent="0.25">
      <c r="A2" s="33"/>
    </row>
    <row r="3" spans="1:11" s="41" customFormat="1" ht="15.75" customHeight="1" x14ac:dyDescent="0.25">
      <c r="A3" s="135" t="s">
        <v>216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s="41" customFormat="1" ht="15.75" customHeight="1" x14ac:dyDescent="0.25">
      <c r="A4" s="33"/>
    </row>
    <row r="5" spans="1:11" ht="15.75" customHeight="1" x14ac:dyDescent="0.2"/>
    <row r="6" spans="1:11" s="44" customFormat="1" ht="15.75" customHeight="1" x14ac:dyDescent="0.2">
      <c r="B6" s="67" t="s">
        <v>95</v>
      </c>
      <c r="C6" s="67" t="s">
        <v>160</v>
      </c>
      <c r="D6" s="67" t="s">
        <v>161</v>
      </c>
      <c r="E6" s="67" t="s">
        <v>94</v>
      </c>
      <c r="F6" s="102" t="s">
        <v>162</v>
      </c>
      <c r="G6" s="67" t="s">
        <v>93</v>
      </c>
      <c r="H6" s="67" t="s">
        <v>163</v>
      </c>
      <c r="I6" s="67" t="s">
        <v>157</v>
      </c>
      <c r="J6" s="107"/>
      <c r="K6" s="67" t="s">
        <v>100</v>
      </c>
    </row>
    <row r="7" spans="1:11" s="44" customFormat="1" ht="15.75" customHeight="1" x14ac:dyDescent="0.2">
      <c r="B7" s="67" t="s">
        <v>159</v>
      </c>
      <c r="C7" s="67" t="s">
        <v>159</v>
      </c>
      <c r="D7" s="67" t="s">
        <v>159</v>
      </c>
      <c r="E7" s="67" t="s">
        <v>159</v>
      </c>
      <c r="F7" s="102"/>
      <c r="G7" s="67"/>
      <c r="H7" s="67" t="s">
        <v>102</v>
      </c>
      <c r="I7" s="67"/>
      <c r="J7" s="107"/>
      <c r="K7" s="67" t="s">
        <v>101</v>
      </c>
    </row>
    <row r="8" spans="1:11" s="44" customFormat="1" ht="15.75" hidden="1" customHeight="1" x14ac:dyDescent="0.2">
      <c r="B8" s="66"/>
      <c r="C8" s="47"/>
      <c r="D8" s="47"/>
      <c r="E8" s="47"/>
      <c r="F8" s="79"/>
      <c r="G8" s="47"/>
      <c r="H8" s="47"/>
      <c r="I8" s="47"/>
      <c r="K8" s="47"/>
    </row>
    <row r="9" spans="1:11" ht="15.75" customHeight="1" x14ac:dyDescent="0.2">
      <c r="A9" s="50" t="s">
        <v>225</v>
      </c>
      <c r="B9" s="104">
        <f>IF(OR('Tabel A F'!B9&lt;5,'Tabel A Be'!B9&lt;0.5),"-",IFERROR('Tabel A Be'!B9/'Tabel A F'!B9*100,"-"))</f>
        <v>3.7933817594834545</v>
      </c>
      <c r="C9" s="104">
        <f>IF(OR('Tabel A F'!C9&lt;5,'Tabel A Be'!C9&lt;0.5),"-",IFERROR('Tabel A Be'!C9/'Tabel A F'!C9*100,"-"))</f>
        <v>1.9906323185011712</v>
      </c>
      <c r="D9" s="104">
        <f>IF(OR('Tabel A F'!D9&lt;5,'Tabel A Be'!D9&lt;0.5),"-",IFERROR('Tabel A Be'!D9/'Tabel A F'!D9*100,"-"))</f>
        <v>4.0946083418107833</v>
      </c>
      <c r="E9" s="104">
        <f>IF(OR('Tabel A F'!E9&lt;5,'Tabel A Be'!E9&lt;0.5),"-",IFERROR('Tabel A Be'!E9/'Tabel A F'!E9*100,"-"))</f>
        <v>3.6420395421436007</v>
      </c>
      <c r="F9" s="104">
        <f>IF(OR('Tabel A F'!F9&lt;5,'Tabel A Be'!F9&lt;0.5),"-",IFERROR('Tabel A Be'!F9/'Tabel A F'!F9*100,"-"))</f>
        <v>6.4984709480122316</v>
      </c>
      <c r="G9" s="104">
        <f>IF(OR('Tabel A F'!G9&lt;5,'Tabel A Be'!G9&lt;0.5),"-",IFERROR('Tabel A Be'!G9/'Tabel A F'!G9*100,"-"))</f>
        <v>2.219140083217753</v>
      </c>
      <c r="H9" s="104">
        <f>IF(OR('Tabel A F'!H9&lt;5,'Tabel A Be'!H9&lt;0.5),"-",IFERROR('Tabel A Be'!H9/'Tabel A F'!H9*100,"-"))</f>
        <v>3.146093795856078</v>
      </c>
      <c r="I9" s="104" t="str">
        <f>IF(OR('Tabel A F'!I9&lt;5,'Tabel A Be'!I9&lt;0.5),"-",IFERROR('Tabel A Be'!I9/'Tabel A F'!I9*100,"-"))</f>
        <v>-</v>
      </c>
      <c r="J9" s="104"/>
      <c r="K9" s="104">
        <f>IF(OR('Tabel A F'!K9&lt;5,'Tabel A Be'!K9&lt;0.5),"-",IFERROR('Tabel A Be'!K9/'Tabel A F'!K9*100,"-"))</f>
        <v>3.3791121047588626</v>
      </c>
    </row>
    <row r="10" spans="1:11" ht="15.75" customHeight="1" x14ac:dyDescent="0.2">
      <c r="A10" s="52" t="s">
        <v>226</v>
      </c>
      <c r="B10" s="105">
        <f>IF(OR('Tabel A F'!B10&lt;5,'Tabel A Be'!B10&lt;0.5),"-",IFERROR('Tabel A Be'!B10/'Tabel A F'!B10*100,"-"))</f>
        <v>3.2520325203252036</v>
      </c>
      <c r="C10" s="105">
        <f>IF(OR('Tabel A F'!C10&lt;5,'Tabel A Be'!C10&lt;0.5),"-",IFERROR('Tabel A Be'!C10/'Tabel A F'!C10*100,"-"))</f>
        <v>2.1828908554572273</v>
      </c>
      <c r="D10" s="105">
        <f>IF(OR('Tabel A F'!D10&lt;5,'Tabel A Be'!D10&lt;0.5),"-",IFERROR('Tabel A Be'!D10/'Tabel A F'!D10*100,"-"))</f>
        <v>3.0294203320710746</v>
      </c>
      <c r="E10" s="105">
        <f>IF(OR('Tabel A F'!E10&lt;5,'Tabel A Be'!E10&lt;0.5),"-",IFERROR('Tabel A Be'!E10/'Tabel A F'!E10*100,"-"))</f>
        <v>2.1899547726731732</v>
      </c>
      <c r="F10" s="105">
        <f>IF(OR('Tabel A F'!F10&lt;5,'Tabel A Be'!F10&lt;0.5),"-",IFERROR('Tabel A Be'!F10/'Tabel A F'!F10*100,"-"))</f>
        <v>3.4166403037013606</v>
      </c>
      <c r="G10" s="105">
        <f>IF(OR('Tabel A F'!G10&lt;5,'Tabel A Be'!G10&lt;0.5),"-",IFERROR('Tabel A Be'!G10/'Tabel A F'!G10*100,"-"))</f>
        <v>1.9483938915218535</v>
      </c>
      <c r="H10" s="105">
        <f>IF(OR('Tabel A F'!H10&lt;5,'Tabel A Be'!H10&lt;0.5),"-",IFERROR('Tabel A Be'!H10/'Tabel A F'!H10*100,"-"))</f>
        <v>3.1629778672032192</v>
      </c>
      <c r="I10" s="105">
        <f>IF(OR('Tabel A F'!I10&lt;5,'Tabel A Be'!I10&lt;0.5),"-",IFERROR('Tabel A Be'!I10/'Tabel A F'!I10*100,"-"))</f>
        <v>1.639344262295082</v>
      </c>
      <c r="J10" s="105"/>
      <c r="K10" s="105">
        <f>IF(OR('Tabel A F'!K10&lt;5,'Tabel A Be'!K10&lt;0.5),"-",IFERROR('Tabel A Be'!K10/'Tabel A F'!K10*100,"-"))</f>
        <v>2.8360012971315705</v>
      </c>
    </row>
    <row r="11" spans="1:11" ht="15.75" customHeight="1" x14ac:dyDescent="0.2">
      <c r="A11" s="50" t="s">
        <v>227</v>
      </c>
      <c r="B11" s="62">
        <f>IF(OR('Tabel A F'!B11&lt;5,'Tabel A Be'!B11&lt;0.5),"-",IFERROR('Tabel A Be'!B11/'Tabel A F'!B11*100,"-"))</f>
        <v>14.793328498912256</v>
      </c>
      <c r="C11" s="62">
        <f>IF(OR('Tabel A F'!C11&lt;5,'Tabel A Be'!C11&lt;0.5),"-",IFERROR('Tabel A Be'!C11/'Tabel A F'!C11*100,"-"))</f>
        <v>6.3768115942028984</v>
      </c>
      <c r="D11" s="62">
        <f>IF(OR('Tabel A F'!D11&lt;5,'Tabel A Be'!D11&lt;0.5),"-",IFERROR('Tabel A Be'!D11/'Tabel A F'!D11*100,"-"))</f>
        <v>10.803834808259587</v>
      </c>
      <c r="E11" s="62">
        <f>IF(OR('Tabel A F'!E11&lt;5,'Tabel A Be'!E11&lt;0.5),"-",IFERROR('Tabel A Be'!E11/'Tabel A F'!E11*100,"-"))</f>
        <v>6.5838509316770182</v>
      </c>
      <c r="F11" s="62">
        <f>IF(OR('Tabel A F'!F11&lt;5,'Tabel A Be'!F11&lt;0.5),"-",IFERROR('Tabel A Be'!F11/'Tabel A F'!F11*100,"-"))</f>
        <v>15.331010452961671</v>
      </c>
      <c r="G11" s="62">
        <f>IF(OR('Tabel A F'!G11&lt;5,'Tabel A Be'!G11&lt;0.5),"-",IFERROR('Tabel A Be'!G11/'Tabel A F'!G11*100,"-"))</f>
        <v>7.763401109057301</v>
      </c>
      <c r="H11" s="62">
        <f>IF(OR('Tabel A F'!H11&lt;5,'Tabel A Be'!H11&lt;0.5),"-",IFERROR('Tabel A Be'!H11/'Tabel A F'!H11*100,"-"))</f>
        <v>10.061475409836065</v>
      </c>
      <c r="I11" s="62">
        <f>IF(OR('Tabel A F'!I11&lt;5,'Tabel A Be'!I11&lt;0.5),"-",IFERROR('Tabel A Be'!I11/'Tabel A F'!I11*100,"-"))</f>
        <v>6.666666666666667</v>
      </c>
      <c r="J11" s="105"/>
      <c r="K11" s="62">
        <f>IF(OR('Tabel A F'!K11&lt;5,'Tabel A Be'!K11&lt;0.5),"-",IFERROR('Tabel A Be'!K11/'Tabel A F'!K11*100,"-"))</f>
        <v>10.345809833076967</v>
      </c>
    </row>
    <row r="12" spans="1:11" ht="15.75" customHeight="1" x14ac:dyDescent="0.2">
      <c r="A12" s="52" t="s">
        <v>26</v>
      </c>
      <c r="B12" s="105">
        <f>IF(OR('Tabel A F'!B12&lt;5,'Tabel A Be'!B12&lt;0.5),"-",IFERROR('Tabel A Be'!B12/'Tabel A F'!B12*100,"-"))</f>
        <v>12.221077926536218</v>
      </c>
      <c r="C12" s="105">
        <f>IF(OR('Tabel A F'!C12&lt;5,'Tabel A Be'!C12&lt;0.5),"-",IFERROR('Tabel A Be'!C12/'Tabel A F'!C12*100,"-"))</f>
        <v>8</v>
      </c>
      <c r="D12" s="105">
        <f>IF(OR('Tabel A F'!D12&lt;5,'Tabel A Be'!D12&lt;0.5),"-",IFERROR('Tabel A Be'!D12/'Tabel A F'!D12*100,"-"))</f>
        <v>13.157565912782706</v>
      </c>
      <c r="E12" s="105">
        <f>IF(OR('Tabel A F'!E12&lt;5,'Tabel A Be'!E12&lt;0.5),"-",IFERROR('Tabel A Be'!E12/'Tabel A F'!E12*100,"-"))</f>
        <v>7.5932504440497333</v>
      </c>
      <c r="F12" s="105">
        <f>IF(OR('Tabel A F'!F12&lt;5,'Tabel A Be'!F12&lt;0.5),"-",IFERROR('Tabel A Be'!F12/'Tabel A F'!F12*100,"-"))</f>
        <v>11.874015748031496</v>
      </c>
      <c r="G12" s="105">
        <f>IF(OR('Tabel A F'!G12&lt;5,'Tabel A Be'!G12&lt;0.5),"-",IFERROR('Tabel A Be'!G12/'Tabel A F'!G12*100,"-"))</f>
        <v>7.2053165442462399</v>
      </c>
      <c r="H12" s="105">
        <f>IF(OR('Tabel A F'!H12&lt;5,'Tabel A Be'!H12&lt;0.5),"-",IFERROR('Tabel A Be'!H12/'Tabel A F'!H12*100,"-"))</f>
        <v>9.4491783323189296</v>
      </c>
      <c r="I12" s="105">
        <f>IF(OR('Tabel A F'!I12&lt;5,'Tabel A Be'!I12&lt;0.5),"-",IFERROR('Tabel A Be'!I12/'Tabel A F'!I12*100,"-"))</f>
        <v>10.256410256410255</v>
      </c>
      <c r="J12" s="105"/>
      <c r="K12" s="105">
        <f>IF(OR('Tabel A F'!K12&lt;5,'Tabel A Be'!K12&lt;0.5),"-",IFERROR('Tabel A Be'!K12/'Tabel A F'!K12*100,"-"))</f>
        <v>10.181468987762539</v>
      </c>
    </row>
    <row r="13" spans="1:11" ht="15.75" customHeight="1" x14ac:dyDescent="0.2">
      <c r="A13" s="50" t="s">
        <v>27</v>
      </c>
      <c r="B13" s="104">
        <f>IF(OR('Tabel A F'!B13&lt;5,'Tabel A Be'!B13&lt;0.5),"-",IFERROR('Tabel A Be'!B13/'Tabel A F'!B13*100,"-"))</f>
        <v>5.7803468208092488</v>
      </c>
      <c r="C13" s="104">
        <f>IF(OR('Tabel A F'!C13&lt;5,'Tabel A Be'!C13&lt;0.5),"-",IFERROR('Tabel A Be'!C13/'Tabel A F'!C13*100,"-"))</f>
        <v>2.4886877828054299</v>
      </c>
      <c r="D13" s="104">
        <f>IF(OR('Tabel A F'!D13&lt;5,'Tabel A Be'!D13&lt;0.5),"-",IFERROR('Tabel A Be'!D13/'Tabel A F'!D13*100,"-"))</f>
        <v>4.9361408353469107</v>
      </c>
      <c r="E13" s="104">
        <f>IF(OR('Tabel A F'!E13&lt;5,'Tabel A Be'!E13&lt;0.5),"-",IFERROR('Tabel A Be'!E13/'Tabel A F'!E13*100,"-"))</f>
        <v>3.0913978494623655</v>
      </c>
      <c r="F13" s="104">
        <f>IF(OR('Tabel A F'!F13&lt;5,'Tabel A Be'!F13&lt;0.5),"-",IFERROR('Tabel A Be'!F13/'Tabel A F'!F13*100,"-"))</f>
        <v>6.4710957722174296</v>
      </c>
      <c r="G13" s="104">
        <f>IF(OR('Tabel A F'!G13&lt;5,'Tabel A Be'!G13&lt;0.5),"-",IFERROR('Tabel A Be'!G13/'Tabel A F'!G13*100,"-"))</f>
        <v>2.6259758694109299</v>
      </c>
      <c r="H13" s="104">
        <f>IF(OR('Tabel A F'!H13&lt;5,'Tabel A Be'!H13&lt;0.5),"-",IFERROR('Tabel A Be'!H13/'Tabel A F'!H13*100,"-"))</f>
        <v>4.3030218632502431</v>
      </c>
      <c r="I13" s="104">
        <f>IF(OR('Tabel A F'!I13&lt;5,'Tabel A Be'!I13&lt;0.5),"-",IFERROR('Tabel A Be'!I13/'Tabel A F'!I13*100,"-"))</f>
        <v>12.244897959183673</v>
      </c>
      <c r="J13" s="105"/>
      <c r="K13" s="104">
        <f>IF(OR('Tabel A F'!K13&lt;5,'Tabel A Be'!K13&lt;0.5),"-",IFERROR('Tabel A Be'!K13/'Tabel A F'!K13*100,"-"))</f>
        <v>4.3737305348679758</v>
      </c>
    </row>
    <row r="14" spans="1:11" ht="15.75" customHeight="1" x14ac:dyDescent="0.2">
      <c r="A14" s="52" t="s">
        <v>28</v>
      </c>
      <c r="B14" s="105">
        <f>IF(OR('Tabel A F'!B14&lt;5,'Tabel A Be'!B14&lt;0.5),"-",IFERROR('Tabel A Be'!B14/'Tabel A F'!B14*100,"-"))</f>
        <v>5.6179775280898872</v>
      </c>
      <c r="C14" s="105" t="str">
        <f>IF(OR('Tabel A F'!C14&lt;5,'Tabel A Be'!C14&lt;0.5),"-",IFERROR('Tabel A Be'!C14/'Tabel A F'!C14*100,"-"))</f>
        <v>-</v>
      </c>
      <c r="D14" s="105">
        <f>IF(OR('Tabel A F'!D14&lt;5,'Tabel A Be'!D14&lt;0.5),"-",IFERROR('Tabel A Be'!D14/'Tabel A F'!D14*100,"-"))</f>
        <v>5.3505535055350553</v>
      </c>
      <c r="E14" s="105">
        <f>IF(OR('Tabel A F'!E14&lt;5,'Tabel A Be'!E14&lt;0.5),"-",IFERROR('Tabel A Be'!E14/'Tabel A F'!E14*100,"-"))</f>
        <v>5.4054054054054053</v>
      </c>
      <c r="F14" s="105">
        <f>IF(OR('Tabel A F'!F14&lt;5,'Tabel A Be'!F14&lt;0.5),"-",IFERROR('Tabel A Be'!F14/'Tabel A F'!F14*100,"-"))</f>
        <v>4.4303797468354427</v>
      </c>
      <c r="G14" s="105">
        <f>IF(OR('Tabel A F'!G14&lt;5,'Tabel A Be'!G14&lt;0.5),"-",IFERROR('Tabel A Be'!G14/'Tabel A F'!G14*100,"-"))</f>
        <v>4.225352112676056</v>
      </c>
      <c r="H14" s="105">
        <f>IF(OR('Tabel A F'!H14&lt;5,'Tabel A Be'!H14&lt;0.5),"-",IFERROR('Tabel A Be'!H14/'Tabel A F'!H14*100,"-"))</f>
        <v>5.564516129032258</v>
      </c>
      <c r="I14" s="105" t="str">
        <f>IF(OR('Tabel A F'!I14&lt;5,'Tabel A Be'!I14&lt;0.5),"-",IFERROR('Tabel A Be'!I14/'Tabel A F'!I14*100,"-"))</f>
        <v>-</v>
      </c>
      <c r="J14" s="105"/>
      <c r="K14" s="105">
        <f>IF(OR('Tabel A F'!K14&lt;5,'Tabel A Be'!K14&lt;0.5),"-",IFERROR('Tabel A Be'!K14/'Tabel A F'!K14*100,"-"))</f>
        <v>4.9938093272802311</v>
      </c>
    </row>
    <row r="15" spans="1:11" ht="15.75" customHeight="1" x14ac:dyDescent="0.2">
      <c r="A15" s="50" t="s">
        <v>29</v>
      </c>
      <c r="B15" s="104">
        <f>IF(OR('Tabel A F'!B15&lt;5,'Tabel A Be'!B15&lt;0.5),"-",IFERROR('Tabel A Be'!B15/'Tabel A F'!B15*100,"-"))</f>
        <v>19.488817891373802</v>
      </c>
      <c r="C15" s="104">
        <f>IF(OR('Tabel A F'!C15&lt;5,'Tabel A Be'!C15&lt;0.5),"-",IFERROR('Tabel A Be'!C15/'Tabel A F'!C15*100,"-"))</f>
        <v>12.903225806451612</v>
      </c>
      <c r="D15" s="104">
        <f>IF(OR('Tabel A F'!D15&lt;5,'Tabel A Be'!D15&lt;0.5),"-",IFERROR('Tabel A Be'!D15/'Tabel A F'!D15*100,"-"))</f>
        <v>18.41317365269461</v>
      </c>
      <c r="E15" s="104">
        <f>IF(OR('Tabel A F'!E15&lt;5,'Tabel A Be'!E15&lt;0.5),"-",IFERROR('Tabel A Be'!E15/'Tabel A F'!E15*100,"-"))</f>
        <v>15.966386554621847</v>
      </c>
      <c r="F15" s="104">
        <f>IF(OR('Tabel A F'!F15&lt;5,'Tabel A Be'!F15&lt;0.5),"-",IFERROR('Tabel A Be'!F15/'Tabel A F'!F15*100,"-"))</f>
        <v>21.686746987951807</v>
      </c>
      <c r="G15" s="104">
        <f>IF(OR('Tabel A F'!G15&lt;5,'Tabel A Be'!G15&lt;0.5),"-",IFERROR('Tabel A Be'!G15/'Tabel A F'!G15*100,"-"))</f>
        <v>11.74785100286533</v>
      </c>
      <c r="H15" s="104">
        <f>IF(OR('Tabel A F'!H15&lt;5,'Tabel A Be'!H15&lt;0.5),"-",IFERROR('Tabel A Be'!H15/'Tabel A F'!H15*100,"-"))</f>
        <v>12.951234958834707</v>
      </c>
      <c r="I15" s="104">
        <f>IF(OR('Tabel A F'!I15&lt;5,'Tabel A Be'!I15&lt;0.5),"-",IFERROR('Tabel A Be'!I15/'Tabel A F'!I15*100,"-"))</f>
        <v>18.75</v>
      </c>
      <c r="J15" s="105"/>
      <c r="K15" s="104">
        <f>IF(OR('Tabel A F'!K15&lt;5,'Tabel A Be'!K15&lt;0.5),"-",IFERROR('Tabel A Be'!K15/'Tabel A F'!K15*100,"-"))</f>
        <v>14.288626172034244</v>
      </c>
    </row>
    <row r="16" spans="1:11" ht="15.75" customHeight="1" x14ac:dyDescent="0.2">
      <c r="A16" s="52" t="s">
        <v>30</v>
      </c>
      <c r="B16" s="105">
        <f>IF(OR('Tabel A F'!B16&lt;5,'Tabel A Be'!B16&lt;0.5),"-",IFERROR('Tabel A Be'!B16/'Tabel A F'!B16*100,"-"))</f>
        <v>8.4905660377358494</v>
      </c>
      <c r="C16" s="105">
        <f>IF(OR('Tabel A F'!C16&lt;5,'Tabel A Be'!C16&lt;0.5),"-",IFERROR('Tabel A Be'!C16/'Tabel A F'!C16*100,"-"))</f>
        <v>5.1020408163265305</v>
      </c>
      <c r="D16" s="105">
        <f>IF(OR('Tabel A F'!D16&lt;5,'Tabel A Be'!D16&lt;0.5),"-",IFERROR('Tabel A Be'!D16/'Tabel A F'!D16*100,"-"))</f>
        <v>11.517367458866545</v>
      </c>
      <c r="E16" s="105">
        <f>IF(OR('Tabel A F'!E16&lt;5,'Tabel A Be'!E16&lt;0.5),"-",IFERROR('Tabel A Be'!E16/'Tabel A F'!E16*100,"-"))</f>
        <v>4.5045045045045047</v>
      </c>
      <c r="F16" s="105">
        <f>IF(OR('Tabel A F'!F16&lt;5,'Tabel A Be'!F16&lt;0.5),"-",IFERROR('Tabel A Be'!F16/'Tabel A F'!F16*100,"-"))</f>
        <v>8.1447963800904972</v>
      </c>
      <c r="G16" s="105">
        <f>IF(OR('Tabel A F'!G16&lt;5,'Tabel A Be'!G16&lt;0.5),"-",IFERROR('Tabel A Be'!G16/'Tabel A F'!G16*100,"-"))</f>
        <v>3.5999999999999996</v>
      </c>
      <c r="H16" s="105">
        <f>IF(OR('Tabel A F'!H16&lt;5,'Tabel A Be'!H16&lt;0.5),"-",IFERROR('Tabel A Be'!H16/'Tabel A F'!H16*100,"-"))</f>
        <v>8.2156611039794605</v>
      </c>
      <c r="I16" s="105">
        <f>IF(OR('Tabel A F'!I16&lt;5,'Tabel A Be'!I16&lt;0.5),"-",IFERROR('Tabel A Be'!I16/'Tabel A F'!I16*100,"-"))</f>
        <v>7.1428571428571423</v>
      </c>
      <c r="J16" s="105"/>
      <c r="K16" s="105">
        <f>IF(OR('Tabel A F'!K16&lt;5,'Tabel A Be'!K16&lt;0.5),"-",IFERROR('Tabel A Be'!K16/'Tabel A F'!K16*100,"-"))</f>
        <v>7.9552517091361086</v>
      </c>
    </row>
    <row r="17" spans="1:11" ht="15.75" hidden="1" customHeight="1" x14ac:dyDescent="0.2">
      <c r="A17" s="50" t="s">
        <v>31</v>
      </c>
      <c r="B17" s="104">
        <f>IF(OR('Tabel A F'!B17&lt;5,'Tabel A Be'!B17&lt;0.5),"-",IFERROR('Tabel A Be'!B17/'Tabel A F'!B17*100,"-"))</f>
        <v>2.1739130434782608</v>
      </c>
      <c r="C17" s="104">
        <f>IF(OR('Tabel A F'!C17&lt;5,'Tabel A Be'!C17&lt;0.5),"-",IFERROR('Tabel A Be'!C17/'Tabel A F'!C17*100,"-"))</f>
        <v>2.6086956521739131</v>
      </c>
      <c r="D17" s="104">
        <f>IF(OR('Tabel A F'!D17&lt;5,'Tabel A Be'!D17&lt;0.5),"-",IFERROR('Tabel A Be'!D17/'Tabel A F'!D17*100,"-"))</f>
        <v>4.0697674418604652</v>
      </c>
      <c r="E17" s="104">
        <f>IF(OR('Tabel A F'!E17&lt;5,'Tabel A Be'!E17&lt;0.5),"-",IFERROR('Tabel A Be'!E17/'Tabel A F'!E17*100,"-"))</f>
        <v>1.7777777777777777</v>
      </c>
      <c r="F17" s="104">
        <f>IF(OR('Tabel A F'!F17&lt;5,'Tabel A Be'!F17&lt;0.5),"-",IFERROR('Tabel A Be'!F17/'Tabel A F'!F17*100,"-"))</f>
        <v>2.666666666666667</v>
      </c>
      <c r="G17" s="104">
        <f>IF(OR('Tabel A F'!G17&lt;5,'Tabel A Be'!G17&lt;0.5),"-",IFERROR('Tabel A Be'!G17/'Tabel A F'!G17*100,"-"))</f>
        <v>3.5010940919037199</v>
      </c>
      <c r="H17" s="104">
        <f>IF(OR('Tabel A F'!H17&lt;5,'Tabel A Be'!H17&lt;0.5),"-",IFERROR('Tabel A Be'!H17/'Tabel A F'!H17*100,"-"))</f>
        <v>6.435643564356436</v>
      </c>
      <c r="I17" s="104">
        <f>IF(OR('Tabel A F'!I17&lt;5,'Tabel A Be'!I17&lt;0.5),"-",IFERROR('Tabel A Be'!I17/'Tabel A F'!I17*100,"-"))</f>
        <v>8.3333333333333321</v>
      </c>
      <c r="J17" s="105"/>
      <c r="K17" s="104">
        <f>IF(OR('Tabel A F'!K17&lt;5,'Tabel A Be'!K17&lt;0.5),"-",IFERROR('Tabel A Be'!K17/'Tabel A F'!K17*100,"-"))</f>
        <v>4.2436974789915967</v>
      </c>
    </row>
    <row r="18" spans="1:11" ht="15.75" hidden="1" customHeight="1" x14ac:dyDescent="0.2">
      <c r="A18" s="52" t="s">
        <v>32</v>
      </c>
      <c r="B18" s="105">
        <f>IF(OR('Tabel A F'!B18&lt;5,'Tabel A Be'!B18&lt;0.5),"-",IFERROR('Tabel A Be'!B18/'Tabel A F'!B18*100,"-"))</f>
        <v>7.6923076923076925</v>
      </c>
      <c r="C18" s="105" t="str">
        <f>IF(OR('Tabel A F'!C18&lt;5,'Tabel A Be'!C18&lt;0.5),"-",IFERROR('Tabel A Be'!C18/'Tabel A F'!C18*100,"-"))</f>
        <v>-</v>
      </c>
      <c r="D18" s="105">
        <f>IF(OR('Tabel A F'!D18&lt;5,'Tabel A Be'!D18&lt;0.5),"-",IFERROR('Tabel A Be'!D18/'Tabel A F'!D18*100,"-"))</f>
        <v>5.2631578947368416</v>
      </c>
      <c r="E18" s="105" t="str">
        <f>IF(OR('Tabel A F'!E18&lt;5,'Tabel A Be'!E18&lt;0.5),"-",IFERROR('Tabel A Be'!E18/'Tabel A F'!E18*100,"-"))</f>
        <v>-</v>
      </c>
      <c r="F18" s="105">
        <f>IF(OR('Tabel A F'!F18&lt;5,'Tabel A Be'!F18&lt;0.5),"-",IFERROR('Tabel A Be'!F18/'Tabel A F'!F18*100,"-"))</f>
        <v>10.714285714285714</v>
      </c>
      <c r="G18" s="105">
        <f>IF(OR('Tabel A F'!G18&lt;5,'Tabel A Be'!G18&lt;0.5),"-",IFERROR('Tabel A Be'!G18/'Tabel A F'!G18*100,"-"))</f>
        <v>4.0816326530612246</v>
      </c>
      <c r="H18" s="105">
        <f>IF(OR('Tabel A F'!H18&lt;5,'Tabel A Be'!H18&lt;0.5),"-",IFERROR('Tabel A Be'!H18/'Tabel A F'!H18*100,"-"))</f>
        <v>8.5470085470085468</v>
      </c>
      <c r="I18" s="105" t="str">
        <f>IF(OR('Tabel A F'!I18&lt;5,'Tabel A Be'!I18&lt;0.5),"-",IFERROR('Tabel A Be'!I18/'Tabel A F'!I18*100,"-"))</f>
        <v>-</v>
      </c>
      <c r="J18" s="105"/>
      <c r="K18" s="105">
        <f>IF(OR('Tabel A F'!K18&lt;5,'Tabel A Be'!K18&lt;0.5),"-",IFERROR('Tabel A Be'!K18/'Tabel A F'!K18*100,"-"))</f>
        <v>7.2568940493468794</v>
      </c>
    </row>
    <row r="19" spans="1:11" ht="15.75" hidden="1" customHeight="1" x14ac:dyDescent="0.2">
      <c r="A19" s="50" t="s">
        <v>33</v>
      </c>
      <c r="B19" s="104" t="str">
        <f>IF(OR('Tabel A F'!B19&lt;5,'Tabel A Be'!B19&lt;0.5),"-",IFERROR('Tabel A Be'!B19/'Tabel A F'!B19*100,"-"))</f>
        <v>-</v>
      </c>
      <c r="C19" s="104" t="str">
        <f>IF(OR('Tabel A F'!C19&lt;5,'Tabel A Be'!C19&lt;0.5),"-",IFERROR('Tabel A Be'!C19/'Tabel A F'!C19*100,"-"))</f>
        <v>-</v>
      </c>
      <c r="D19" s="104" t="str">
        <f>IF(OR('Tabel A F'!D19&lt;5,'Tabel A Be'!D19&lt;0.5),"-",IFERROR('Tabel A Be'!D19/'Tabel A F'!D19*100,"-"))</f>
        <v>-</v>
      </c>
      <c r="E19" s="104" t="str">
        <f>IF(OR('Tabel A F'!E19&lt;5,'Tabel A Be'!E19&lt;0.5),"-",IFERROR('Tabel A Be'!E19/'Tabel A F'!E19*100,"-"))</f>
        <v>-</v>
      </c>
      <c r="F19" s="104">
        <f>IF(OR('Tabel A F'!F19&lt;5,'Tabel A Be'!F19&lt;0.5),"-",IFERROR('Tabel A Be'!F19/'Tabel A F'!F19*100,"-"))</f>
        <v>7.3170731707317067</v>
      </c>
      <c r="G19" s="104" t="str">
        <f>IF(OR('Tabel A F'!G19&lt;5,'Tabel A Be'!G19&lt;0.5),"-",IFERROR('Tabel A Be'!G19/'Tabel A F'!G19*100,"-"))</f>
        <v>-</v>
      </c>
      <c r="H19" s="104">
        <f>IF(OR('Tabel A F'!H19&lt;5,'Tabel A Be'!H19&lt;0.5),"-",IFERROR('Tabel A Be'!H19/'Tabel A F'!H19*100,"-"))</f>
        <v>3.8216560509554141</v>
      </c>
      <c r="I19" s="104" t="str">
        <f>IF(OR('Tabel A F'!I19&lt;5,'Tabel A Be'!I19&lt;0.5),"-",IFERROR('Tabel A Be'!I19/'Tabel A F'!I19*100,"-"))</f>
        <v>-</v>
      </c>
      <c r="J19" s="105"/>
      <c r="K19" s="104">
        <f>IF(OR('Tabel A F'!K19&lt;5,'Tabel A Be'!K19&lt;0.5),"-",IFERROR('Tabel A Be'!K19/'Tabel A F'!K19*100,"-"))</f>
        <v>2.7777777777777777</v>
      </c>
    </row>
    <row r="20" spans="1:11" ht="15.75" hidden="1" customHeight="1" x14ac:dyDescent="0.2">
      <c r="A20" s="52" t="s">
        <v>34</v>
      </c>
      <c r="B20" s="105" t="str">
        <f>IF(OR('Tabel A F'!B20&lt;5,'Tabel A Be'!B20&lt;0.5),"-",IFERROR('Tabel A Be'!B20/'Tabel A F'!B20*100,"-"))</f>
        <v>-</v>
      </c>
      <c r="C20" s="105" t="str">
        <f>IF(OR('Tabel A F'!C20&lt;5,'Tabel A Be'!C20&lt;0.5),"-",IFERROR('Tabel A Be'!C20/'Tabel A F'!C20*100,"-"))</f>
        <v>-</v>
      </c>
      <c r="D20" s="105">
        <f>IF(OR('Tabel A F'!D20&lt;5,'Tabel A Be'!D20&lt;0.5),"-",IFERROR('Tabel A Be'!D20/'Tabel A F'!D20*100,"-"))</f>
        <v>6</v>
      </c>
      <c r="E20" s="105">
        <f>IF(OR('Tabel A F'!E20&lt;5,'Tabel A Be'!E20&lt;0.5),"-",IFERROR('Tabel A Be'!E20/'Tabel A F'!E20*100,"-"))</f>
        <v>2.3255813953488373</v>
      </c>
      <c r="F20" s="105">
        <f>IF(OR('Tabel A F'!F20&lt;5,'Tabel A Be'!F20&lt;0.5),"-",IFERROR('Tabel A Be'!F20/'Tabel A F'!F20*100,"-"))</f>
        <v>3.7037037037037033</v>
      </c>
      <c r="G20" s="105">
        <f>IF(OR('Tabel A F'!G20&lt;5,'Tabel A Be'!G20&lt;0.5),"-",IFERROR('Tabel A Be'!G20/'Tabel A F'!G20*100,"-"))</f>
        <v>1.3333333333333335</v>
      </c>
      <c r="H20" s="105">
        <f>IF(OR('Tabel A F'!H20&lt;5,'Tabel A Be'!H20&lt;0.5),"-",IFERROR('Tabel A Be'!H20/'Tabel A F'!H20*100,"-"))</f>
        <v>7.8125</v>
      </c>
      <c r="I20" s="105" t="str">
        <f>IF(OR('Tabel A F'!I20&lt;5,'Tabel A Be'!I20&lt;0.5),"-",IFERROR('Tabel A Be'!I20/'Tabel A F'!I20*100,"-"))</f>
        <v>-</v>
      </c>
      <c r="J20" s="105"/>
      <c r="K20" s="105">
        <f>IF(OR('Tabel A F'!K20&lt;5,'Tabel A Be'!K20&lt;0.5),"-",IFERROR('Tabel A Be'!K20/'Tabel A F'!K20*100,"-"))</f>
        <v>5.0980392156862742</v>
      </c>
    </row>
    <row r="21" spans="1:11" ht="15.75" customHeight="1" x14ac:dyDescent="0.2">
      <c r="A21" s="50" t="s">
        <v>35</v>
      </c>
      <c r="B21" s="104">
        <f>IF(OR('Tabel A F'!B21&lt;5,'Tabel A Be'!B21&lt;0.5),"-",IFERROR('Tabel A Be'!B21/'Tabel A F'!B21*100,"-"))</f>
        <v>2.2471910112359552</v>
      </c>
      <c r="C21" s="104">
        <f>IF(OR('Tabel A F'!C21&lt;5,'Tabel A Be'!C21&lt;0.5),"-",IFERROR('Tabel A Be'!C21/'Tabel A F'!C21*100,"-"))</f>
        <v>2.2058823529411766</v>
      </c>
      <c r="D21" s="104">
        <f>IF(OR('Tabel A F'!D21&lt;5,'Tabel A Be'!D21&lt;0.5),"-",IFERROR('Tabel A Be'!D21/'Tabel A F'!D21*100,"-"))</f>
        <v>4.1304347826086953</v>
      </c>
      <c r="E21" s="104">
        <f>IF(OR('Tabel A F'!E21&lt;5,'Tabel A Be'!E21&lt;0.5),"-",IFERROR('Tabel A Be'!E21/'Tabel A F'!E21*100,"-"))</f>
        <v>1.5923566878980893</v>
      </c>
      <c r="F21" s="104">
        <f>IF(OR('Tabel A F'!F21&lt;5,'Tabel A Be'!F21&lt;0.5),"-",IFERROR('Tabel A Be'!F21/'Tabel A F'!F21*100,"-"))</f>
        <v>4.4715447154471546</v>
      </c>
      <c r="G21" s="104">
        <f>IF(OR('Tabel A F'!G21&lt;5,'Tabel A Be'!G21&lt;0.5),"-",IFERROR('Tabel A Be'!G21/'Tabel A F'!G21*100,"-"))</f>
        <v>3.0478955007256894</v>
      </c>
      <c r="H21" s="104">
        <f>IF(OR('Tabel A F'!H21&lt;5,'Tabel A Be'!H21&lt;0.5),"-",IFERROR('Tabel A Be'!H21/'Tabel A F'!H21*100,"-"))</f>
        <v>6.986382474837181</v>
      </c>
      <c r="I21" s="104">
        <f>IF(OR('Tabel A F'!I21&lt;5,'Tabel A Be'!I21&lt;0.5),"-",IFERROR('Tabel A Be'!I21/'Tabel A F'!I21*100,"-"))</f>
        <v>5.2631578947368416</v>
      </c>
      <c r="J21" s="105"/>
      <c r="K21" s="104">
        <f>IF(OR('Tabel A F'!K21&lt;5,'Tabel A Be'!K21&lt;0.5),"-",IFERROR('Tabel A Be'!K21/'Tabel A F'!K21*100,"-"))</f>
        <v>4.7655649500384323</v>
      </c>
    </row>
    <row r="22" spans="1:11" ht="15.75" customHeight="1" x14ac:dyDescent="0.2">
      <c r="A22" s="52" t="s">
        <v>36</v>
      </c>
      <c r="B22" s="105" t="str">
        <f>IF(OR('Tabel A F'!B22&lt;5,'Tabel A Be'!B22&lt;0.5),"-",IFERROR('Tabel A Be'!B22/'Tabel A F'!B22*100,"-"))</f>
        <v>-</v>
      </c>
      <c r="C22" s="105">
        <f>IF(OR('Tabel A F'!C22&lt;5,'Tabel A Be'!C22&lt;0.5),"-",IFERROR('Tabel A Be'!C22/'Tabel A F'!C22*100,"-"))</f>
        <v>8.3333333333333321</v>
      </c>
      <c r="D22" s="105">
        <f>IF(OR('Tabel A F'!D22&lt;5,'Tabel A Be'!D22&lt;0.5),"-",IFERROR('Tabel A Be'!D22/'Tabel A F'!D22*100,"-"))</f>
        <v>4.5454545454545459</v>
      </c>
      <c r="E22" s="105">
        <f>IF(OR('Tabel A F'!E22&lt;5,'Tabel A Be'!E22&lt;0.5),"-",IFERROR('Tabel A Be'!E22/'Tabel A F'!E22*100,"-"))</f>
        <v>2.7027027027027026</v>
      </c>
      <c r="F22" s="105" t="str">
        <f>IF(OR('Tabel A F'!F22&lt;5,'Tabel A Be'!F22&lt;0.5),"-",IFERROR('Tabel A Be'!F22/'Tabel A F'!F22*100,"-"))</f>
        <v>-</v>
      </c>
      <c r="G22" s="105" t="str">
        <f>IF(OR('Tabel A F'!G22&lt;5,'Tabel A Be'!G22&lt;0.5),"-",IFERROR('Tabel A Be'!G22/'Tabel A F'!G22*100,"-"))</f>
        <v>-</v>
      </c>
      <c r="H22" s="105">
        <f>IF(OR('Tabel A F'!H22&lt;5,'Tabel A Be'!H22&lt;0.5),"-",IFERROR('Tabel A Be'!H22/'Tabel A F'!H22*100,"-"))</f>
        <v>6.1538461538461542</v>
      </c>
      <c r="I22" s="105" t="str">
        <f>IF(OR('Tabel A F'!I22&lt;5,'Tabel A Be'!I22&lt;0.5),"-",IFERROR('Tabel A Be'!I22/'Tabel A F'!I22*100,"-"))</f>
        <v>-</v>
      </c>
      <c r="J22" s="105"/>
      <c r="K22" s="105">
        <f>IF(OR('Tabel A F'!K22&lt;5,'Tabel A Be'!K22&lt;0.5),"-",IFERROR('Tabel A Be'!K22/'Tabel A F'!K22*100,"-"))</f>
        <v>4.2735042735042734</v>
      </c>
    </row>
    <row r="23" spans="1:11" ht="15.75" customHeight="1" x14ac:dyDescent="0.2">
      <c r="A23" s="50" t="s">
        <v>37</v>
      </c>
      <c r="B23" s="104" t="str">
        <f>IF(OR('Tabel A F'!B23&lt;5,'Tabel A Be'!B23&lt;0.5),"-",IFERROR('Tabel A Be'!B23/'Tabel A F'!B23*100,"-"))</f>
        <v>-</v>
      </c>
      <c r="C23" s="104" t="str">
        <f>IF(OR('Tabel A F'!C23&lt;5,'Tabel A Be'!C23&lt;0.5),"-",IFERROR('Tabel A Be'!C23/'Tabel A F'!C23*100,"-"))</f>
        <v>-</v>
      </c>
      <c r="D23" s="104">
        <f>IF(OR('Tabel A F'!D23&lt;5,'Tabel A Be'!D23&lt;0.5),"-",IFERROR('Tabel A Be'!D23/'Tabel A F'!D23*100,"-"))</f>
        <v>7.1428571428571423</v>
      </c>
      <c r="E23" s="104" t="str">
        <f>IF(OR('Tabel A F'!E23&lt;5,'Tabel A Be'!E23&lt;0.5),"-",IFERROR('Tabel A Be'!E23/'Tabel A F'!E23*100,"-"))</f>
        <v>-</v>
      </c>
      <c r="F23" s="104">
        <f>IF(OR('Tabel A F'!F23&lt;5,'Tabel A Be'!F23&lt;0.5),"-",IFERROR('Tabel A Be'!F23/'Tabel A F'!F23*100,"-"))</f>
        <v>8.3333333333333321</v>
      </c>
      <c r="G23" s="104">
        <f>IF(OR('Tabel A F'!G23&lt;5,'Tabel A Be'!G23&lt;0.5),"-",IFERROR('Tabel A Be'!G23/'Tabel A F'!G23*100,"-"))</f>
        <v>4.2553191489361701</v>
      </c>
      <c r="H23" s="104">
        <f>IF(OR('Tabel A F'!H23&lt;5,'Tabel A Be'!H23&lt;0.5),"-",IFERROR('Tabel A Be'!H23/'Tabel A F'!H23*100,"-"))</f>
        <v>11.76470588235294</v>
      </c>
      <c r="I23" s="104" t="str">
        <f>IF(OR('Tabel A F'!I23&lt;5,'Tabel A Be'!I23&lt;0.5),"-",IFERROR('Tabel A Be'!I23/'Tabel A F'!I23*100,"-"))</f>
        <v>-</v>
      </c>
      <c r="J23" s="105"/>
      <c r="K23" s="104">
        <f>IF(OR('Tabel A F'!K23&lt;5,'Tabel A Be'!K23&lt;0.5),"-",IFERROR('Tabel A Be'!K23/'Tabel A F'!K23*100,"-"))</f>
        <v>10</v>
      </c>
    </row>
    <row r="24" spans="1:11" ht="15.75" customHeight="1" x14ac:dyDescent="0.2">
      <c r="A24" s="52" t="s">
        <v>38</v>
      </c>
      <c r="B24" s="105">
        <f>IF(OR('Tabel A F'!B24&lt;5,'Tabel A Be'!B24&lt;0.5),"-",IFERROR('Tabel A Be'!B24/'Tabel A F'!B24*100,"-"))</f>
        <v>0.54644808743169404</v>
      </c>
      <c r="C24" s="105">
        <f>IF(OR('Tabel A F'!C24&lt;5,'Tabel A Be'!C24&lt;0.5),"-",IFERROR('Tabel A Be'!C24/'Tabel A F'!C24*100,"-"))</f>
        <v>0.67567567567567566</v>
      </c>
      <c r="D24" s="105">
        <f>IF(OR('Tabel A F'!D24&lt;5,'Tabel A Be'!D24&lt;0.5),"-",IFERROR('Tabel A Be'!D24/'Tabel A F'!D24*100,"-"))</f>
        <v>0.88105726872246704</v>
      </c>
      <c r="E24" s="105">
        <f>IF(OR('Tabel A F'!E24&lt;5,'Tabel A Be'!E24&lt;0.5),"-",IFERROR('Tabel A Be'!E24/'Tabel A F'!E24*100,"-"))</f>
        <v>1.0452961672473868</v>
      </c>
      <c r="F24" s="105">
        <f>IF(OR('Tabel A F'!F24&lt;5,'Tabel A Be'!F24&lt;0.5),"-",IFERROR('Tabel A Be'!F24/'Tabel A F'!F24*100,"-"))</f>
        <v>3.125</v>
      </c>
      <c r="G24" s="105">
        <f>IF(OR('Tabel A F'!G24&lt;5,'Tabel A Be'!G24&lt;0.5),"-",IFERROR('Tabel A Be'!G24/'Tabel A F'!G24*100,"-"))</f>
        <v>3.8167938931297711</v>
      </c>
      <c r="H24" s="105">
        <f>IF(OR('Tabel A F'!H24&lt;5,'Tabel A Be'!H24&lt;0.5),"-",IFERROR('Tabel A Be'!H24/'Tabel A F'!H24*100,"-"))</f>
        <v>7.3326248671625933</v>
      </c>
      <c r="I24" s="105" t="str">
        <f>IF(OR('Tabel A F'!I24&lt;5,'Tabel A Be'!I24&lt;0.5),"-",IFERROR('Tabel A Be'!I24/'Tabel A F'!I24*100,"-"))</f>
        <v>-</v>
      </c>
      <c r="J24" s="105"/>
      <c r="K24" s="105">
        <f>IF(OR('Tabel A F'!K24&lt;5,'Tabel A Be'!K24&lt;0.5),"-",IFERROR('Tabel A Be'!K24/'Tabel A F'!K24*100,"-"))</f>
        <v>4.0702656383890323</v>
      </c>
    </row>
    <row r="25" spans="1:11" ht="15.75" customHeight="1" x14ac:dyDescent="0.2">
      <c r="A25" s="50" t="s">
        <v>39</v>
      </c>
      <c r="B25" s="104">
        <f>IF(OR('Tabel A F'!B25&lt;5,'Tabel A Be'!B25&lt;0.5),"-",IFERROR('Tabel A Be'!B25/'Tabel A F'!B25*100,"-"))</f>
        <v>3.6036036036036037</v>
      </c>
      <c r="C25" s="104">
        <f>IF(OR('Tabel A F'!C25&lt;5,'Tabel A Be'!C25&lt;0.5),"-",IFERROR('Tabel A Be'!C25/'Tabel A F'!C25*100,"-"))</f>
        <v>3.9473684210526314</v>
      </c>
      <c r="D25" s="104">
        <f>IF(OR('Tabel A F'!D25&lt;5,'Tabel A Be'!D25&lt;0.5),"-",IFERROR('Tabel A Be'!D25/'Tabel A F'!D25*100,"-"))</f>
        <v>8.3623693379790947</v>
      </c>
      <c r="E25" s="104">
        <f>IF(OR('Tabel A F'!E25&lt;5,'Tabel A Be'!E25&lt;0.5),"-",IFERROR('Tabel A Be'!E25/'Tabel A F'!E25*100,"-"))</f>
        <v>3.1914893617021276</v>
      </c>
      <c r="F25" s="104">
        <f>IF(OR('Tabel A F'!F25&lt;5,'Tabel A Be'!F25&lt;0.5),"-",IFERROR('Tabel A Be'!F25/'Tabel A F'!F25*100,"-"))</f>
        <v>10.505836575875486</v>
      </c>
      <c r="G25" s="104">
        <f>IF(OR('Tabel A F'!G25&lt;5,'Tabel A Be'!G25&lt;0.5),"-",IFERROR('Tabel A Be'!G25/'Tabel A F'!G25*100,"-"))</f>
        <v>2.0522388059701493</v>
      </c>
      <c r="H25" s="104">
        <f>IF(OR('Tabel A F'!H25&lt;5,'Tabel A Be'!H25&lt;0.5),"-",IFERROR('Tabel A Be'!H25/'Tabel A F'!H25*100,"-"))</f>
        <v>4.560172692930383</v>
      </c>
      <c r="I25" s="104" t="str">
        <f>IF(OR('Tabel A F'!I25&lt;5,'Tabel A Be'!I25&lt;0.5),"-",IFERROR('Tabel A Be'!I25/'Tabel A F'!I25*100,"-"))</f>
        <v>-</v>
      </c>
      <c r="J25" s="105"/>
      <c r="K25" s="104">
        <f>IF(OR('Tabel A F'!K25&lt;5,'Tabel A Be'!K25&lt;0.5),"-",IFERROR('Tabel A Be'!K25/'Tabel A F'!K25*100,"-"))</f>
        <v>4.6551396541896262</v>
      </c>
    </row>
    <row r="26" spans="1:11" ht="15.75" customHeight="1" x14ac:dyDescent="0.2">
      <c r="A26" s="52" t="s">
        <v>40</v>
      </c>
      <c r="B26" s="105">
        <f>IF(OR('Tabel A F'!B26&lt;5,'Tabel A Be'!B26&lt;0.5),"-",IFERROR('Tabel A Be'!B26/'Tabel A F'!B26*100,"-"))</f>
        <v>2.1768707482993195</v>
      </c>
      <c r="C26" s="105">
        <f>IF(OR('Tabel A F'!C26&lt;5,'Tabel A Be'!C26&lt;0.5),"-",IFERROR('Tabel A Be'!C26/'Tabel A F'!C26*100,"-"))</f>
        <v>2.601156069364162</v>
      </c>
      <c r="D26" s="105">
        <f>IF(OR('Tabel A F'!D26&lt;5,'Tabel A Be'!D26&lt;0.5),"-",IFERROR('Tabel A Be'!D26/'Tabel A F'!D26*100,"-"))</f>
        <v>5.7913526378421256</v>
      </c>
      <c r="E26" s="105">
        <f>IF(OR('Tabel A F'!E26&lt;5,'Tabel A Be'!E26&lt;0.5),"-",IFERROR('Tabel A Be'!E26/'Tabel A F'!E26*100,"-"))</f>
        <v>1.5768725361366622</v>
      </c>
      <c r="F26" s="105">
        <f>IF(OR('Tabel A F'!F26&lt;5,'Tabel A Be'!F26&lt;0.5),"-",IFERROR('Tabel A Be'!F26/'Tabel A F'!F26*100,"-"))</f>
        <v>4.1002277904328022</v>
      </c>
      <c r="G26" s="105">
        <f>IF(OR('Tabel A F'!G26&lt;5,'Tabel A Be'!G26&lt;0.5),"-",IFERROR('Tabel A Be'!G26/'Tabel A F'!G26*100,"-"))</f>
        <v>1.0204081632653061</v>
      </c>
      <c r="H26" s="105">
        <f>IF(OR('Tabel A F'!H26&lt;5,'Tabel A Be'!H26&lt;0.5),"-",IFERROR('Tabel A Be'!H26/'Tabel A F'!H26*100,"-"))</f>
        <v>3.6010013479684186</v>
      </c>
      <c r="I26" s="105" t="str">
        <f>IF(OR('Tabel A F'!I26&lt;5,'Tabel A Be'!I26&lt;0.5),"-",IFERROR('Tabel A Be'!I26/'Tabel A F'!I26*100,"-"))</f>
        <v>-</v>
      </c>
      <c r="J26" s="105"/>
      <c r="K26" s="105">
        <f>IF(OR('Tabel A F'!K26&lt;5,'Tabel A Be'!K26&lt;0.5),"-",IFERROR('Tabel A Be'!K26/'Tabel A F'!K26*100,"-"))</f>
        <v>3.6935470048847376</v>
      </c>
    </row>
    <row r="27" spans="1:11" ht="15.75" customHeight="1" x14ac:dyDescent="0.2">
      <c r="A27" s="50" t="s">
        <v>41</v>
      </c>
      <c r="B27" s="104" t="str">
        <f>IF(OR('Tabel A F'!B27&lt;5,'Tabel A Be'!B27&lt;0.5),"-",IFERROR('Tabel A Be'!B27/'Tabel A F'!B27*100,"-"))</f>
        <v>-</v>
      </c>
      <c r="C27" s="104">
        <f>IF(OR('Tabel A F'!C27&lt;5,'Tabel A Be'!C27&lt;0.5),"-",IFERROR('Tabel A Be'!C27/'Tabel A F'!C27*100,"-"))</f>
        <v>1.1494252873563218</v>
      </c>
      <c r="D27" s="104">
        <f>IF(OR('Tabel A F'!D27&lt;5,'Tabel A Be'!D27&lt;0.5),"-",IFERROR('Tabel A Be'!D27/'Tabel A F'!D27*100,"-"))</f>
        <v>0.64935064935064934</v>
      </c>
      <c r="E27" s="104">
        <f>IF(OR('Tabel A F'!E27&lt;5,'Tabel A Be'!E27&lt;0.5),"-",IFERROR('Tabel A Be'!E27/'Tabel A F'!E27*100,"-"))</f>
        <v>1.1111111111111112</v>
      </c>
      <c r="F27" s="104">
        <f>IF(OR('Tabel A F'!F27&lt;5,'Tabel A Be'!F27&lt;0.5),"-",IFERROR('Tabel A Be'!F27/'Tabel A F'!F27*100,"-"))</f>
        <v>0.95238095238095244</v>
      </c>
      <c r="G27" s="104" t="str">
        <f>IF(OR('Tabel A F'!G27&lt;5,'Tabel A Be'!G27&lt;0.5),"-",IFERROR('Tabel A Be'!G27/'Tabel A F'!G27*100,"-"))</f>
        <v>-</v>
      </c>
      <c r="H27" s="104">
        <f>IF(OR('Tabel A F'!H27&lt;5,'Tabel A Be'!H27&lt;0.5),"-",IFERROR('Tabel A Be'!H27/'Tabel A F'!H27*100,"-"))</f>
        <v>2.1897810218978102</v>
      </c>
      <c r="I27" s="104" t="str">
        <f>IF(OR('Tabel A F'!I27&lt;5,'Tabel A Be'!I27&lt;0.5),"-",IFERROR('Tabel A Be'!I27/'Tabel A F'!I27*100,"-"))</f>
        <v>-</v>
      </c>
      <c r="J27" s="105"/>
      <c r="K27" s="104">
        <f>IF(OR('Tabel A F'!K27&lt;5,'Tabel A Be'!K27&lt;0.5),"-",IFERROR('Tabel A Be'!K27/'Tabel A F'!K27*100,"-"))</f>
        <v>1.2594458438287155</v>
      </c>
    </row>
    <row r="28" spans="1:11" ht="15.75" customHeight="1" x14ac:dyDescent="0.2">
      <c r="A28" s="52" t="s">
        <v>42</v>
      </c>
      <c r="B28" s="105">
        <f>IF(OR('Tabel A F'!B28&lt;5,'Tabel A Be'!B28&lt;0.5),"-",IFERROR('Tabel A Be'!B28/'Tabel A F'!B28*100,"-"))</f>
        <v>5.384615384615385</v>
      </c>
      <c r="C28" s="105">
        <f>IF(OR('Tabel A F'!C28&lt;5,'Tabel A Be'!C28&lt;0.5),"-",IFERROR('Tabel A Be'!C28/'Tabel A F'!C28*100,"-"))</f>
        <v>3.9603960396039604</v>
      </c>
      <c r="D28" s="105">
        <f>IF(OR('Tabel A F'!D28&lt;5,'Tabel A Be'!D28&lt;0.5),"-",IFERROR('Tabel A Be'!D28/'Tabel A F'!D28*100,"-"))</f>
        <v>8.4033613445378155</v>
      </c>
      <c r="E28" s="105">
        <f>IF(OR('Tabel A F'!E28&lt;5,'Tabel A Be'!E28&lt;0.5),"-",IFERROR('Tabel A Be'!E28/'Tabel A F'!E28*100,"-"))</f>
        <v>1.3824884792626728</v>
      </c>
      <c r="F28" s="105">
        <f>IF(OR('Tabel A F'!F28&lt;5,'Tabel A Be'!F28&lt;0.5),"-",IFERROR('Tabel A Be'!F28/'Tabel A F'!F28*100,"-"))</f>
        <v>4.5112781954887211</v>
      </c>
      <c r="G28" s="105">
        <f>IF(OR('Tabel A F'!G28&lt;5,'Tabel A Be'!G28&lt;0.5),"-",IFERROR('Tabel A Be'!G28/'Tabel A F'!G28*100,"-"))</f>
        <v>3.5087719298245612</v>
      </c>
      <c r="H28" s="105">
        <f>IF(OR('Tabel A F'!H28&lt;5,'Tabel A Be'!H28&lt;0.5),"-",IFERROR('Tabel A Be'!H28/'Tabel A F'!H28*100,"-"))</f>
        <v>7.081604426002766</v>
      </c>
      <c r="I28" s="105" t="str">
        <f>IF(OR('Tabel A F'!I28&lt;5,'Tabel A Be'!I28&lt;0.5),"-",IFERROR('Tabel A Be'!I28/'Tabel A F'!I28*100,"-"))</f>
        <v>-</v>
      </c>
      <c r="J28" s="105"/>
      <c r="K28" s="105">
        <f>IF(OR('Tabel A F'!K28&lt;5,'Tabel A Be'!K28&lt;0.5),"-",IFERROR('Tabel A Be'!K28/'Tabel A F'!K28*100,"-"))</f>
        <v>6.8759342301943196</v>
      </c>
    </row>
    <row r="29" spans="1:11" ht="15.75" customHeight="1" x14ac:dyDescent="0.2">
      <c r="A29" s="50" t="s">
        <v>43</v>
      </c>
      <c r="B29" s="104">
        <f>IF(OR('Tabel A F'!B29&lt;5,'Tabel A Be'!B29&lt;0.5),"-",IFERROR('Tabel A Be'!B29/'Tabel A F'!B29*100,"-"))</f>
        <v>1.7777777777777777</v>
      </c>
      <c r="C29" s="104">
        <f>IF(OR('Tabel A F'!C29&lt;5,'Tabel A Be'!C29&lt;0.5),"-",IFERROR('Tabel A Be'!C29/'Tabel A F'!C29*100,"-"))</f>
        <v>1.7857142857142856</v>
      </c>
      <c r="D29" s="104">
        <f>IF(OR('Tabel A F'!D29&lt;5,'Tabel A Be'!D29&lt;0.5),"-",IFERROR('Tabel A Be'!D29/'Tabel A F'!D29*100,"-"))</f>
        <v>0.74074074074074081</v>
      </c>
      <c r="E29" s="104">
        <f>IF(OR('Tabel A F'!E29&lt;5,'Tabel A Be'!E29&lt;0.5),"-",IFERROR('Tabel A Be'!E29/'Tabel A F'!E29*100,"-"))</f>
        <v>2.1052631578947367</v>
      </c>
      <c r="F29" s="104" t="str">
        <f>IF(OR('Tabel A F'!F29&lt;5,'Tabel A Be'!F29&lt;0.5),"-",IFERROR('Tabel A Be'!F29/'Tabel A F'!F29*100,"-"))</f>
        <v>-</v>
      </c>
      <c r="G29" s="104" t="str">
        <f>IF(OR('Tabel A F'!G29&lt;5,'Tabel A Be'!G29&lt;0.5),"-",IFERROR('Tabel A Be'!G29/'Tabel A F'!G29*100,"-"))</f>
        <v>-</v>
      </c>
      <c r="H29" s="104">
        <f>IF(OR('Tabel A F'!H29&lt;5,'Tabel A Be'!H29&lt;0.5),"-",IFERROR('Tabel A Be'!H29/'Tabel A F'!H29*100,"-"))</f>
        <v>1.5463917525773196</v>
      </c>
      <c r="I29" s="104" t="str">
        <f>IF(OR('Tabel A F'!I29&lt;5,'Tabel A Be'!I29&lt;0.5),"-",IFERROR('Tabel A Be'!I29/'Tabel A F'!I29*100,"-"))</f>
        <v>-</v>
      </c>
      <c r="J29" s="105"/>
      <c r="K29" s="104">
        <f>IF(OR('Tabel A F'!K29&lt;5,'Tabel A Be'!K29&lt;0.5),"-",IFERROR('Tabel A Be'!K29/'Tabel A F'!K29*100,"-"))</f>
        <v>1.2987012987012987</v>
      </c>
    </row>
    <row r="30" spans="1:11" ht="15.75" customHeight="1" x14ac:dyDescent="0.2">
      <c r="A30" s="52" t="s">
        <v>44</v>
      </c>
      <c r="B30" s="105">
        <f>IF(OR('Tabel A F'!B30&lt;5,'Tabel A Be'!B30&lt;0.5),"-",IFERROR('Tabel A Be'!B30/'Tabel A F'!B30*100,"-"))</f>
        <v>4.5731707317073171</v>
      </c>
      <c r="C30" s="105">
        <f>IF(OR('Tabel A F'!C30&lt;5,'Tabel A Be'!C30&lt;0.5),"-",IFERROR('Tabel A Be'!C30/'Tabel A F'!C30*100,"-"))</f>
        <v>4.0268456375838921</v>
      </c>
      <c r="D30" s="105">
        <f>IF(OR('Tabel A F'!D30&lt;5,'Tabel A Be'!D30&lt;0.5),"-",IFERROR('Tabel A Be'!D30/'Tabel A F'!D30*100,"-"))</f>
        <v>4.918032786885246</v>
      </c>
      <c r="E30" s="105">
        <f>IF(OR('Tabel A F'!E30&lt;5,'Tabel A Be'!E30&lt;0.5),"-",IFERROR('Tabel A Be'!E30/'Tabel A F'!E30*100,"-"))</f>
        <v>3.8314176245210727</v>
      </c>
      <c r="F30" s="105">
        <f>IF(OR('Tabel A F'!F30&lt;5,'Tabel A Be'!F30&lt;0.5),"-",IFERROR('Tabel A Be'!F30/'Tabel A F'!F30*100,"-"))</f>
        <v>3.7383177570093453</v>
      </c>
      <c r="G30" s="105">
        <f>IF(OR('Tabel A F'!G30&lt;5,'Tabel A Be'!G30&lt;0.5),"-",IFERROR('Tabel A Be'!G30/'Tabel A F'!G30*100,"-"))</f>
        <v>3.9603960396039604</v>
      </c>
      <c r="H30" s="105">
        <f>IF(OR('Tabel A F'!H30&lt;5,'Tabel A Be'!H30&lt;0.5),"-",IFERROR('Tabel A Be'!H30/'Tabel A F'!H30*100,"-"))</f>
        <v>4.4083526682134568</v>
      </c>
      <c r="I30" s="105">
        <f>IF(OR('Tabel A F'!I30&lt;5,'Tabel A Be'!I30&lt;0.5),"-",IFERROR('Tabel A Be'!I30/'Tabel A F'!I30*100,"-"))</f>
        <v>7.1428571428571423</v>
      </c>
      <c r="J30" s="105"/>
      <c r="K30" s="105">
        <f>IF(OR('Tabel A F'!K30&lt;5,'Tabel A Be'!K30&lt;0.5),"-",IFERROR('Tabel A Be'!K30/'Tabel A F'!K30*100,"-"))</f>
        <v>4.2955326460481098</v>
      </c>
    </row>
    <row r="31" spans="1:11" ht="15.75" customHeight="1" x14ac:dyDescent="0.2">
      <c r="A31" s="50" t="s">
        <v>45</v>
      </c>
      <c r="B31" s="104">
        <f>IF(OR('Tabel A F'!B31&lt;5,'Tabel A Be'!B31&lt;0.5),"-",IFERROR('Tabel A Be'!B31/'Tabel A F'!B31*100,"-"))</f>
        <v>2.7522935779816518</v>
      </c>
      <c r="C31" s="104">
        <f>IF(OR('Tabel A F'!C31&lt;5,'Tabel A Be'!C31&lt;0.5),"-",IFERROR('Tabel A Be'!C31/'Tabel A F'!C31*100,"-"))</f>
        <v>1.8867924528301887</v>
      </c>
      <c r="D31" s="104">
        <f>IF(OR('Tabel A F'!D31&lt;5,'Tabel A Be'!D31&lt;0.5),"-",IFERROR('Tabel A Be'!D31/'Tabel A F'!D31*100,"-"))</f>
        <v>2.547770700636943</v>
      </c>
      <c r="E31" s="104">
        <f>IF(OR('Tabel A F'!E31&lt;5,'Tabel A Be'!E31&lt;0.5),"-",IFERROR('Tabel A Be'!E31/'Tabel A F'!E31*100,"-"))</f>
        <v>1.9607843137254901</v>
      </c>
      <c r="F31" s="104">
        <f>IF(OR('Tabel A F'!F31&lt;5,'Tabel A Be'!F31&lt;0.5),"-",IFERROR('Tabel A Be'!F31/'Tabel A F'!F31*100,"-"))</f>
        <v>3.125</v>
      </c>
      <c r="G31" s="104">
        <f>IF(OR('Tabel A F'!G31&lt;5,'Tabel A Be'!G31&lt;0.5),"-",IFERROR('Tabel A Be'!G31/'Tabel A F'!G31*100,"-"))</f>
        <v>0.93457943925233633</v>
      </c>
      <c r="H31" s="104">
        <f>IF(OR('Tabel A F'!H31&lt;5,'Tabel A Be'!H31&lt;0.5),"-",IFERROR('Tabel A Be'!H31/'Tabel A F'!H31*100,"-"))</f>
        <v>3.3950617283950617</v>
      </c>
      <c r="I31" s="104" t="str">
        <f>IF(OR('Tabel A F'!I31&lt;5,'Tabel A Be'!I31&lt;0.5),"-",IFERROR('Tabel A Be'!I31/'Tabel A F'!I31*100,"-"))</f>
        <v>-</v>
      </c>
      <c r="J31" s="105"/>
      <c r="K31" s="104">
        <f>IF(OR('Tabel A F'!K31&lt;5,'Tabel A Be'!K31&lt;0.5),"-",IFERROR('Tabel A Be'!K31/'Tabel A F'!K31*100,"-"))</f>
        <v>2.6288117770767614</v>
      </c>
    </row>
    <row r="32" spans="1:11" ht="15.75" customHeight="1" x14ac:dyDescent="0.2">
      <c r="A32" s="52" t="s">
        <v>46</v>
      </c>
      <c r="B32" s="105">
        <f>IF(OR('Tabel A F'!B32&lt;5,'Tabel A Be'!B32&lt;0.5),"-",IFERROR('Tabel A Be'!B32/'Tabel A F'!B32*100,"-"))</f>
        <v>1.3245033112582782</v>
      </c>
      <c r="C32" s="105">
        <f>IF(OR('Tabel A F'!C32&lt;5,'Tabel A Be'!C32&lt;0.5),"-",IFERROR('Tabel A Be'!C32/'Tabel A F'!C32*100,"-"))</f>
        <v>1.6260162601626018</v>
      </c>
      <c r="D32" s="105">
        <f>IF(OR('Tabel A F'!D32&lt;5,'Tabel A Be'!D32&lt;0.5),"-",IFERROR('Tabel A Be'!D32/'Tabel A F'!D32*100,"-"))</f>
        <v>7.6923076923076925</v>
      </c>
      <c r="E32" s="105">
        <f>IF(OR('Tabel A F'!E32&lt;5,'Tabel A Be'!E32&lt;0.5),"-",IFERROR('Tabel A Be'!E32/'Tabel A F'!E32*100,"-"))</f>
        <v>0.98039215686274506</v>
      </c>
      <c r="F32" s="105">
        <f>IF(OR('Tabel A F'!F32&lt;5,'Tabel A Be'!F32&lt;0.5),"-",IFERROR('Tabel A Be'!F32/'Tabel A F'!F32*100,"-"))</f>
        <v>1.5873015873015872</v>
      </c>
      <c r="G32" s="105">
        <f>IF(OR('Tabel A F'!G32&lt;5,'Tabel A Be'!G32&lt;0.5),"-",IFERROR('Tabel A Be'!G32/'Tabel A F'!G32*100,"-"))</f>
        <v>1.7543859649122806</v>
      </c>
      <c r="H32" s="105">
        <f>IF(OR('Tabel A F'!H32&lt;5,'Tabel A Be'!H32&lt;0.5),"-",IFERROR('Tabel A Be'!H32/'Tabel A F'!H32*100,"-"))</f>
        <v>5.5956678700361007</v>
      </c>
      <c r="I32" s="105" t="str">
        <f>IF(OR('Tabel A F'!I32&lt;5,'Tabel A Be'!I32&lt;0.5),"-",IFERROR('Tabel A Be'!I32/'Tabel A F'!I32*100,"-"))</f>
        <v>-</v>
      </c>
      <c r="J32" s="105"/>
      <c r="K32" s="105">
        <f>IF(OR('Tabel A F'!K32&lt;5,'Tabel A Be'!K32&lt;0.5),"-",IFERROR('Tabel A Be'!K32/'Tabel A F'!K32*100,"-"))</f>
        <v>3.9125431530494823</v>
      </c>
    </row>
    <row r="33" spans="1:11" ht="15.75" customHeight="1" x14ac:dyDescent="0.2">
      <c r="A33" s="50" t="s">
        <v>47</v>
      </c>
      <c r="B33" s="104">
        <f>IF(OR('Tabel A F'!B33&lt;5,'Tabel A Be'!B33&lt;0.5),"-",IFERROR('Tabel A Be'!B33/'Tabel A F'!B33*100,"-"))</f>
        <v>6.3271604938271606</v>
      </c>
      <c r="C33" s="104">
        <f>IF(OR('Tabel A F'!C33&lt;5,'Tabel A Be'!C33&lt;0.5),"-",IFERROR('Tabel A Be'!C33/'Tabel A F'!C33*100,"-"))</f>
        <v>3.6290322580645165</v>
      </c>
      <c r="D33" s="104">
        <f>IF(OR('Tabel A F'!D33&lt;5,'Tabel A Be'!D33&lt;0.5),"-",IFERROR('Tabel A Be'!D33/'Tabel A F'!D33*100,"-"))</f>
        <v>8.7119187600213799</v>
      </c>
      <c r="E33" s="104">
        <f>IF(OR('Tabel A F'!E33&lt;5,'Tabel A Be'!E33&lt;0.5),"-",IFERROR('Tabel A Be'!E33/'Tabel A F'!E33*100,"-"))</f>
        <v>3.4115138592750531</v>
      </c>
      <c r="F33" s="104">
        <f>IF(OR('Tabel A F'!F33&lt;5,'Tabel A Be'!F33&lt;0.5),"-",IFERROR('Tabel A Be'!F33/'Tabel A F'!F33*100,"-"))</f>
        <v>10.89866156787763</v>
      </c>
      <c r="G33" s="104">
        <f>IF(OR('Tabel A F'!G33&lt;5,'Tabel A Be'!G33&lt;0.5),"-",IFERROR('Tabel A Be'!G33/'Tabel A F'!G33*100,"-"))</f>
        <v>3.1894934333958722</v>
      </c>
      <c r="H33" s="104">
        <f>IF(OR('Tabel A F'!H33&lt;5,'Tabel A Be'!H33&lt;0.5),"-",IFERROR('Tabel A Be'!H33/'Tabel A F'!H33*100,"-"))</f>
        <v>5.384832252607838</v>
      </c>
      <c r="I33" s="104">
        <f>IF(OR('Tabel A F'!I33&lt;5,'Tabel A Be'!I33&lt;0.5),"-",IFERROR('Tabel A Be'!I33/'Tabel A F'!I33*100,"-"))</f>
        <v>3.5714285714285712</v>
      </c>
      <c r="J33" s="105"/>
      <c r="K33" s="104">
        <f>IF(OR('Tabel A F'!K33&lt;5,'Tabel A Be'!K33&lt;0.5),"-",IFERROR('Tabel A Be'!K33/'Tabel A F'!K33*100,"-"))</f>
        <v>6.267374273439474</v>
      </c>
    </row>
    <row r="34" spans="1:11" ht="15.75" customHeight="1" x14ac:dyDescent="0.2">
      <c r="A34" s="52" t="s">
        <v>48</v>
      </c>
      <c r="B34" s="105">
        <f>IF(OR('Tabel A F'!B34&lt;5,'Tabel A Be'!B34&lt;0.5),"-",IFERROR('Tabel A Be'!B34/'Tabel A F'!B34*100,"-"))</f>
        <v>2.5295109612141653</v>
      </c>
      <c r="C34" s="105">
        <f>IF(OR('Tabel A F'!C34&lt;5,'Tabel A Be'!C34&lt;0.5),"-",IFERROR('Tabel A Be'!C34/'Tabel A F'!C34*100,"-"))</f>
        <v>1.0230179028132993</v>
      </c>
      <c r="D34" s="105">
        <f>IF(OR('Tabel A F'!D34&lt;5,'Tabel A Be'!D34&lt;0.5),"-",IFERROR('Tabel A Be'!D34/'Tabel A F'!D34*100,"-"))</f>
        <v>2.5815217391304346</v>
      </c>
      <c r="E34" s="105">
        <f>IF(OR('Tabel A F'!E34&lt;5,'Tabel A Be'!E34&lt;0.5),"-",IFERROR('Tabel A Be'!E34/'Tabel A F'!E34*100,"-"))</f>
        <v>0.94850948509485089</v>
      </c>
      <c r="F34" s="105">
        <f>IF(OR('Tabel A F'!F34&lt;5,'Tabel A Be'!F34&lt;0.5),"-",IFERROR('Tabel A Be'!F34/'Tabel A F'!F34*100,"-"))</f>
        <v>3.0560271646859083</v>
      </c>
      <c r="G34" s="105">
        <f>IF(OR('Tabel A F'!G34&lt;5,'Tabel A Be'!G34&lt;0.5),"-",IFERROR('Tabel A Be'!G34/'Tabel A F'!G34*100,"-"))</f>
        <v>1.8026565464895636</v>
      </c>
      <c r="H34" s="105">
        <f>IF(OR('Tabel A F'!H34&lt;5,'Tabel A Be'!H34&lt;0.5),"-",IFERROR('Tabel A Be'!H34/'Tabel A F'!H34*100,"-"))</f>
        <v>2.0307239057239057</v>
      </c>
      <c r="I34" s="105" t="str">
        <f>IF(OR('Tabel A F'!I34&lt;5,'Tabel A Be'!I34&lt;0.5),"-",IFERROR('Tabel A Be'!I34/'Tabel A F'!I34*100,"-"))</f>
        <v>-</v>
      </c>
      <c r="J34" s="105"/>
      <c r="K34" s="105">
        <f>IF(OR('Tabel A F'!K34&lt;5,'Tabel A Be'!K34&lt;0.5),"-",IFERROR('Tabel A Be'!K34/'Tabel A F'!K34*100,"-"))</f>
        <v>2.0562343975824464</v>
      </c>
    </row>
    <row r="35" spans="1:11" ht="15.75" customHeight="1" x14ac:dyDescent="0.2">
      <c r="A35" s="50" t="s">
        <v>49</v>
      </c>
      <c r="B35" s="104">
        <f>IF(OR('Tabel A F'!B35&lt;5,'Tabel A Be'!B35&lt;0.5),"-",IFERROR('Tabel A Be'!B35/'Tabel A F'!B35*100,"-"))</f>
        <v>3.0444964871194378</v>
      </c>
      <c r="C35" s="104">
        <f>IF(OR('Tabel A F'!C35&lt;5,'Tabel A Be'!C35&lt;0.5),"-",IFERROR('Tabel A Be'!C35/'Tabel A F'!C35*100,"-"))</f>
        <v>3.4883720930232558</v>
      </c>
      <c r="D35" s="104">
        <f>IF(OR('Tabel A F'!D35&lt;5,'Tabel A Be'!D35&lt;0.5),"-",IFERROR('Tabel A Be'!D35/'Tabel A F'!D35*100,"-"))</f>
        <v>2.958152958152958</v>
      </c>
      <c r="E35" s="104">
        <f>IF(OR('Tabel A F'!E35&lt;5,'Tabel A Be'!E35&lt;0.5),"-",IFERROR('Tabel A Be'!E35/'Tabel A F'!E35*100,"-"))</f>
        <v>1.0282776349614395</v>
      </c>
      <c r="F35" s="104">
        <f>IF(OR('Tabel A F'!F35&lt;5,'Tabel A Be'!F35&lt;0.5),"-",IFERROR('Tabel A Be'!F35/'Tabel A F'!F35*100,"-"))</f>
        <v>3.0195381882770871</v>
      </c>
      <c r="G35" s="104">
        <f>IF(OR('Tabel A F'!G35&lt;5,'Tabel A Be'!G35&lt;0.5),"-",IFERROR('Tabel A Be'!G35/'Tabel A F'!G35*100,"-"))</f>
        <v>1.2259194395796849</v>
      </c>
      <c r="H35" s="104">
        <f>IF(OR('Tabel A F'!H35&lt;5,'Tabel A Be'!H35&lt;0.5),"-",IFERROR('Tabel A Be'!H35/'Tabel A F'!H35*100,"-"))</f>
        <v>2.3596122187671482</v>
      </c>
      <c r="I35" s="104" t="str">
        <f>IF(OR('Tabel A F'!I35&lt;5,'Tabel A Be'!I35&lt;0.5),"-",IFERROR('Tabel A Be'!I35/'Tabel A F'!I35*100,"-"))</f>
        <v>-</v>
      </c>
      <c r="J35" s="105"/>
      <c r="K35" s="104">
        <f>IF(OR('Tabel A F'!K35&lt;5,'Tabel A Be'!K35&lt;0.5),"-",IFERROR('Tabel A Be'!K35/'Tabel A F'!K35*100,"-"))</f>
        <v>2.3906577062906247</v>
      </c>
    </row>
    <row r="36" spans="1:11" ht="15.75" customHeight="1" x14ac:dyDescent="0.2">
      <c r="A36" s="52" t="s">
        <v>50</v>
      </c>
      <c r="B36" s="105">
        <f>IF(OR('Tabel A F'!B36&lt;5,'Tabel A Be'!B36&lt;0.5),"-",IFERROR('Tabel A Be'!B36/'Tabel A F'!B36*100,"-"))</f>
        <v>10.18582243633861</v>
      </c>
      <c r="C36" s="105">
        <f>IF(OR('Tabel A F'!C36&lt;5,'Tabel A Be'!C36&lt;0.5),"-",IFERROR('Tabel A Be'!C36/'Tabel A F'!C36*100,"-"))</f>
        <v>6.5400843881856545</v>
      </c>
      <c r="D36" s="105">
        <f>IF(OR('Tabel A F'!D36&lt;5,'Tabel A Be'!D36&lt;0.5),"-",IFERROR('Tabel A Be'!D36/'Tabel A F'!D36*100,"-"))</f>
        <v>8.2970893275342927</v>
      </c>
      <c r="E36" s="105">
        <f>IF(OR('Tabel A F'!E36&lt;5,'Tabel A Be'!E36&lt;0.5),"-",IFERROR('Tabel A Be'!E36/'Tabel A F'!E36*100,"-"))</f>
        <v>5.9546313799621924</v>
      </c>
      <c r="F36" s="105">
        <f>IF(OR('Tabel A F'!F36&lt;5,'Tabel A Be'!F36&lt;0.5),"-",IFERROR('Tabel A Be'!F36/'Tabel A F'!F36*100,"-"))</f>
        <v>9.4864479315263921</v>
      </c>
      <c r="G36" s="105">
        <f>IF(OR('Tabel A F'!G36&lt;5,'Tabel A Be'!G36&lt;0.5),"-",IFERROR('Tabel A Be'!G36/'Tabel A F'!G36*100,"-"))</f>
        <v>5.6338028169014089</v>
      </c>
      <c r="H36" s="105">
        <f>IF(OR('Tabel A F'!H36&lt;5,'Tabel A Be'!H36&lt;0.5),"-",IFERROR('Tabel A Be'!H36/'Tabel A F'!H36*100,"-"))</f>
        <v>5.9493140015577257</v>
      </c>
      <c r="I36" s="105">
        <f>IF(OR('Tabel A F'!I36&lt;5,'Tabel A Be'!I36&lt;0.5),"-",IFERROR('Tabel A Be'!I36/'Tabel A F'!I36*100,"-"))</f>
        <v>2.083333333333333</v>
      </c>
      <c r="J36" s="105"/>
      <c r="K36" s="105">
        <f>IF(OR('Tabel A F'!K36&lt;5,'Tabel A Be'!K36&lt;0.5),"-",IFERROR('Tabel A Be'!K36/'Tabel A F'!K36*100,"-"))</f>
        <v>6.5292356663761417</v>
      </c>
    </row>
    <row r="37" spans="1:11" ht="15.75" customHeight="1" x14ac:dyDescent="0.2">
      <c r="A37" s="50" t="s">
        <v>51</v>
      </c>
      <c r="B37" s="104">
        <f>IF(OR('Tabel A F'!B37&lt;5,'Tabel A Be'!B37&lt;0.5),"-",IFERROR('Tabel A Be'!B37/'Tabel A F'!B37*100,"-"))</f>
        <v>5.7761732851985563</v>
      </c>
      <c r="C37" s="104">
        <f>IF(OR('Tabel A F'!C37&lt;5,'Tabel A Be'!C37&lt;0.5),"-",IFERROR('Tabel A Be'!C37/'Tabel A F'!C37*100,"-"))</f>
        <v>4.8426150121065374</v>
      </c>
      <c r="D37" s="104">
        <f>IF(OR('Tabel A F'!D37&lt;5,'Tabel A Be'!D37&lt;0.5),"-",IFERROR('Tabel A Be'!D37/'Tabel A F'!D37*100,"-"))</f>
        <v>4.7471300031026997</v>
      </c>
      <c r="E37" s="104">
        <f>IF(OR('Tabel A F'!E37&lt;5,'Tabel A Be'!E37&lt;0.5),"-",IFERROR('Tabel A Be'!E37/'Tabel A F'!E37*100,"-"))</f>
        <v>4.4346978557504872</v>
      </c>
      <c r="F37" s="104">
        <f>IF(OR('Tabel A F'!F37&lt;5,'Tabel A Be'!F37&lt;0.5),"-",IFERROR('Tabel A Be'!F37/'Tabel A F'!F37*100,"-"))</f>
        <v>6.1367621274108703</v>
      </c>
      <c r="G37" s="104">
        <f>IF(OR('Tabel A F'!G37&lt;5,'Tabel A Be'!G37&lt;0.5),"-",IFERROR('Tabel A Be'!G37/'Tabel A F'!G37*100,"-"))</f>
        <v>3.6909448818897634</v>
      </c>
      <c r="H37" s="104">
        <f>IF(OR('Tabel A F'!H37&lt;5,'Tabel A Be'!H37&lt;0.5),"-",IFERROR('Tabel A Be'!H37/'Tabel A F'!H37*100,"-"))</f>
        <v>4.7592385218365063</v>
      </c>
      <c r="I37" s="104">
        <f>IF(OR('Tabel A F'!I37&lt;5,'Tabel A Be'!I37&lt;0.5),"-",IFERROR('Tabel A Be'!I37/'Tabel A F'!I37*100,"-"))</f>
        <v>10</v>
      </c>
      <c r="J37" s="105"/>
      <c r="K37" s="104">
        <f>IF(OR('Tabel A F'!K37&lt;5,'Tabel A Be'!K37&lt;0.5),"-",IFERROR('Tabel A Be'!K37/'Tabel A F'!K37*100,"-"))</f>
        <v>4.7529599271402549</v>
      </c>
    </row>
    <row r="38" spans="1:11" ht="15.75" customHeight="1" x14ac:dyDescent="0.2">
      <c r="A38" s="52" t="s">
        <v>52</v>
      </c>
      <c r="B38" s="105">
        <f>IF(OR('Tabel A F'!B38&lt;5,'Tabel A Be'!B38&lt;0.5),"-",IFERROR('Tabel A Be'!B38/'Tabel A F'!B38*100,"-"))</f>
        <v>8.8669950738916263</v>
      </c>
      <c r="C38" s="105">
        <f>IF(OR('Tabel A F'!C38&lt;5,'Tabel A Be'!C38&lt;0.5),"-",IFERROR('Tabel A Be'!C38/'Tabel A F'!C38*100,"-"))</f>
        <v>5.7692307692307692</v>
      </c>
      <c r="D38" s="105">
        <f>IF(OR('Tabel A F'!D38&lt;5,'Tabel A Be'!D38&lt;0.5),"-",IFERROR('Tabel A Be'!D38/'Tabel A F'!D38*100,"-"))</f>
        <v>7.6777251184834121</v>
      </c>
      <c r="E38" s="105">
        <f>IF(OR('Tabel A F'!E38&lt;5,'Tabel A Be'!E38&lt;0.5),"-",IFERROR('Tabel A Be'!E38/'Tabel A F'!E38*100,"-"))</f>
        <v>6.1191626409017719</v>
      </c>
      <c r="F38" s="105">
        <f>IF(OR('Tabel A F'!F38&lt;5,'Tabel A Be'!F38&lt;0.5),"-",IFERROR('Tabel A Be'!F38/'Tabel A F'!F38*100,"-"))</f>
        <v>11.842105263157894</v>
      </c>
      <c r="G38" s="105">
        <f>IF(OR('Tabel A F'!G38&lt;5,'Tabel A Be'!G38&lt;0.5),"-",IFERROR('Tabel A Be'!G38/'Tabel A F'!G38*100,"-"))</f>
        <v>2.9197080291970803</v>
      </c>
      <c r="H38" s="105">
        <f>IF(OR('Tabel A F'!H38&lt;5,'Tabel A Be'!H38&lt;0.5),"-",IFERROR('Tabel A Be'!H38/'Tabel A F'!H38*100,"-"))</f>
        <v>6.8741893644617384</v>
      </c>
      <c r="I38" s="105" t="str">
        <f>IF(OR('Tabel A F'!I38&lt;5,'Tabel A Be'!I38&lt;0.5),"-",IFERROR('Tabel A Be'!I38/'Tabel A F'!I38*100,"-"))</f>
        <v>-</v>
      </c>
      <c r="J38" s="105"/>
      <c r="K38" s="105">
        <f>IF(OR('Tabel A F'!K38&lt;5,'Tabel A Be'!K38&lt;0.5),"-",IFERROR('Tabel A Be'!K38/'Tabel A F'!K38*100,"-"))</f>
        <v>6.9025928521373512</v>
      </c>
    </row>
    <row r="39" spans="1:11" ht="15.75" customHeight="1" x14ac:dyDescent="0.2">
      <c r="A39" s="50" t="s">
        <v>53</v>
      </c>
      <c r="B39" s="104">
        <f>IF(OR('Tabel A F'!B39&lt;5,'Tabel A Be'!B39&lt;0.5),"-",IFERROR('Tabel A Be'!B39/'Tabel A F'!B39*100,"-"))</f>
        <v>8.3832335329341312</v>
      </c>
      <c r="C39" s="104">
        <f>IF(OR('Tabel A F'!C39&lt;5,'Tabel A Be'!C39&lt;0.5),"-",IFERROR('Tabel A Be'!C39/'Tabel A F'!C39*100,"-"))</f>
        <v>4.1884816753926701</v>
      </c>
      <c r="D39" s="104">
        <f>IF(OR('Tabel A F'!D39&lt;5,'Tabel A Be'!D39&lt;0.5),"-",IFERROR('Tabel A Be'!D39/'Tabel A F'!D39*100,"-"))</f>
        <v>5.9233449477351918</v>
      </c>
      <c r="E39" s="104">
        <f>IF(OR('Tabel A F'!E39&lt;5,'Tabel A Be'!E39&lt;0.5),"-",IFERROR('Tabel A Be'!E39/'Tabel A F'!E39*100,"-"))</f>
        <v>3.397027600849257</v>
      </c>
      <c r="F39" s="104">
        <f>IF(OR('Tabel A F'!F39&lt;5,'Tabel A Be'!F39&lt;0.5),"-",IFERROR('Tabel A Be'!F39/'Tabel A F'!F39*100,"-"))</f>
        <v>10.333333333333334</v>
      </c>
      <c r="G39" s="104">
        <f>IF(OR('Tabel A F'!G39&lt;5,'Tabel A Be'!G39&lt;0.5),"-",IFERROR('Tabel A Be'!G39/'Tabel A F'!G39*100,"-"))</f>
        <v>3.1128404669260701</v>
      </c>
      <c r="H39" s="104">
        <f>IF(OR('Tabel A F'!H39&lt;5,'Tabel A Be'!H39&lt;0.5),"-",IFERROR('Tabel A Be'!H39/'Tabel A F'!H39*100,"-"))</f>
        <v>8.681925808997633</v>
      </c>
      <c r="I39" s="104" t="str">
        <f>IF(OR('Tabel A F'!I39&lt;5,'Tabel A Be'!I39&lt;0.5),"-",IFERROR('Tabel A Be'!I39/'Tabel A F'!I39*100,"-"))</f>
        <v>-</v>
      </c>
      <c r="J39" s="105"/>
      <c r="K39" s="104">
        <f>IF(OR('Tabel A F'!K39&lt;5,'Tabel A Be'!K39&lt;0.5),"-",IFERROR('Tabel A Be'!K39/'Tabel A F'!K39*100,"-"))</f>
        <v>7.0927365825905557</v>
      </c>
    </row>
    <row r="40" spans="1:11" ht="15.75" customHeight="1" x14ac:dyDescent="0.2">
      <c r="A40" s="52" t="s">
        <v>54</v>
      </c>
      <c r="B40" s="105">
        <f>IF(OR('Tabel A F'!B40&lt;5,'Tabel A Be'!B40&lt;0.5),"-",IFERROR('Tabel A Be'!B40/'Tabel A F'!B40*100,"-"))</f>
        <v>13.262599469496022</v>
      </c>
      <c r="C40" s="105">
        <f>IF(OR('Tabel A F'!C40&lt;5,'Tabel A Be'!C40&lt;0.5),"-",IFERROR('Tabel A Be'!C40/'Tabel A F'!C40*100,"-"))</f>
        <v>7.2580645161290329</v>
      </c>
      <c r="D40" s="105">
        <f>IF(OR('Tabel A F'!D40&lt;5,'Tabel A Be'!D40&lt;0.5),"-",IFERROR('Tabel A Be'!D40/'Tabel A F'!D40*100,"-"))</f>
        <v>7.8112915699922665</v>
      </c>
      <c r="E40" s="105">
        <f>IF(OR('Tabel A F'!E40&lt;5,'Tabel A Be'!E40&lt;0.5),"-",IFERROR('Tabel A Be'!E40/'Tabel A F'!E40*100,"-"))</f>
        <v>4.6709129511677281</v>
      </c>
      <c r="F40" s="105">
        <f>IF(OR('Tabel A F'!F40&lt;5,'Tabel A Be'!F40&lt;0.5),"-",IFERROR('Tabel A Be'!F40/'Tabel A F'!F40*100,"-"))</f>
        <v>9.4430992736077481</v>
      </c>
      <c r="G40" s="105">
        <f>IF(OR('Tabel A F'!G40&lt;5,'Tabel A Be'!G40&lt;0.5),"-",IFERROR('Tabel A Be'!G40/'Tabel A F'!G40*100,"-"))</f>
        <v>7.4626865671641784</v>
      </c>
      <c r="H40" s="105">
        <f>IF(OR('Tabel A F'!H40&lt;5,'Tabel A Be'!H40&lt;0.5),"-",IFERROR('Tabel A Be'!H40/'Tabel A F'!H40*100,"-"))</f>
        <v>7.3244399697961233</v>
      </c>
      <c r="I40" s="105">
        <f>IF(OR('Tabel A F'!I40&lt;5,'Tabel A Be'!I40&lt;0.5),"-",IFERROR('Tabel A Be'!I40/'Tabel A F'!I40*100,"-"))</f>
        <v>23.076923076923077</v>
      </c>
      <c r="J40" s="105"/>
      <c r="K40" s="105">
        <f>IF(OR('Tabel A F'!K40&lt;5,'Tabel A Be'!K40&lt;0.5),"-",IFERROR('Tabel A Be'!K40/'Tabel A F'!K40*100,"-"))</f>
        <v>7.6263235491221018</v>
      </c>
    </row>
    <row r="41" spans="1:11" ht="15.75" customHeight="1" x14ac:dyDescent="0.2">
      <c r="A41" s="50" t="s">
        <v>55</v>
      </c>
      <c r="B41" s="104">
        <f>IF(OR('Tabel A F'!B41&lt;5,'Tabel A Be'!B41&lt;0.5),"-",IFERROR('Tabel A Be'!B41/'Tabel A F'!B41*100,"-"))</f>
        <v>19.117647058823529</v>
      </c>
      <c r="C41" s="104">
        <f>IF(OR('Tabel A F'!C41&lt;5,'Tabel A Be'!C41&lt;0.5),"-",IFERROR('Tabel A Be'!C41/'Tabel A F'!C41*100,"-"))</f>
        <v>11.666666666666666</v>
      </c>
      <c r="D41" s="104">
        <f>IF(OR('Tabel A F'!D41&lt;5,'Tabel A Be'!D41&lt;0.5),"-",IFERROR('Tabel A Be'!D41/'Tabel A F'!D41*100,"-"))</f>
        <v>8.5005903187721366</v>
      </c>
      <c r="E41" s="104">
        <f>IF(OR('Tabel A F'!E41&lt;5,'Tabel A Be'!E41&lt;0.5),"-",IFERROR('Tabel A Be'!E41/'Tabel A F'!E41*100,"-"))</f>
        <v>10.9375</v>
      </c>
      <c r="F41" s="104">
        <f>IF(OR('Tabel A F'!F41&lt;5,'Tabel A Be'!F41&lt;0.5),"-",IFERROR('Tabel A Be'!F41/'Tabel A F'!F41*100,"-"))</f>
        <v>11.515151515151516</v>
      </c>
      <c r="G41" s="104">
        <f>IF(OR('Tabel A F'!G41&lt;5,'Tabel A Be'!G41&lt;0.5),"-",IFERROR('Tabel A Be'!G41/'Tabel A F'!G41*100,"-"))</f>
        <v>5.2325581395348841</v>
      </c>
      <c r="H41" s="104">
        <f>IF(OR('Tabel A F'!H41&lt;5,'Tabel A Be'!H41&lt;0.5),"-",IFERROR('Tabel A Be'!H41/'Tabel A F'!H41*100,"-"))</f>
        <v>5.8943089430894311</v>
      </c>
      <c r="I41" s="104" t="str">
        <f>IF(OR('Tabel A F'!I41&lt;5,'Tabel A Be'!I41&lt;0.5),"-",IFERROR('Tabel A Be'!I41/'Tabel A F'!I41*100,"-"))</f>
        <v>-</v>
      </c>
      <c r="J41" s="105"/>
      <c r="K41" s="104">
        <f>IF(OR('Tabel A F'!K41&lt;5,'Tabel A Be'!K41&lt;0.5),"-",IFERROR('Tabel A Be'!K41/'Tabel A F'!K41*100,"-"))</f>
        <v>8.2614616432137993</v>
      </c>
    </row>
    <row r="42" spans="1:11" ht="15.75" customHeight="1" x14ac:dyDescent="0.2">
      <c r="A42" s="52" t="s">
        <v>56</v>
      </c>
      <c r="B42" s="105">
        <f>IF(OR('Tabel A F'!B42&lt;5,'Tabel A Be'!B42&lt;0.5),"-",IFERROR('Tabel A Be'!B42/'Tabel A F'!B42*100,"-"))</f>
        <v>22.058823529411764</v>
      </c>
      <c r="C42" s="105" t="str">
        <f>IF(OR('Tabel A F'!C42&lt;5,'Tabel A Be'!C42&lt;0.5),"-",IFERROR('Tabel A Be'!C42/'Tabel A F'!C42*100,"-"))</f>
        <v>-</v>
      </c>
      <c r="D42" s="105">
        <f>IF(OR('Tabel A F'!D42&lt;5,'Tabel A Be'!D42&lt;0.5),"-",IFERROR('Tabel A Be'!D42/'Tabel A F'!D42*100,"-"))</f>
        <v>10.344827586206897</v>
      </c>
      <c r="E42" s="105">
        <f>IF(OR('Tabel A F'!E42&lt;5,'Tabel A Be'!E42&lt;0.5),"-",IFERROR('Tabel A Be'!E42/'Tabel A F'!E42*100,"-"))</f>
        <v>11.904761904761903</v>
      </c>
      <c r="F42" s="105">
        <f>IF(OR('Tabel A F'!F42&lt;5,'Tabel A Be'!F42&lt;0.5),"-",IFERROR('Tabel A Be'!F42/'Tabel A F'!F42*100,"-"))</f>
        <v>6.8965517241379306</v>
      </c>
      <c r="G42" s="105">
        <f>IF(OR('Tabel A F'!G42&lt;5,'Tabel A Be'!G42&lt;0.5),"-",IFERROR('Tabel A Be'!G42/'Tabel A F'!G42*100,"-"))</f>
        <v>7.8651685393258424</v>
      </c>
      <c r="H42" s="105">
        <f>IF(OR('Tabel A F'!H42&lt;5,'Tabel A Be'!H42&lt;0.5),"-",IFERROR('Tabel A Be'!H42/'Tabel A F'!H42*100,"-"))</f>
        <v>6.7307692307692308</v>
      </c>
      <c r="I42" s="105" t="str">
        <f>IF(OR('Tabel A F'!I42&lt;5,'Tabel A Be'!I42&lt;0.5),"-",IFERROR('Tabel A Be'!I42/'Tabel A F'!I42*100,"-"))</f>
        <v>-</v>
      </c>
      <c r="J42" s="105"/>
      <c r="K42" s="105">
        <f>IF(OR('Tabel A F'!K42&lt;5,'Tabel A Be'!K42&lt;0.5),"-",IFERROR('Tabel A Be'!K42/'Tabel A F'!K42*100,"-"))</f>
        <v>8.118657298985168</v>
      </c>
    </row>
    <row r="43" spans="1:11" ht="15.75" customHeight="1" x14ac:dyDescent="0.2">
      <c r="A43" s="50" t="s">
        <v>57</v>
      </c>
      <c r="B43" s="104">
        <f>IF(OR('Tabel A F'!B43&lt;5,'Tabel A Be'!B43&lt;0.5),"-",IFERROR('Tabel A Be'!B43/'Tabel A F'!B43*100,"-"))</f>
        <v>18.930041152263374</v>
      </c>
      <c r="C43" s="104">
        <f>IF(OR('Tabel A F'!C43&lt;5,'Tabel A Be'!C43&lt;0.5),"-",IFERROR('Tabel A Be'!C43/'Tabel A F'!C43*100,"-"))</f>
        <v>10.227272727272728</v>
      </c>
      <c r="D43" s="104">
        <f>IF(OR('Tabel A F'!D43&lt;5,'Tabel A Be'!D43&lt;0.5),"-",IFERROR('Tabel A Be'!D43/'Tabel A F'!D43*100,"-"))</f>
        <v>15.169366715758468</v>
      </c>
      <c r="E43" s="104">
        <f>IF(OR('Tabel A F'!E43&lt;5,'Tabel A Be'!E43&lt;0.5),"-",IFERROR('Tabel A Be'!E43/'Tabel A F'!E43*100,"-"))</f>
        <v>14.634146341463413</v>
      </c>
      <c r="F43" s="104">
        <f>IF(OR('Tabel A F'!F43&lt;5,'Tabel A Be'!F43&lt;0.5),"-",IFERROR('Tabel A Be'!F43/'Tabel A F'!F43*100,"-"))</f>
        <v>17.096774193548388</v>
      </c>
      <c r="G43" s="104">
        <f>IF(OR('Tabel A F'!G43&lt;5,'Tabel A Be'!G43&lt;0.5),"-",IFERROR('Tabel A Be'!G43/'Tabel A F'!G43*100,"-"))</f>
        <v>8.1784386617100377</v>
      </c>
      <c r="H43" s="104">
        <f>IF(OR('Tabel A F'!H43&lt;5,'Tabel A Be'!H43&lt;0.5),"-",IFERROR('Tabel A Be'!H43/'Tabel A F'!H43*100,"-"))</f>
        <v>11.305297651556527</v>
      </c>
      <c r="I43" s="104">
        <f>IF(OR('Tabel A F'!I43&lt;5,'Tabel A Be'!I43&lt;0.5),"-",IFERROR('Tabel A Be'!I43/'Tabel A F'!I43*100,"-"))</f>
        <v>11.111111111111111</v>
      </c>
      <c r="J43" s="105"/>
      <c r="K43" s="104">
        <f>IF(OR('Tabel A F'!K43&lt;5,'Tabel A Be'!K43&lt;0.5),"-",IFERROR('Tabel A Be'!K43/'Tabel A F'!K43*100,"-"))</f>
        <v>12.791655229206697</v>
      </c>
    </row>
    <row r="44" spans="1:11" ht="15.75" customHeight="1" x14ac:dyDescent="0.2">
      <c r="A44" s="52" t="s">
        <v>58</v>
      </c>
      <c r="B44" s="105">
        <f>IF(OR('Tabel A F'!B44&lt;5,'Tabel A Be'!B44&lt;0.5),"-",IFERROR('Tabel A Be'!B44/'Tabel A F'!B44*100,"-"))</f>
        <v>11.848341232227488</v>
      </c>
      <c r="C44" s="105">
        <f>IF(OR('Tabel A F'!C44&lt;5,'Tabel A Be'!C44&lt;0.5),"-",IFERROR('Tabel A Be'!C44/'Tabel A F'!C44*100,"-"))</f>
        <v>3.0927835051546393</v>
      </c>
      <c r="D44" s="105">
        <f>IF(OR('Tabel A F'!D44&lt;5,'Tabel A Be'!D44&lt;0.5),"-",IFERROR('Tabel A Be'!D44/'Tabel A F'!D44*100,"-"))</f>
        <v>10.848126232741617</v>
      </c>
      <c r="E44" s="105">
        <f>IF(OR('Tabel A F'!E44&lt;5,'Tabel A Be'!E44&lt;0.5),"-",IFERROR('Tabel A Be'!E44/'Tabel A F'!E44*100,"-"))</f>
        <v>5.6179775280898872</v>
      </c>
      <c r="F44" s="105">
        <f>IF(OR('Tabel A F'!F44&lt;5,'Tabel A Be'!F44&lt;0.5),"-",IFERROR('Tabel A Be'!F44/'Tabel A F'!F44*100,"-"))</f>
        <v>8.4967320261437909</v>
      </c>
      <c r="G44" s="105">
        <f>IF(OR('Tabel A F'!G44&lt;5,'Tabel A Be'!G44&lt;0.5),"-",IFERROR('Tabel A Be'!G44/'Tabel A F'!G44*100,"-"))</f>
        <v>4.1666666666666661</v>
      </c>
      <c r="H44" s="105">
        <f>IF(OR('Tabel A F'!H44&lt;5,'Tabel A Be'!H44&lt;0.5),"-",IFERROR('Tabel A Be'!H44/'Tabel A F'!H44*100,"-"))</f>
        <v>9.3100581878636746</v>
      </c>
      <c r="I44" s="105" t="str">
        <f>IF(OR('Tabel A F'!I44&lt;5,'Tabel A Be'!I44&lt;0.5),"-",IFERROR('Tabel A Be'!I44/'Tabel A F'!I44*100,"-"))</f>
        <v>-</v>
      </c>
      <c r="J44" s="105"/>
      <c r="K44" s="105">
        <f>IF(OR('Tabel A F'!K44&lt;5,'Tabel A Be'!K44&lt;0.5),"-",IFERROR('Tabel A Be'!K44/'Tabel A F'!K44*100,"-"))</f>
        <v>8.7712519319938167</v>
      </c>
    </row>
    <row r="45" spans="1:11" ht="15.75" customHeight="1" x14ac:dyDescent="0.2">
      <c r="A45" s="50" t="s">
        <v>59</v>
      </c>
      <c r="B45" s="104">
        <f>IF(OR('Tabel A F'!B45&lt;5,'Tabel A Be'!B45&lt;0.5),"-",IFERROR('Tabel A Be'!B45/'Tabel A F'!B45*100,"-"))</f>
        <v>6.7934782608695645</v>
      </c>
      <c r="C45" s="104">
        <f>IF(OR('Tabel A F'!C45&lt;5,'Tabel A Be'!C45&lt;0.5),"-",IFERROR('Tabel A Be'!C45/'Tabel A F'!C45*100,"-"))</f>
        <v>4.2229729729729728</v>
      </c>
      <c r="D45" s="104">
        <f>IF(OR('Tabel A F'!D45&lt;5,'Tabel A Be'!D45&lt;0.5),"-",IFERROR('Tabel A Be'!D45/'Tabel A F'!D45*100,"-"))</f>
        <v>7.2877277414919215</v>
      </c>
      <c r="E45" s="104">
        <f>IF(OR('Tabel A F'!E45&lt;5,'Tabel A Be'!E45&lt;0.5),"-",IFERROR('Tabel A Be'!E45/'Tabel A F'!E45*100,"-"))</f>
        <v>4.8211508553654738</v>
      </c>
      <c r="F45" s="104">
        <f>IF(OR('Tabel A F'!F45&lt;5,'Tabel A Be'!F45&lt;0.5),"-",IFERROR('Tabel A Be'!F45/'Tabel A F'!F45*100,"-"))</f>
        <v>8.4415584415584419</v>
      </c>
      <c r="G45" s="104">
        <f>IF(OR('Tabel A F'!G45&lt;5,'Tabel A Be'!G45&lt;0.5),"-",IFERROR('Tabel A Be'!G45/'Tabel A F'!G45*100,"-"))</f>
        <v>7.1471835251362821</v>
      </c>
      <c r="H45" s="104">
        <f>IF(OR('Tabel A F'!H45&lt;5,'Tabel A Be'!H45&lt;0.5),"-",IFERROR('Tabel A Be'!H45/'Tabel A F'!H45*100,"-"))</f>
        <v>7.9677495850130429</v>
      </c>
      <c r="I45" s="104">
        <f>IF(OR('Tabel A F'!I45&lt;5,'Tabel A Be'!I45&lt;0.5),"-",IFERROR('Tabel A Be'!I45/'Tabel A F'!I45*100,"-"))</f>
        <v>6.666666666666667</v>
      </c>
      <c r="J45" s="105"/>
      <c r="K45" s="104">
        <f>IF(OR('Tabel A F'!K45&lt;5,'Tabel A Be'!K45&lt;0.5),"-",IFERROR('Tabel A Be'!K45/'Tabel A F'!K45*100,"-"))</f>
        <v>7.3102198051212337</v>
      </c>
    </row>
    <row r="46" spans="1:11" ht="15.75" customHeight="1" x14ac:dyDescent="0.2">
      <c r="A46" s="59"/>
      <c r="B46" s="105"/>
      <c r="C46" s="105"/>
      <c r="D46" s="105"/>
      <c r="E46" s="105"/>
      <c r="F46" s="105"/>
      <c r="G46" s="105"/>
      <c r="H46" s="105"/>
      <c r="I46" s="105"/>
      <c r="J46" s="84"/>
      <c r="K46" s="105"/>
    </row>
    <row r="47" spans="1:11" ht="15.75" customHeight="1" x14ac:dyDescent="0.2">
      <c r="A47" s="53" t="s">
        <v>20</v>
      </c>
      <c r="B47" s="70">
        <f>IF(OR('Tabel A F'!B47&lt;5,'Tabel A Be'!B47&lt;0.5),"-",IFERROR('Tabel A Be'!B47/'Tabel A F'!B47*100,"-"))</f>
        <v>7.5994384651380438</v>
      </c>
      <c r="C47" s="70">
        <f>IF(OR('Tabel A F'!C47&lt;5,'Tabel A Be'!C47&lt;0.5),"-",IFERROR('Tabel A Be'!C47/'Tabel A F'!C47*100,"-"))</f>
        <v>4.1193181818181817</v>
      </c>
      <c r="D47" s="70">
        <f>IF(OR('Tabel A F'!D47&lt;5,'Tabel A Be'!D47&lt;0.5),"-",IFERROR('Tabel A Be'!D47/'Tabel A F'!D47*100,"-"))</f>
        <v>7.0702741316188948</v>
      </c>
      <c r="E47" s="70">
        <f>IF(OR('Tabel A F'!E47&lt;5,'Tabel A Be'!E47&lt;0.5),"-",IFERROR('Tabel A Be'!E47/'Tabel A F'!E47*100,"-"))</f>
        <v>4.1290688335616759</v>
      </c>
      <c r="F47" s="70">
        <f>IF(OR('Tabel A F'!F47&lt;5,'Tabel A Be'!F47&lt;0.5),"-",IFERROR('Tabel A Be'!F47/'Tabel A F'!F47*100,"-"))</f>
        <v>7.7922696115765424</v>
      </c>
      <c r="G47" s="70">
        <f>IF(OR('Tabel A F'!G47&lt;5,'Tabel A Be'!G47&lt;0.5),"-",IFERROR('Tabel A Be'!G47/'Tabel A F'!G47*100,"-"))</f>
        <v>4.0935444958947818</v>
      </c>
      <c r="H47" s="70">
        <f>IF(OR('Tabel A F'!H47&lt;5,'Tabel A Be'!H47&lt;0.5),"-",IFERROR('Tabel A Be'!H47/'Tabel A F'!H47*100,"-"))</f>
        <v>5.9273620563683327</v>
      </c>
      <c r="I47" s="70">
        <f>IF(OR('Tabel A F'!I47&lt;5,'Tabel A Be'!I47&lt;0.5),"-",IFERROR('Tabel A Be'!I47/'Tabel A F'!I47*100,"-"))</f>
        <v>6.0273972602739727</v>
      </c>
      <c r="J47" s="85"/>
      <c r="K47" s="70">
        <f>IF(OR('Tabel A F'!K47&lt;5,'Tabel A Be'!K47&lt;0.5),"-",IFERROR('Tabel A Be'!K47/'Tabel A F'!K47*100,"-"))</f>
        <v>5.9702073741691404</v>
      </c>
    </row>
    <row r="48" spans="1:11" ht="15.75" customHeight="1" x14ac:dyDescent="0.2">
      <c r="B48" s="85"/>
      <c r="C48" s="85"/>
      <c r="D48" s="85"/>
      <c r="E48" s="85"/>
      <c r="F48" s="85"/>
      <c r="G48" s="85"/>
      <c r="H48" s="85"/>
      <c r="I48" s="85"/>
      <c r="J48" s="84"/>
      <c r="K48" s="85"/>
    </row>
    <row r="49" spans="1:11" ht="15.75" customHeight="1" x14ac:dyDescent="0.2">
      <c r="A49" s="35" t="s">
        <v>60</v>
      </c>
      <c r="B49" s="68">
        <f>IF(OR('Tabel A F'!B49&lt;5,'Tabel A Be'!B49&lt;0.5),"-",IFERROR('Tabel A Be'!B49/'Tabel A F'!B49*100,"-"))</f>
        <v>3.6395147313691507</v>
      </c>
      <c r="C49" s="68">
        <f>IF(OR('Tabel A F'!C49&lt;5,'Tabel A Be'!C49&lt;0.5),"-",IFERROR('Tabel A Be'!C49/'Tabel A F'!C49*100,"-"))</f>
        <v>2.1184778344448802</v>
      </c>
      <c r="D49" s="68">
        <f>IF(OR('Tabel A F'!D49&lt;5,'Tabel A Be'!D49&lt;0.5),"-",IFERROR('Tabel A Be'!D49/'Tabel A F'!D49*100,"-"))</f>
        <v>3.4172994999073905</v>
      </c>
      <c r="E49" s="68">
        <f>IF(OR('Tabel A F'!E49&lt;5,'Tabel A Be'!E49&lt;0.5),"-",IFERROR('Tabel A Be'!E49/'Tabel A F'!E49*100,"-"))</f>
        <v>2.6457618814306709</v>
      </c>
      <c r="F49" s="68">
        <f>IF(OR('Tabel A F'!F49&lt;5,'Tabel A Be'!F49&lt;0.5),"-",IFERROR('Tabel A Be'!F49/'Tabel A F'!F49*100,"-"))</f>
        <v>4.3186395166703955</v>
      </c>
      <c r="G49" s="68">
        <f>IF(OR('Tabel A F'!G49&lt;5,'Tabel A Be'!G49&lt;0.5),"-",IFERROR('Tabel A Be'!G49/'Tabel A F'!G49*100,"-"))</f>
        <v>2.0466364703908742</v>
      </c>
      <c r="H49" s="68">
        <f>IF(OR('Tabel A F'!H49&lt;5,'Tabel A Be'!H49&lt;0.5),"-",IFERROR('Tabel A Be'!H49/'Tabel A F'!H49*100,"-"))</f>
        <v>3.1532143099585905</v>
      </c>
      <c r="I49" s="68">
        <f>IF(OR('Tabel A F'!I49&lt;5,'Tabel A Be'!I49&lt;0.5),"-",IFERROR('Tabel A Be'!I49/'Tabel A F'!I49*100,"-"))</f>
        <v>1.0869565217391304</v>
      </c>
      <c r="J49" s="84"/>
      <c r="K49" s="68">
        <f>IF(OR('Tabel A F'!K49&lt;5,'Tabel A Be'!K49&lt;0.5),"-",IFERROR('Tabel A Be'!K49/'Tabel A F'!K49*100,"-"))</f>
        <v>3.0966871579463753</v>
      </c>
    </row>
    <row r="50" spans="1:11" ht="15.75" customHeight="1" x14ac:dyDescent="0.2">
      <c r="A50" s="38" t="s">
        <v>61</v>
      </c>
      <c r="B50" s="69">
        <f>IF(OR('Tabel A F'!B50&lt;5,'Tabel A Be'!B50&lt;0.5),"-",IFERROR('Tabel A Be'!B50/'Tabel A F'!B50*100,"-"))</f>
        <v>11.377103579047168</v>
      </c>
      <c r="C50" s="69">
        <f>IF(OR('Tabel A F'!C50&lt;5,'Tabel A Be'!C50&lt;0.5),"-",IFERROR('Tabel A Be'!C50/'Tabel A F'!C50*100,"-"))</f>
        <v>6.4696040156162855</v>
      </c>
      <c r="D50" s="69">
        <f>IF(OR('Tabel A F'!D50&lt;5,'Tabel A Be'!D50&lt;0.5),"-",IFERROR('Tabel A Be'!D50/'Tabel A F'!D50*100,"-"))</f>
        <v>11.147981354191357</v>
      </c>
      <c r="E50" s="69">
        <f>IF(OR('Tabel A F'!E50&lt;5,'Tabel A Be'!E50&lt;0.5),"-",IFERROR('Tabel A Be'!E50/'Tabel A F'!E50*100,"-"))</f>
        <v>6.6549399003224856</v>
      </c>
      <c r="F50" s="69">
        <f>IF(OR('Tabel A F'!F50&lt;5,'Tabel A Be'!F50&lt;0.5),"-",IFERROR('Tabel A Be'!F50/'Tabel A F'!F50*100,"-"))</f>
        <v>10.51444968231195</v>
      </c>
      <c r="G50" s="69">
        <f>IF(OR('Tabel A F'!G50&lt;5,'Tabel A Be'!G50&lt;0.5),"-",IFERROR('Tabel A Be'!G50/'Tabel A F'!G50*100,"-"))</f>
        <v>5.9692553403873028</v>
      </c>
      <c r="H50" s="69">
        <f>IF(OR('Tabel A F'!H50&lt;5,'Tabel A Be'!H50&lt;0.5),"-",IFERROR('Tabel A Be'!H50/'Tabel A F'!H50*100,"-"))</f>
        <v>8.4558487809332483</v>
      </c>
      <c r="I50" s="69">
        <f>IF(OR('Tabel A F'!I50&lt;5,'Tabel A Be'!I50&lt;0.5),"-",IFERROR('Tabel A Be'!I50/'Tabel A F'!I50*100,"-"))</f>
        <v>10.945273631840797</v>
      </c>
      <c r="J50" s="84"/>
      <c r="K50" s="69">
        <f>IF(OR('Tabel A F'!K50&lt;5,'Tabel A Be'!K50&lt;0.5),"-",IFERROR('Tabel A Be'!K50/'Tabel A F'!K50*100,"-"))</f>
        <v>8.8866980130441373</v>
      </c>
    </row>
    <row r="51" spans="1:11" ht="15.75" customHeight="1" x14ac:dyDescent="0.2">
      <c r="A51" s="35" t="s">
        <v>62</v>
      </c>
      <c r="B51" s="68">
        <f>IF(OR('Tabel A F'!B51&lt;5,'Tabel A Be'!B51&lt;0.5),"-",IFERROR('Tabel A Be'!B51/'Tabel A F'!B51*100,"-"))</f>
        <v>6.7247820672478209</v>
      </c>
      <c r="C51" s="68">
        <f>IF(OR('Tabel A F'!C51&lt;5,'Tabel A Be'!C51&lt;0.5),"-",IFERROR('Tabel A Be'!C51/'Tabel A F'!C51*100,"-"))</f>
        <v>4.5517241379310347</v>
      </c>
      <c r="D51" s="68">
        <f>IF(OR('Tabel A F'!D51&lt;5,'Tabel A Be'!D51&lt;0.5),"-",IFERROR('Tabel A Be'!D51/'Tabel A F'!D51*100,"-"))</f>
        <v>5.2044873615450156</v>
      </c>
      <c r="E51" s="68">
        <f>IF(OR('Tabel A F'!E51&lt;5,'Tabel A Be'!E51&lt;0.5),"-",IFERROR('Tabel A Be'!E51/'Tabel A F'!E51*100,"-"))</f>
        <v>4.1786743515850144</v>
      </c>
      <c r="F51" s="68">
        <f>IF(OR('Tabel A F'!F51&lt;5,'Tabel A Be'!F51&lt;0.5),"-",IFERROR('Tabel A Be'!F51/'Tabel A F'!F51*100,"-"))</f>
        <v>6.8460710441334767</v>
      </c>
      <c r="G51" s="68">
        <f>IF(OR('Tabel A F'!G51&lt;5,'Tabel A Be'!G51&lt;0.5),"-",IFERROR('Tabel A Be'!G51/'Tabel A F'!G51*100,"-"))</f>
        <v>3.6522888778714262</v>
      </c>
      <c r="H51" s="68">
        <f>IF(OR('Tabel A F'!H51&lt;5,'Tabel A Be'!H51&lt;0.5),"-",IFERROR('Tabel A Be'!H51/'Tabel A F'!H51*100,"-"))</f>
        <v>4.4926428078551313</v>
      </c>
      <c r="I51" s="68">
        <f>IF(OR('Tabel A F'!I51&lt;5,'Tabel A Be'!I51&lt;0.5),"-",IFERROR('Tabel A Be'!I51/'Tabel A F'!I51*100,"-"))</f>
        <v>3.125</v>
      </c>
      <c r="J51" s="84"/>
      <c r="K51" s="68">
        <f>IF(OR('Tabel A F'!K51&lt;5,'Tabel A Be'!K51&lt;0.5),"-",IFERROR('Tabel A Be'!K51/'Tabel A F'!K51*100,"-"))</f>
        <v>4.7163833413451028</v>
      </c>
    </row>
    <row r="52" spans="1:11" ht="15.75" customHeight="1" x14ac:dyDescent="0.2">
      <c r="A52" s="44" t="s">
        <v>63</v>
      </c>
    </row>
    <row r="53" spans="1:11" s="41" customFormat="1" ht="15" x14ac:dyDescent="0.2">
      <c r="A53" s="38"/>
      <c r="B53" s="86"/>
      <c r="C53" s="86"/>
      <c r="D53" s="86"/>
      <c r="E53" s="86"/>
      <c r="F53" s="86"/>
      <c r="G53" s="86"/>
      <c r="H53" s="86"/>
      <c r="I53" s="86"/>
      <c r="J53" s="38"/>
      <c r="K53" s="38"/>
    </row>
    <row r="54" spans="1:11" s="41" customFormat="1" ht="15" x14ac:dyDescent="0.2"/>
    <row r="55" spans="1:11" s="41" customFormat="1" ht="15" x14ac:dyDescent="0.2"/>
    <row r="58" spans="1:11" s="44" customFormat="1" ht="11.25" x14ac:dyDescent="0.2"/>
    <row r="60" spans="1:11" x14ac:dyDescent="0.2">
      <c r="B60" s="49"/>
      <c r="C60" s="49"/>
      <c r="D60" s="49"/>
      <c r="E60" s="49"/>
      <c r="F60" s="49"/>
      <c r="G60" s="49"/>
    </row>
    <row r="61" spans="1:11" x14ac:dyDescent="0.2">
      <c r="B61" s="49"/>
      <c r="C61" s="49"/>
      <c r="D61" s="49"/>
      <c r="E61" s="49"/>
      <c r="F61" s="49"/>
      <c r="G61" s="49"/>
    </row>
    <row r="62" spans="1:11" x14ac:dyDescent="0.2">
      <c r="B62" s="49"/>
      <c r="C62" s="49"/>
      <c r="D62" s="49"/>
      <c r="E62" s="49"/>
      <c r="F62" s="49"/>
      <c r="G62" s="49"/>
    </row>
    <row r="63" spans="1:11" x14ac:dyDescent="0.2">
      <c r="B63" s="49"/>
      <c r="C63" s="49"/>
      <c r="D63" s="49"/>
      <c r="E63" s="49"/>
      <c r="F63" s="49"/>
      <c r="G63" s="49"/>
    </row>
    <row r="64" spans="1:11" x14ac:dyDescent="0.2">
      <c r="B64" s="49"/>
      <c r="C64" s="49"/>
      <c r="D64" s="49"/>
      <c r="E64" s="49"/>
      <c r="F64" s="49"/>
      <c r="G64" s="49"/>
    </row>
    <row r="65" spans="2:7" x14ac:dyDescent="0.2">
      <c r="B65" s="49"/>
      <c r="C65" s="49"/>
      <c r="D65" s="49"/>
      <c r="E65" s="49"/>
      <c r="F65" s="49"/>
      <c r="G65" s="49"/>
    </row>
    <row r="66" spans="2:7" x14ac:dyDescent="0.2">
      <c r="B66" s="49"/>
      <c r="C66" s="49"/>
      <c r="D66" s="49"/>
      <c r="E66" s="49"/>
      <c r="F66" s="49"/>
      <c r="G66" s="49"/>
    </row>
    <row r="67" spans="2:7" x14ac:dyDescent="0.2">
      <c r="B67" s="49"/>
      <c r="C67" s="49"/>
      <c r="D67" s="49"/>
      <c r="E67" s="49"/>
      <c r="F67" s="49"/>
      <c r="G67" s="49"/>
    </row>
    <row r="68" spans="2:7" x14ac:dyDescent="0.2">
      <c r="B68" s="49"/>
      <c r="C68" s="49"/>
      <c r="D68" s="49"/>
      <c r="E68" s="49"/>
      <c r="F68" s="49"/>
      <c r="G68" s="49"/>
    </row>
    <row r="69" spans="2:7" x14ac:dyDescent="0.2">
      <c r="B69" s="49"/>
      <c r="C69" s="49"/>
      <c r="D69" s="49"/>
      <c r="E69" s="49"/>
      <c r="F69" s="49"/>
      <c r="G69" s="49"/>
    </row>
    <row r="70" spans="2:7" x14ac:dyDescent="0.2">
      <c r="B70" s="49"/>
      <c r="C70" s="49"/>
      <c r="D70" s="49"/>
      <c r="E70" s="49"/>
      <c r="F70" s="49"/>
      <c r="G70" s="49"/>
    </row>
    <row r="71" spans="2:7" x14ac:dyDescent="0.2">
      <c r="B71" s="49"/>
      <c r="C71" s="49"/>
      <c r="D71" s="49"/>
      <c r="E71" s="49"/>
      <c r="F71" s="49"/>
      <c r="G71" s="49"/>
    </row>
    <row r="72" spans="2:7" x14ac:dyDescent="0.2">
      <c r="B72" s="49"/>
      <c r="C72" s="49"/>
      <c r="D72" s="49"/>
      <c r="E72" s="49"/>
      <c r="F72" s="49"/>
      <c r="G72" s="49"/>
    </row>
    <row r="73" spans="2:7" x14ac:dyDescent="0.2">
      <c r="B73" s="49"/>
      <c r="C73" s="49"/>
      <c r="D73" s="49"/>
      <c r="E73" s="49"/>
      <c r="F73" s="49"/>
      <c r="G73" s="49"/>
    </row>
    <row r="74" spans="2:7" x14ac:dyDescent="0.2">
      <c r="B74" s="49"/>
      <c r="C74" s="49"/>
      <c r="D74" s="49"/>
      <c r="E74" s="49"/>
      <c r="F74" s="49"/>
      <c r="G74" s="49"/>
    </row>
    <row r="75" spans="2:7" x14ac:dyDescent="0.2">
      <c r="B75" s="49"/>
      <c r="C75" s="49"/>
      <c r="D75" s="49"/>
      <c r="E75" s="49"/>
      <c r="F75" s="49"/>
      <c r="G75" s="49"/>
    </row>
    <row r="76" spans="2:7" x14ac:dyDescent="0.2">
      <c r="B76" s="49"/>
      <c r="C76" s="49"/>
      <c r="D76" s="49"/>
      <c r="E76" s="49"/>
      <c r="F76" s="49"/>
      <c r="G76" s="49"/>
    </row>
    <row r="77" spans="2:7" x14ac:dyDescent="0.2">
      <c r="B77" s="49"/>
      <c r="C77" s="49"/>
      <c r="D77" s="49"/>
      <c r="E77" s="49"/>
      <c r="F77" s="49"/>
      <c r="G77" s="49"/>
    </row>
    <row r="78" spans="2:7" x14ac:dyDescent="0.2">
      <c r="B78" s="49"/>
      <c r="C78" s="49"/>
      <c r="D78" s="49"/>
      <c r="E78" s="49"/>
      <c r="F78" s="49"/>
      <c r="G78" s="49"/>
    </row>
    <row r="79" spans="2:7" x14ac:dyDescent="0.2">
      <c r="B79" s="49"/>
      <c r="C79" s="49"/>
      <c r="D79" s="49"/>
      <c r="E79" s="49"/>
      <c r="F79" s="49"/>
      <c r="G79" s="49"/>
    </row>
    <row r="80" spans="2:7" x14ac:dyDescent="0.2">
      <c r="B80" s="49"/>
      <c r="C80" s="49"/>
      <c r="D80" s="49"/>
      <c r="E80" s="49"/>
      <c r="F80" s="49"/>
      <c r="G80" s="49"/>
    </row>
    <row r="81" spans="2:7" x14ac:dyDescent="0.2">
      <c r="B81" s="49"/>
      <c r="C81" s="49"/>
      <c r="D81" s="49"/>
      <c r="E81" s="49"/>
      <c r="F81" s="49"/>
      <c r="G81" s="49"/>
    </row>
    <row r="82" spans="2:7" x14ac:dyDescent="0.2">
      <c r="B82" s="49"/>
      <c r="C82" s="49"/>
      <c r="D82" s="49"/>
      <c r="E82" s="49"/>
      <c r="F82" s="49"/>
      <c r="G82" s="49"/>
    </row>
    <row r="83" spans="2:7" x14ac:dyDescent="0.2">
      <c r="B83" s="49"/>
      <c r="C83" s="49"/>
      <c r="D83" s="49"/>
      <c r="E83" s="49"/>
      <c r="F83" s="49"/>
      <c r="G83" s="49"/>
    </row>
    <row r="84" spans="2:7" x14ac:dyDescent="0.2">
      <c r="B84" s="49"/>
      <c r="C84" s="49"/>
      <c r="D84" s="49"/>
      <c r="E84" s="49"/>
      <c r="F84" s="49"/>
      <c r="G84" s="49"/>
    </row>
    <row r="85" spans="2:7" x14ac:dyDescent="0.2">
      <c r="B85" s="49"/>
      <c r="C85" s="49"/>
      <c r="D85" s="49"/>
      <c r="E85" s="49"/>
      <c r="F85" s="49"/>
      <c r="G85" s="49"/>
    </row>
    <row r="86" spans="2:7" x14ac:dyDescent="0.2">
      <c r="B86" s="49"/>
      <c r="C86" s="49"/>
      <c r="D86" s="49"/>
      <c r="E86" s="49"/>
      <c r="F86" s="49"/>
      <c r="G86" s="49"/>
    </row>
    <row r="87" spans="2:7" x14ac:dyDescent="0.2">
      <c r="B87" s="49"/>
      <c r="C87" s="49"/>
      <c r="D87" s="49"/>
      <c r="E87" s="49"/>
      <c r="F87" s="49"/>
      <c r="G87" s="49"/>
    </row>
    <row r="88" spans="2:7" x14ac:dyDescent="0.2">
      <c r="B88" s="49"/>
      <c r="C88" s="49"/>
      <c r="D88" s="49"/>
      <c r="E88" s="49"/>
      <c r="F88" s="49"/>
      <c r="G88" s="49"/>
    </row>
    <row r="89" spans="2:7" x14ac:dyDescent="0.2">
      <c r="B89" s="49"/>
      <c r="C89" s="49"/>
      <c r="D89" s="49"/>
      <c r="E89" s="49"/>
      <c r="F89" s="49"/>
      <c r="G89" s="49"/>
    </row>
    <row r="90" spans="2:7" x14ac:dyDescent="0.2">
      <c r="B90" s="49"/>
      <c r="C90" s="49"/>
      <c r="D90" s="49"/>
      <c r="E90" s="49"/>
      <c r="F90" s="49"/>
      <c r="G90" s="49"/>
    </row>
    <row r="91" spans="2:7" x14ac:dyDescent="0.2">
      <c r="B91" s="49"/>
      <c r="C91" s="49"/>
      <c r="D91" s="49"/>
      <c r="E91" s="49"/>
      <c r="F91" s="49"/>
      <c r="G91" s="49"/>
    </row>
    <row r="92" spans="2:7" x14ac:dyDescent="0.2">
      <c r="B92" s="49"/>
      <c r="C92" s="49"/>
      <c r="D92" s="49"/>
      <c r="E92" s="49"/>
      <c r="F92" s="49"/>
      <c r="G92" s="49"/>
    </row>
    <row r="93" spans="2:7" x14ac:dyDescent="0.2">
      <c r="B93" s="49"/>
      <c r="C93" s="49"/>
      <c r="D93" s="49"/>
      <c r="E93" s="49"/>
      <c r="F93" s="49"/>
      <c r="G93" s="49"/>
    </row>
    <row r="94" spans="2:7" x14ac:dyDescent="0.2">
      <c r="B94" s="49"/>
      <c r="C94" s="49"/>
      <c r="D94" s="49"/>
      <c r="E94" s="49"/>
      <c r="F94" s="49"/>
      <c r="G94" s="49"/>
    </row>
    <row r="95" spans="2:7" x14ac:dyDescent="0.2">
      <c r="B95" s="49"/>
      <c r="C95" s="49"/>
      <c r="D95" s="49"/>
      <c r="E95" s="49"/>
      <c r="F95" s="49"/>
      <c r="G95" s="49"/>
    </row>
    <row r="96" spans="2:7" x14ac:dyDescent="0.2">
      <c r="B96" s="49"/>
      <c r="C96" s="49"/>
      <c r="D96" s="49"/>
      <c r="E96" s="49"/>
      <c r="F96" s="49"/>
      <c r="G96" s="49"/>
    </row>
    <row r="97" spans="2:7" x14ac:dyDescent="0.2">
      <c r="B97" s="49"/>
      <c r="C97" s="49"/>
      <c r="D97" s="49"/>
      <c r="E97" s="49"/>
      <c r="F97" s="49"/>
      <c r="G97" s="49"/>
    </row>
    <row r="98" spans="2:7" x14ac:dyDescent="0.2">
      <c r="B98" s="49"/>
      <c r="C98" s="49"/>
      <c r="D98" s="49"/>
      <c r="E98" s="49"/>
      <c r="F98" s="49"/>
      <c r="G98" s="49"/>
    </row>
    <row r="105" spans="2:7" s="41" customFormat="1" ht="15" x14ac:dyDescent="0.2"/>
    <row r="106" spans="2:7" s="41" customFormat="1" ht="15" x14ac:dyDescent="0.2"/>
    <row r="107" spans="2:7" s="41" customFormat="1" ht="15" x14ac:dyDescent="0.2"/>
    <row r="110" spans="2:7" s="44" customFormat="1" ht="11.25" x14ac:dyDescent="0.2"/>
    <row r="112" spans="2:7" x14ac:dyDescent="0.2">
      <c r="B112" s="49"/>
      <c r="C112" s="49"/>
      <c r="D112" s="49"/>
      <c r="E112" s="49"/>
      <c r="F112" s="49"/>
    </row>
    <row r="113" spans="2:6" x14ac:dyDescent="0.2">
      <c r="B113" s="49"/>
      <c r="C113" s="49"/>
      <c r="D113" s="49"/>
      <c r="E113" s="49"/>
      <c r="F113" s="49"/>
    </row>
    <row r="114" spans="2:6" x14ac:dyDescent="0.2">
      <c r="B114" s="49"/>
      <c r="C114" s="49"/>
      <c r="D114" s="49"/>
      <c r="E114" s="49"/>
      <c r="F114" s="49"/>
    </row>
    <row r="115" spans="2:6" x14ac:dyDescent="0.2">
      <c r="B115" s="49"/>
      <c r="C115" s="49"/>
      <c r="D115" s="49"/>
      <c r="E115" s="49"/>
      <c r="F115" s="49"/>
    </row>
    <row r="116" spans="2:6" x14ac:dyDescent="0.2">
      <c r="B116" s="49"/>
      <c r="C116" s="49"/>
      <c r="D116" s="49"/>
      <c r="E116" s="49"/>
      <c r="F116" s="49"/>
    </row>
    <row r="117" spans="2:6" x14ac:dyDescent="0.2">
      <c r="B117" s="49"/>
      <c r="C117" s="49"/>
      <c r="D117" s="49"/>
      <c r="E117" s="49"/>
      <c r="F117" s="49"/>
    </row>
    <row r="118" spans="2:6" x14ac:dyDescent="0.2">
      <c r="B118" s="49"/>
      <c r="C118" s="49"/>
      <c r="D118" s="49"/>
      <c r="E118" s="49"/>
      <c r="F118" s="49"/>
    </row>
    <row r="119" spans="2:6" x14ac:dyDescent="0.2">
      <c r="B119" s="49"/>
      <c r="C119" s="49"/>
      <c r="D119" s="49"/>
      <c r="E119" s="49"/>
      <c r="F119" s="49"/>
    </row>
    <row r="120" spans="2:6" x14ac:dyDescent="0.2">
      <c r="B120" s="49"/>
      <c r="C120" s="49"/>
      <c r="D120" s="49"/>
      <c r="E120" s="49"/>
      <c r="F120" s="49"/>
    </row>
    <row r="121" spans="2:6" x14ac:dyDescent="0.2">
      <c r="B121" s="49"/>
      <c r="C121" s="49"/>
      <c r="D121" s="49"/>
      <c r="E121" s="49"/>
      <c r="F121" s="49"/>
    </row>
    <row r="122" spans="2:6" x14ac:dyDescent="0.2">
      <c r="B122" s="49"/>
      <c r="C122" s="49"/>
      <c r="D122" s="49"/>
      <c r="E122" s="49"/>
      <c r="F122" s="49"/>
    </row>
    <row r="123" spans="2:6" x14ac:dyDescent="0.2">
      <c r="B123" s="49"/>
      <c r="C123" s="49"/>
      <c r="D123" s="49"/>
      <c r="E123" s="49"/>
      <c r="F123" s="49"/>
    </row>
    <row r="124" spans="2:6" x14ac:dyDescent="0.2">
      <c r="B124" s="49"/>
      <c r="C124" s="49"/>
      <c r="D124" s="49"/>
      <c r="E124" s="49"/>
      <c r="F124" s="49"/>
    </row>
    <row r="125" spans="2:6" x14ac:dyDescent="0.2">
      <c r="B125" s="49"/>
      <c r="C125" s="49"/>
      <c r="D125" s="49"/>
      <c r="E125" s="49"/>
      <c r="F125" s="49"/>
    </row>
    <row r="126" spans="2:6" x14ac:dyDescent="0.2">
      <c r="B126" s="49"/>
      <c r="C126" s="49"/>
      <c r="D126" s="49"/>
      <c r="E126" s="49"/>
      <c r="F126" s="49"/>
    </row>
    <row r="127" spans="2:6" x14ac:dyDescent="0.2">
      <c r="B127" s="49"/>
      <c r="C127" s="49"/>
      <c r="D127" s="49"/>
      <c r="E127" s="49"/>
      <c r="F127" s="49"/>
    </row>
    <row r="128" spans="2:6" x14ac:dyDescent="0.2">
      <c r="B128" s="49"/>
      <c r="C128" s="49"/>
      <c r="D128" s="49"/>
      <c r="E128" s="49"/>
      <c r="F128" s="49"/>
    </row>
    <row r="129" spans="2:6" x14ac:dyDescent="0.2">
      <c r="B129" s="49"/>
      <c r="C129" s="49"/>
      <c r="D129" s="49"/>
      <c r="E129" s="49"/>
      <c r="F129" s="49"/>
    </row>
    <row r="130" spans="2:6" x14ac:dyDescent="0.2">
      <c r="B130" s="49"/>
      <c r="C130" s="49"/>
      <c r="D130" s="49"/>
      <c r="E130" s="49"/>
      <c r="F130" s="49"/>
    </row>
    <row r="131" spans="2:6" x14ac:dyDescent="0.2">
      <c r="B131" s="49"/>
      <c r="C131" s="49"/>
      <c r="D131" s="49"/>
      <c r="E131" s="49"/>
      <c r="F131" s="49"/>
    </row>
    <row r="132" spans="2:6" x14ac:dyDescent="0.2">
      <c r="B132" s="49"/>
      <c r="C132" s="49"/>
      <c r="D132" s="49"/>
      <c r="E132" s="49"/>
      <c r="F132" s="49"/>
    </row>
    <row r="133" spans="2:6" x14ac:dyDescent="0.2">
      <c r="B133" s="49"/>
      <c r="C133" s="49"/>
      <c r="D133" s="49"/>
      <c r="E133" s="49"/>
      <c r="F133" s="49"/>
    </row>
    <row r="134" spans="2:6" x14ac:dyDescent="0.2">
      <c r="B134" s="49"/>
      <c r="C134" s="49"/>
      <c r="D134" s="49"/>
      <c r="E134" s="49"/>
      <c r="F134" s="49"/>
    </row>
    <row r="135" spans="2:6" x14ac:dyDescent="0.2">
      <c r="B135" s="49"/>
      <c r="C135" s="49"/>
      <c r="D135" s="49"/>
      <c r="E135" s="49"/>
      <c r="F135" s="49"/>
    </row>
    <row r="136" spans="2:6" x14ac:dyDescent="0.2">
      <c r="B136" s="49"/>
      <c r="C136" s="49"/>
      <c r="D136" s="49"/>
      <c r="E136" s="49"/>
      <c r="F136" s="49"/>
    </row>
    <row r="137" spans="2:6" x14ac:dyDescent="0.2">
      <c r="B137" s="49"/>
      <c r="C137" s="49"/>
      <c r="D137" s="49"/>
      <c r="E137" s="49"/>
      <c r="F137" s="49"/>
    </row>
    <row r="138" spans="2:6" x14ac:dyDescent="0.2">
      <c r="B138" s="49"/>
      <c r="C138" s="49"/>
      <c r="D138" s="49"/>
      <c r="E138" s="49"/>
      <c r="F138" s="49"/>
    </row>
    <row r="139" spans="2:6" x14ac:dyDescent="0.2">
      <c r="B139" s="49"/>
      <c r="C139" s="49"/>
      <c r="D139" s="49"/>
      <c r="E139" s="49"/>
      <c r="F139" s="49"/>
    </row>
    <row r="140" spans="2:6" x14ac:dyDescent="0.2">
      <c r="B140" s="49"/>
      <c r="C140" s="49"/>
      <c r="D140" s="49"/>
      <c r="E140" s="49"/>
      <c r="F140" s="49"/>
    </row>
    <row r="141" spans="2:6" x14ac:dyDescent="0.2">
      <c r="B141" s="49"/>
      <c r="C141" s="49"/>
      <c r="D141" s="49"/>
      <c r="E141" s="49"/>
      <c r="F141" s="49"/>
    </row>
    <row r="142" spans="2:6" x14ac:dyDescent="0.2">
      <c r="B142" s="49"/>
      <c r="C142" s="49"/>
      <c r="D142" s="49"/>
      <c r="E142" s="49"/>
      <c r="F142" s="49"/>
    </row>
    <row r="143" spans="2:6" x14ac:dyDescent="0.2">
      <c r="B143" s="49"/>
      <c r="C143" s="49"/>
      <c r="D143" s="49"/>
      <c r="E143" s="49"/>
      <c r="F143" s="49"/>
    </row>
    <row r="144" spans="2:6" x14ac:dyDescent="0.2">
      <c r="B144" s="49"/>
      <c r="C144" s="49"/>
      <c r="D144" s="49"/>
      <c r="E144" s="49"/>
      <c r="F144" s="49"/>
    </row>
    <row r="145" spans="2:6" x14ac:dyDescent="0.2">
      <c r="B145" s="49"/>
      <c r="C145" s="49"/>
      <c r="D145" s="49"/>
      <c r="E145" s="49"/>
      <c r="F145" s="49"/>
    </row>
    <row r="146" spans="2:6" x14ac:dyDescent="0.2">
      <c r="B146" s="49"/>
      <c r="C146" s="49"/>
      <c r="D146" s="49"/>
      <c r="E146" s="49"/>
      <c r="F146" s="49"/>
    </row>
    <row r="147" spans="2:6" x14ac:dyDescent="0.2">
      <c r="B147" s="49"/>
      <c r="C147" s="49"/>
      <c r="D147" s="49"/>
      <c r="E147" s="49"/>
      <c r="F147" s="49"/>
    </row>
    <row r="148" spans="2:6" x14ac:dyDescent="0.2">
      <c r="B148" s="49"/>
      <c r="C148" s="49"/>
      <c r="D148" s="49"/>
      <c r="E148" s="49"/>
      <c r="F148" s="49"/>
    </row>
    <row r="149" spans="2:6" x14ac:dyDescent="0.2">
      <c r="B149" s="49"/>
      <c r="C149" s="49"/>
      <c r="D149" s="49"/>
      <c r="E149" s="49"/>
      <c r="F149" s="49"/>
    </row>
    <row r="150" spans="2:6" x14ac:dyDescent="0.2">
      <c r="B150" s="49"/>
      <c r="C150" s="49"/>
      <c r="D150" s="49"/>
      <c r="E150" s="49"/>
      <c r="F150" s="49"/>
    </row>
    <row r="157" spans="2:6" s="41" customFormat="1" ht="15" x14ac:dyDescent="0.2"/>
    <row r="158" spans="2:6" s="41" customFormat="1" ht="15" x14ac:dyDescent="0.2"/>
    <row r="159" spans="2:6" s="41" customFormat="1" ht="15" x14ac:dyDescent="0.2"/>
    <row r="162" spans="2:6" s="44" customFormat="1" ht="11.25" x14ac:dyDescent="0.2"/>
    <row r="164" spans="2:6" x14ac:dyDescent="0.2">
      <c r="B164" s="49"/>
      <c r="C164" s="49"/>
      <c r="D164" s="49"/>
      <c r="E164" s="49"/>
      <c r="F164" s="49"/>
    </row>
    <row r="165" spans="2:6" x14ac:dyDescent="0.2">
      <c r="B165" s="49"/>
      <c r="C165" s="49"/>
      <c r="D165" s="49"/>
      <c r="E165" s="49"/>
      <c r="F165" s="49"/>
    </row>
    <row r="166" spans="2:6" x14ac:dyDescent="0.2">
      <c r="B166" s="49"/>
      <c r="C166" s="49"/>
      <c r="D166" s="49"/>
      <c r="E166" s="49"/>
      <c r="F166" s="49"/>
    </row>
    <row r="167" spans="2:6" x14ac:dyDescent="0.2">
      <c r="B167" s="49"/>
      <c r="C167" s="49"/>
      <c r="D167" s="49"/>
      <c r="E167" s="49"/>
      <c r="F167" s="49"/>
    </row>
    <row r="168" spans="2:6" x14ac:dyDescent="0.2">
      <c r="B168" s="49"/>
      <c r="C168" s="49"/>
      <c r="D168" s="49"/>
      <c r="E168" s="49"/>
      <c r="F168" s="49"/>
    </row>
    <row r="169" spans="2:6" x14ac:dyDescent="0.2">
      <c r="B169" s="49"/>
      <c r="C169" s="49"/>
      <c r="D169" s="49"/>
      <c r="E169" s="49"/>
      <c r="F169" s="49"/>
    </row>
    <row r="170" spans="2:6" x14ac:dyDescent="0.2">
      <c r="B170" s="49"/>
      <c r="C170" s="49"/>
      <c r="D170" s="49"/>
      <c r="E170" s="49"/>
      <c r="F170" s="49"/>
    </row>
    <row r="171" spans="2:6" x14ac:dyDescent="0.2">
      <c r="B171" s="49"/>
      <c r="C171" s="49"/>
      <c r="D171" s="49"/>
      <c r="E171" s="49"/>
      <c r="F171" s="49"/>
    </row>
    <row r="172" spans="2:6" x14ac:dyDescent="0.2">
      <c r="B172" s="49"/>
      <c r="C172" s="49"/>
      <c r="D172" s="49"/>
      <c r="E172" s="49"/>
      <c r="F172" s="49"/>
    </row>
    <row r="173" spans="2:6" x14ac:dyDescent="0.2">
      <c r="B173" s="49"/>
      <c r="C173" s="49"/>
      <c r="D173" s="49"/>
      <c r="E173" s="49"/>
      <c r="F173" s="49"/>
    </row>
    <row r="174" spans="2:6" x14ac:dyDescent="0.2">
      <c r="B174" s="49"/>
      <c r="C174" s="49"/>
      <c r="D174" s="49"/>
      <c r="E174" s="49"/>
      <c r="F174" s="49"/>
    </row>
    <row r="175" spans="2:6" x14ac:dyDescent="0.2">
      <c r="B175" s="49"/>
      <c r="C175" s="49"/>
      <c r="D175" s="49"/>
      <c r="E175" s="49"/>
      <c r="F175" s="49"/>
    </row>
    <row r="176" spans="2:6" x14ac:dyDescent="0.2">
      <c r="B176" s="49"/>
      <c r="C176" s="49"/>
      <c r="D176" s="49"/>
      <c r="E176" s="49"/>
      <c r="F176" s="49"/>
    </row>
    <row r="177" spans="2:6" x14ac:dyDescent="0.2">
      <c r="B177" s="49"/>
      <c r="C177" s="49"/>
      <c r="D177" s="49"/>
      <c r="E177" s="49"/>
      <c r="F177" s="49"/>
    </row>
    <row r="178" spans="2:6" x14ac:dyDescent="0.2">
      <c r="B178" s="49"/>
      <c r="C178" s="49"/>
      <c r="D178" s="49"/>
      <c r="E178" s="49"/>
      <c r="F178" s="49"/>
    </row>
    <row r="179" spans="2:6" x14ac:dyDescent="0.2">
      <c r="B179" s="49"/>
      <c r="C179" s="49"/>
      <c r="D179" s="49"/>
      <c r="E179" s="49"/>
      <c r="F179" s="49"/>
    </row>
    <row r="180" spans="2:6" x14ac:dyDescent="0.2">
      <c r="B180" s="49"/>
      <c r="C180" s="49"/>
      <c r="D180" s="49"/>
      <c r="E180" s="49"/>
      <c r="F180" s="49"/>
    </row>
    <row r="181" spans="2:6" x14ac:dyDescent="0.2">
      <c r="B181" s="49"/>
      <c r="C181" s="49"/>
      <c r="D181" s="49"/>
      <c r="E181" s="49"/>
      <c r="F181" s="49"/>
    </row>
    <row r="182" spans="2:6" x14ac:dyDescent="0.2">
      <c r="B182" s="49"/>
      <c r="C182" s="49"/>
      <c r="D182" s="49"/>
      <c r="E182" s="49"/>
      <c r="F182" s="49"/>
    </row>
    <row r="183" spans="2:6" x14ac:dyDescent="0.2">
      <c r="B183" s="49"/>
      <c r="C183" s="49"/>
      <c r="D183" s="49"/>
      <c r="E183" s="49"/>
      <c r="F183" s="49"/>
    </row>
    <row r="184" spans="2:6" x14ac:dyDescent="0.2">
      <c r="B184" s="49"/>
      <c r="C184" s="49"/>
      <c r="D184" s="49"/>
      <c r="E184" s="49"/>
      <c r="F184" s="49"/>
    </row>
    <row r="185" spans="2:6" x14ac:dyDescent="0.2">
      <c r="B185" s="49"/>
      <c r="C185" s="49"/>
      <c r="D185" s="49"/>
      <c r="E185" s="49"/>
      <c r="F185" s="49"/>
    </row>
    <row r="186" spans="2:6" x14ac:dyDescent="0.2">
      <c r="B186" s="49"/>
      <c r="C186" s="49"/>
      <c r="D186" s="49"/>
      <c r="E186" s="49"/>
      <c r="F186" s="49"/>
    </row>
    <row r="187" spans="2:6" x14ac:dyDescent="0.2">
      <c r="B187" s="49"/>
      <c r="C187" s="49"/>
      <c r="D187" s="49"/>
      <c r="E187" s="49"/>
      <c r="F187" s="49"/>
    </row>
    <row r="188" spans="2:6" x14ac:dyDescent="0.2">
      <c r="B188" s="49"/>
      <c r="C188" s="49"/>
      <c r="D188" s="49"/>
      <c r="E188" s="49"/>
      <c r="F188" s="49"/>
    </row>
    <row r="189" spans="2:6" x14ac:dyDescent="0.2">
      <c r="B189" s="49"/>
      <c r="C189" s="49"/>
      <c r="D189" s="49"/>
      <c r="E189" s="49"/>
      <c r="F189" s="49"/>
    </row>
    <row r="190" spans="2:6" x14ac:dyDescent="0.2">
      <c r="B190" s="49"/>
      <c r="C190" s="49"/>
      <c r="D190" s="49"/>
      <c r="E190" s="49"/>
      <c r="F190" s="49"/>
    </row>
    <row r="191" spans="2:6" x14ac:dyDescent="0.2">
      <c r="B191" s="49"/>
      <c r="C191" s="49"/>
      <c r="D191" s="49"/>
      <c r="E191" s="49"/>
      <c r="F191" s="49"/>
    </row>
    <row r="192" spans="2:6" x14ac:dyDescent="0.2">
      <c r="B192" s="49"/>
      <c r="C192" s="49"/>
      <c r="D192" s="49"/>
      <c r="E192" s="49"/>
      <c r="F192" s="49"/>
    </row>
    <row r="193" spans="2:6" x14ac:dyDescent="0.2">
      <c r="B193" s="49"/>
      <c r="C193" s="49"/>
      <c r="D193" s="49"/>
      <c r="E193" s="49"/>
      <c r="F193" s="49"/>
    </row>
    <row r="194" spans="2:6" x14ac:dyDescent="0.2">
      <c r="B194" s="49"/>
      <c r="C194" s="49"/>
      <c r="D194" s="49"/>
      <c r="E194" s="49"/>
      <c r="F194" s="49"/>
    </row>
    <row r="195" spans="2:6" x14ac:dyDescent="0.2">
      <c r="B195" s="49"/>
      <c r="C195" s="49"/>
      <c r="D195" s="49"/>
      <c r="E195" s="49"/>
      <c r="F195" s="49"/>
    </row>
    <row r="196" spans="2:6" x14ac:dyDescent="0.2">
      <c r="B196" s="49"/>
      <c r="C196" s="49"/>
      <c r="D196" s="49"/>
      <c r="E196" s="49"/>
      <c r="F196" s="49"/>
    </row>
    <row r="197" spans="2:6" x14ac:dyDescent="0.2">
      <c r="B197" s="49"/>
      <c r="C197" s="49"/>
      <c r="D197" s="49"/>
      <c r="E197" s="49"/>
      <c r="F197" s="49"/>
    </row>
    <row r="198" spans="2:6" x14ac:dyDescent="0.2">
      <c r="B198" s="49"/>
      <c r="C198" s="49"/>
      <c r="D198" s="49"/>
      <c r="E198" s="49"/>
      <c r="F198" s="49"/>
    </row>
    <row r="199" spans="2:6" x14ac:dyDescent="0.2">
      <c r="B199" s="49"/>
      <c r="C199" s="49"/>
      <c r="D199" s="49"/>
      <c r="E199" s="49"/>
      <c r="F199" s="49"/>
    </row>
    <row r="200" spans="2:6" x14ac:dyDescent="0.2">
      <c r="B200" s="49"/>
      <c r="C200" s="49"/>
      <c r="D200" s="49"/>
      <c r="E200" s="49"/>
      <c r="F200" s="49"/>
    </row>
    <row r="201" spans="2:6" x14ac:dyDescent="0.2">
      <c r="B201" s="49"/>
      <c r="C201" s="49"/>
      <c r="D201" s="49"/>
      <c r="E201" s="49"/>
      <c r="F201" s="49"/>
    </row>
    <row r="202" spans="2:6" x14ac:dyDescent="0.2">
      <c r="B202" s="49"/>
      <c r="C202" s="49"/>
      <c r="D202" s="49"/>
      <c r="E202" s="49"/>
      <c r="F202" s="49"/>
    </row>
    <row r="209" spans="2:6" s="41" customFormat="1" ht="15" x14ac:dyDescent="0.2"/>
    <row r="210" spans="2:6" s="41" customFormat="1" ht="15" x14ac:dyDescent="0.2"/>
    <row r="211" spans="2:6" s="41" customFormat="1" ht="15" x14ac:dyDescent="0.2"/>
    <row r="214" spans="2:6" s="44" customFormat="1" ht="11.25" x14ac:dyDescent="0.2"/>
    <row r="217" spans="2:6" x14ac:dyDescent="0.2">
      <c r="B217" s="49"/>
      <c r="C217" s="49"/>
      <c r="D217" s="49"/>
      <c r="E217" s="49"/>
      <c r="F217" s="49"/>
    </row>
    <row r="218" spans="2:6" x14ac:dyDescent="0.2">
      <c r="B218" s="49"/>
      <c r="C218" s="49"/>
      <c r="D218" s="49"/>
      <c r="E218" s="49"/>
      <c r="F218" s="49"/>
    </row>
    <row r="219" spans="2:6" x14ac:dyDescent="0.2">
      <c r="B219" s="49"/>
      <c r="C219" s="49"/>
      <c r="D219" s="49"/>
      <c r="E219" s="49"/>
      <c r="F219" s="49"/>
    </row>
    <row r="220" spans="2:6" x14ac:dyDescent="0.2">
      <c r="B220" s="49"/>
      <c r="C220" s="49"/>
      <c r="D220" s="49"/>
      <c r="E220" s="49"/>
      <c r="F220" s="49"/>
    </row>
    <row r="221" spans="2:6" x14ac:dyDescent="0.2">
      <c r="B221" s="49"/>
      <c r="C221" s="49"/>
      <c r="D221" s="49"/>
      <c r="E221" s="49"/>
      <c r="F221" s="49"/>
    </row>
    <row r="222" spans="2:6" x14ac:dyDescent="0.2">
      <c r="B222" s="49"/>
      <c r="C222" s="49"/>
      <c r="D222" s="49"/>
      <c r="E222" s="49"/>
      <c r="F222" s="49"/>
    </row>
    <row r="223" spans="2:6" x14ac:dyDescent="0.2">
      <c r="B223" s="49"/>
      <c r="C223" s="49"/>
      <c r="D223" s="49"/>
      <c r="E223" s="49"/>
      <c r="F223" s="49"/>
    </row>
    <row r="224" spans="2:6" x14ac:dyDescent="0.2">
      <c r="B224" s="49"/>
      <c r="C224" s="49"/>
      <c r="D224" s="49"/>
      <c r="E224" s="49"/>
      <c r="F224" s="49"/>
    </row>
    <row r="225" spans="2:6" x14ac:dyDescent="0.2">
      <c r="B225" s="49"/>
      <c r="C225" s="49"/>
      <c r="D225" s="49"/>
      <c r="E225" s="49"/>
      <c r="F225" s="49"/>
    </row>
    <row r="226" spans="2:6" x14ac:dyDescent="0.2">
      <c r="B226" s="49"/>
      <c r="C226" s="49"/>
      <c r="D226" s="49"/>
      <c r="E226" s="49"/>
      <c r="F226" s="49"/>
    </row>
    <row r="227" spans="2:6" x14ac:dyDescent="0.2">
      <c r="B227" s="49"/>
      <c r="C227" s="49"/>
      <c r="D227" s="49"/>
      <c r="E227" s="49"/>
      <c r="F227" s="49"/>
    </row>
    <row r="228" spans="2:6" x14ac:dyDescent="0.2">
      <c r="B228" s="49"/>
      <c r="C228" s="49"/>
      <c r="D228" s="49"/>
      <c r="E228" s="49"/>
      <c r="F228" s="49"/>
    </row>
    <row r="229" spans="2:6" x14ac:dyDescent="0.2">
      <c r="B229" s="49"/>
      <c r="C229" s="49"/>
      <c r="D229" s="49"/>
      <c r="E229" s="49"/>
      <c r="F229" s="49"/>
    </row>
    <row r="230" spans="2:6" x14ac:dyDescent="0.2">
      <c r="B230" s="49"/>
      <c r="C230" s="49"/>
      <c r="D230" s="49"/>
      <c r="E230" s="49"/>
      <c r="F230" s="49"/>
    </row>
    <row r="231" spans="2:6" x14ac:dyDescent="0.2">
      <c r="B231" s="49"/>
      <c r="C231" s="49"/>
      <c r="D231" s="49"/>
      <c r="E231" s="49"/>
      <c r="F231" s="49"/>
    </row>
    <row r="232" spans="2:6" x14ac:dyDescent="0.2">
      <c r="B232" s="49"/>
      <c r="C232" s="49"/>
      <c r="D232" s="49"/>
      <c r="E232" s="49"/>
      <c r="F232" s="49"/>
    </row>
    <row r="233" spans="2:6" x14ac:dyDescent="0.2">
      <c r="B233" s="49"/>
      <c r="C233" s="49"/>
      <c r="D233" s="49"/>
      <c r="E233" s="49"/>
      <c r="F233" s="49"/>
    </row>
    <row r="234" spans="2:6" x14ac:dyDescent="0.2">
      <c r="B234" s="49"/>
      <c r="C234" s="49"/>
      <c r="D234" s="49"/>
      <c r="E234" s="49"/>
      <c r="F234" s="49"/>
    </row>
    <row r="235" spans="2:6" x14ac:dyDescent="0.2">
      <c r="B235" s="49"/>
      <c r="C235" s="49"/>
      <c r="D235" s="49"/>
      <c r="E235" s="49"/>
      <c r="F235" s="49"/>
    </row>
    <row r="236" spans="2:6" x14ac:dyDescent="0.2">
      <c r="B236" s="49"/>
      <c r="C236" s="49"/>
      <c r="D236" s="49"/>
      <c r="E236" s="49"/>
      <c r="F236" s="49"/>
    </row>
    <row r="237" spans="2:6" x14ac:dyDescent="0.2">
      <c r="B237" s="49"/>
      <c r="C237" s="49"/>
      <c r="D237" s="49"/>
      <c r="E237" s="49"/>
      <c r="F237" s="49"/>
    </row>
    <row r="238" spans="2:6" x14ac:dyDescent="0.2">
      <c r="B238" s="49"/>
      <c r="C238" s="49"/>
      <c r="D238" s="49"/>
      <c r="E238" s="49"/>
      <c r="F238" s="49"/>
    </row>
    <row r="239" spans="2:6" x14ac:dyDescent="0.2">
      <c r="B239" s="49"/>
      <c r="C239" s="49"/>
      <c r="D239" s="49"/>
      <c r="E239" s="49"/>
      <c r="F239" s="49"/>
    </row>
    <row r="240" spans="2:6" x14ac:dyDescent="0.2">
      <c r="B240" s="49"/>
      <c r="C240" s="49"/>
      <c r="D240" s="49"/>
      <c r="E240" s="49"/>
      <c r="F240" s="49"/>
    </row>
    <row r="241" spans="2:6" x14ac:dyDescent="0.2">
      <c r="B241" s="49"/>
      <c r="C241" s="49"/>
      <c r="D241" s="49"/>
      <c r="E241" s="49"/>
      <c r="F241" s="49"/>
    </row>
    <row r="242" spans="2:6" x14ac:dyDescent="0.2">
      <c r="B242" s="49"/>
      <c r="C242" s="49"/>
      <c r="D242" s="49"/>
      <c r="E242" s="49"/>
      <c r="F242" s="49"/>
    </row>
    <row r="243" spans="2:6" x14ac:dyDescent="0.2">
      <c r="B243" s="49"/>
      <c r="C243" s="49"/>
      <c r="D243" s="49"/>
      <c r="E243" s="49"/>
      <c r="F243" s="49"/>
    </row>
    <row r="244" spans="2:6" x14ac:dyDescent="0.2">
      <c r="B244" s="49"/>
      <c r="C244" s="49"/>
      <c r="D244" s="49"/>
      <c r="E244" s="49"/>
      <c r="F244" s="49"/>
    </row>
    <row r="245" spans="2:6" x14ac:dyDescent="0.2">
      <c r="B245" s="49"/>
      <c r="C245" s="49"/>
      <c r="D245" s="49"/>
      <c r="E245" s="49"/>
      <c r="F245" s="49"/>
    </row>
    <row r="246" spans="2:6" x14ac:dyDescent="0.2">
      <c r="B246" s="49"/>
      <c r="C246" s="49"/>
      <c r="D246" s="49"/>
      <c r="E246" s="49"/>
      <c r="F246" s="49"/>
    </row>
    <row r="247" spans="2:6" x14ac:dyDescent="0.2">
      <c r="B247" s="49"/>
      <c r="C247" s="49"/>
      <c r="D247" s="49"/>
      <c r="E247" s="49"/>
      <c r="F247" s="49"/>
    </row>
    <row r="248" spans="2:6" x14ac:dyDescent="0.2">
      <c r="B248" s="49"/>
      <c r="C248" s="49"/>
      <c r="D248" s="49"/>
      <c r="E248" s="49"/>
      <c r="F248" s="49"/>
    </row>
    <row r="249" spans="2:6" x14ac:dyDescent="0.2">
      <c r="B249" s="49"/>
      <c r="C249" s="49"/>
      <c r="D249" s="49"/>
      <c r="E249" s="49"/>
      <c r="F249" s="49"/>
    </row>
    <row r="250" spans="2:6" x14ac:dyDescent="0.2">
      <c r="B250" s="49"/>
      <c r="C250" s="49"/>
      <c r="D250" s="49"/>
      <c r="E250" s="49"/>
      <c r="F250" s="49"/>
    </row>
    <row r="251" spans="2:6" x14ac:dyDescent="0.2">
      <c r="B251" s="49"/>
      <c r="C251" s="49"/>
      <c r="D251" s="49"/>
      <c r="E251" s="49"/>
      <c r="F251" s="49"/>
    </row>
    <row r="252" spans="2:6" x14ac:dyDescent="0.2">
      <c r="B252" s="49"/>
      <c r="C252" s="49"/>
      <c r="D252" s="49"/>
      <c r="E252" s="49"/>
      <c r="F252" s="49"/>
    </row>
    <row r="253" spans="2:6" x14ac:dyDescent="0.2">
      <c r="B253" s="49"/>
      <c r="C253" s="49"/>
      <c r="D253" s="49"/>
      <c r="E253" s="49"/>
      <c r="F253" s="49"/>
    </row>
    <row r="254" spans="2:6" x14ac:dyDescent="0.2">
      <c r="B254" s="49"/>
      <c r="C254" s="49"/>
      <c r="D254" s="49"/>
      <c r="E254" s="49"/>
      <c r="F254" s="49"/>
    </row>
    <row r="261" spans="2:6" s="41" customFormat="1" ht="15" x14ac:dyDescent="0.2"/>
    <row r="262" spans="2:6" s="41" customFormat="1" ht="15" x14ac:dyDescent="0.2"/>
    <row r="263" spans="2:6" s="41" customFormat="1" ht="15" x14ac:dyDescent="0.2"/>
    <row r="266" spans="2:6" s="44" customFormat="1" ht="11.25" x14ac:dyDescent="0.2"/>
    <row r="269" spans="2:6" x14ac:dyDescent="0.2">
      <c r="B269" s="49"/>
      <c r="C269" s="49"/>
      <c r="D269" s="49"/>
      <c r="E269" s="49"/>
      <c r="F269" s="49"/>
    </row>
    <row r="270" spans="2:6" x14ac:dyDescent="0.2">
      <c r="B270" s="49"/>
      <c r="C270" s="49"/>
      <c r="D270" s="49"/>
      <c r="E270" s="49"/>
      <c r="F270" s="49"/>
    </row>
    <row r="271" spans="2:6" x14ac:dyDescent="0.2">
      <c r="B271" s="49"/>
      <c r="C271" s="49"/>
      <c r="D271" s="49"/>
      <c r="E271" s="49"/>
      <c r="F271" s="49"/>
    </row>
    <row r="272" spans="2:6" x14ac:dyDescent="0.2">
      <c r="B272" s="49"/>
      <c r="C272" s="49"/>
      <c r="D272" s="49"/>
      <c r="E272" s="49"/>
      <c r="F272" s="49"/>
    </row>
    <row r="273" spans="2:6" x14ac:dyDescent="0.2">
      <c r="B273" s="49"/>
      <c r="C273" s="49"/>
      <c r="D273" s="49"/>
      <c r="E273" s="49"/>
      <c r="F273" s="49"/>
    </row>
    <row r="274" spans="2:6" x14ac:dyDescent="0.2">
      <c r="B274" s="49"/>
      <c r="C274" s="49"/>
      <c r="D274" s="49"/>
      <c r="E274" s="49"/>
      <c r="F274" s="49"/>
    </row>
    <row r="275" spans="2:6" x14ac:dyDescent="0.2">
      <c r="B275" s="49"/>
      <c r="C275" s="49"/>
      <c r="D275" s="49"/>
      <c r="E275" s="49"/>
      <c r="F275" s="49"/>
    </row>
    <row r="276" spans="2:6" x14ac:dyDescent="0.2">
      <c r="B276" s="49"/>
      <c r="C276" s="49"/>
      <c r="D276" s="49"/>
      <c r="E276" s="49"/>
      <c r="F276" s="49"/>
    </row>
    <row r="277" spans="2:6" x14ac:dyDescent="0.2">
      <c r="B277" s="49"/>
      <c r="C277" s="49"/>
      <c r="D277" s="49"/>
      <c r="E277" s="49"/>
      <c r="F277" s="49"/>
    </row>
    <row r="278" spans="2:6" x14ac:dyDescent="0.2">
      <c r="B278" s="49"/>
      <c r="C278" s="49"/>
      <c r="D278" s="49"/>
      <c r="E278" s="49"/>
      <c r="F278" s="49"/>
    </row>
    <row r="279" spans="2:6" x14ac:dyDescent="0.2">
      <c r="B279" s="49"/>
      <c r="C279" s="49"/>
      <c r="D279" s="49"/>
      <c r="E279" s="49"/>
      <c r="F279" s="49"/>
    </row>
    <row r="280" spans="2:6" x14ac:dyDescent="0.2">
      <c r="B280" s="49"/>
      <c r="C280" s="49"/>
      <c r="D280" s="49"/>
      <c r="E280" s="49"/>
      <c r="F280" s="49"/>
    </row>
    <row r="281" spans="2:6" x14ac:dyDescent="0.2">
      <c r="B281" s="49"/>
      <c r="C281" s="49"/>
      <c r="D281" s="49"/>
      <c r="E281" s="49"/>
      <c r="F281" s="49"/>
    </row>
    <row r="282" spans="2:6" x14ac:dyDescent="0.2">
      <c r="B282" s="49"/>
      <c r="C282" s="49"/>
      <c r="D282" s="49"/>
      <c r="E282" s="49"/>
      <c r="F282" s="49"/>
    </row>
    <row r="283" spans="2:6" x14ac:dyDescent="0.2">
      <c r="B283" s="49"/>
      <c r="C283" s="49"/>
      <c r="D283" s="49"/>
      <c r="E283" s="49"/>
      <c r="F283" s="49"/>
    </row>
    <row r="284" spans="2:6" x14ac:dyDescent="0.2">
      <c r="B284" s="49"/>
      <c r="C284" s="49"/>
      <c r="D284" s="49"/>
      <c r="E284" s="49"/>
      <c r="F284" s="49"/>
    </row>
    <row r="285" spans="2:6" x14ac:dyDescent="0.2">
      <c r="B285" s="49"/>
      <c r="C285" s="49"/>
      <c r="D285" s="49"/>
      <c r="E285" s="49"/>
      <c r="F285" s="49"/>
    </row>
    <row r="286" spans="2:6" x14ac:dyDescent="0.2">
      <c r="B286" s="49"/>
      <c r="C286" s="49"/>
      <c r="D286" s="49"/>
      <c r="E286" s="49"/>
      <c r="F286" s="49"/>
    </row>
    <row r="287" spans="2:6" x14ac:dyDescent="0.2">
      <c r="B287" s="49"/>
      <c r="C287" s="49"/>
      <c r="D287" s="49"/>
      <c r="E287" s="49"/>
      <c r="F287" s="49"/>
    </row>
    <row r="288" spans="2:6" x14ac:dyDescent="0.2">
      <c r="B288" s="49"/>
      <c r="C288" s="49"/>
      <c r="D288" s="49"/>
      <c r="E288" s="49"/>
      <c r="F288" s="49"/>
    </row>
    <row r="289" spans="2:6" x14ac:dyDescent="0.2">
      <c r="B289" s="49"/>
      <c r="C289" s="49"/>
      <c r="D289" s="49"/>
      <c r="E289" s="49"/>
      <c r="F289" s="49"/>
    </row>
    <row r="290" spans="2:6" x14ac:dyDescent="0.2">
      <c r="B290" s="49"/>
      <c r="C290" s="49"/>
      <c r="D290" s="49"/>
      <c r="E290" s="49"/>
      <c r="F290" s="49"/>
    </row>
    <row r="291" spans="2:6" x14ac:dyDescent="0.2">
      <c r="B291" s="49"/>
      <c r="C291" s="49"/>
      <c r="D291" s="49"/>
      <c r="E291" s="49"/>
      <c r="F291" s="49"/>
    </row>
    <row r="292" spans="2:6" x14ac:dyDescent="0.2">
      <c r="B292" s="49"/>
      <c r="C292" s="49"/>
      <c r="D292" s="49"/>
      <c r="E292" s="49"/>
      <c r="F292" s="49"/>
    </row>
    <row r="293" spans="2:6" x14ac:dyDescent="0.2">
      <c r="B293" s="49"/>
      <c r="C293" s="49"/>
      <c r="D293" s="49"/>
      <c r="E293" s="49"/>
      <c r="F293" s="49"/>
    </row>
    <row r="294" spans="2:6" x14ac:dyDescent="0.2">
      <c r="B294" s="49"/>
      <c r="C294" s="49"/>
      <c r="D294" s="49"/>
      <c r="E294" s="49"/>
      <c r="F294" s="49"/>
    </row>
    <row r="295" spans="2:6" x14ac:dyDescent="0.2">
      <c r="B295" s="49"/>
      <c r="C295" s="49"/>
      <c r="D295" s="49"/>
      <c r="E295" s="49"/>
      <c r="F295" s="49"/>
    </row>
    <row r="296" spans="2:6" x14ac:dyDescent="0.2">
      <c r="B296" s="49"/>
      <c r="C296" s="49"/>
      <c r="D296" s="49"/>
      <c r="E296" s="49"/>
      <c r="F296" s="49"/>
    </row>
    <row r="297" spans="2:6" x14ac:dyDescent="0.2">
      <c r="B297" s="49"/>
      <c r="C297" s="49"/>
      <c r="D297" s="49"/>
      <c r="E297" s="49"/>
      <c r="F297" s="49"/>
    </row>
    <row r="298" spans="2:6" x14ac:dyDescent="0.2">
      <c r="B298" s="49"/>
      <c r="C298" s="49"/>
      <c r="D298" s="49"/>
      <c r="E298" s="49"/>
      <c r="F298" s="49"/>
    </row>
    <row r="299" spans="2:6" x14ac:dyDescent="0.2">
      <c r="B299" s="49"/>
      <c r="C299" s="49"/>
      <c r="D299" s="49"/>
      <c r="E299" s="49"/>
      <c r="F299" s="49"/>
    </row>
    <row r="300" spans="2:6" x14ac:dyDescent="0.2">
      <c r="B300" s="49"/>
      <c r="C300" s="49"/>
      <c r="D300" s="49"/>
      <c r="E300" s="49"/>
      <c r="F300" s="49"/>
    </row>
    <row r="301" spans="2:6" x14ac:dyDescent="0.2">
      <c r="B301" s="49"/>
      <c r="C301" s="49"/>
      <c r="D301" s="49"/>
      <c r="E301" s="49"/>
      <c r="F301" s="49"/>
    </row>
    <row r="302" spans="2:6" x14ac:dyDescent="0.2">
      <c r="B302" s="49"/>
      <c r="C302" s="49"/>
      <c r="D302" s="49"/>
      <c r="E302" s="49"/>
      <c r="F302" s="49"/>
    </row>
    <row r="303" spans="2:6" x14ac:dyDescent="0.2">
      <c r="B303" s="49"/>
      <c r="C303" s="49"/>
      <c r="D303" s="49"/>
      <c r="E303" s="49"/>
      <c r="F303" s="49"/>
    </row>
    <row r="304" spans="2:6" x14ac:dyDescent="0.2">
      <c r="B304" s="49"/>
      <c r="C304" s="49"/>
      <c r="D304" s="49"/>
      <c r="E304" s="49"/>
      <c r="F304" s="49"/>
    </row>
    <row r="305" spans="2:6" x14ac:dyDescent="0.2">
      <c r="B305" s="49"/>
      <c r="C305" s="49"/>
      <c r="D305" s="49"/>
      <c r="E305" s="49"/>
      <c r="F305" s="49"/>
    </row>
    <row r="306" spans="2:6" x14ac:dyDescent="0.2">
      <c r="B306" s="49"/>
      <c r="C306" s="49"/>
      <c r="D306" s="49"/>
      <c r="E306" s="49"/>
      <c r="F306" s="49"/>
    </row>
    <row r="313" spans="2:6" s="41" customFormat="1" ht="15" x14ac:dyDescent="0.2"/>
    <row r="314" spans="2:6" s="41" customFormat="1" ht="15" x14ac:dyDescent="0.2"/>
    <row r="315" spans="2:6" s="41" customFormat="1" ht="15" x14ac:dyDescent="0.2"/>
    <row r="318" spans="2:6" s="44" customFormat="1" ht="11.25" x14ac:dyDescent="0.2"/>
    <row r="321" spans="2:6" x14ac:dyDescent="0.2">
      <c r="B321" s="49"/>
      <c r="C321" s="49"/>
      <c r="D321" s="49"/>
      <c r="E321" s="49"/>
      <c r="F321" s="49"/>
    </row>
    <row r="322" spans="2:6" x14ac:dyDescent="0.2">
      <c r="B322" s="49"/>
      <c r="C322" s="49"/>
      <c r="D322" s="49"/>
      <c r="E322" s="49"/>
      <c r="F322" s="49"/>
    </row>
    <row r="323" spans="2:6" x14ac:dyDescent="0.2">
      <c r="B323" s="49"/>
      <c r="C323" s="49"/>
      <c r="D323" s="49"/>
      <c r="E323" s="49"/>
      <c r="F323" s="49"/>
    </row>
    <row r="324" spans="2:6" x14ac:dyDescent="0.2">
      <c r="B324" s="49"/>
      <c r="C324" s="49"/>
      <c r="D324" s="49"/>
      <c r="E324" s="49"/>
      <c r="F324" s="49"/>
    </row>
    <row r="325" spans="2:6" x14ac:dyDescent="0.2">
      <c r="B325" s="49"/>
      <c r="C325" s="49"/>
      <c r="D325" s="49"/>
      <c r="E325" s="49"/>
      <c r="F325" s="49"/>
    </row>
    <row r="326" spans="2:6" x14ac:dyDescent="0.2">
      <c r="B326" s="49"/>
      <c r="C326" s="49"/>
      <c r="D326" s="49"/>
      <c r="E326" s="49"/>
      <c r="F326" s="49"/>
    </row>
    <row r="327" spans="2:6" x14ac:dyDescent="0.2">
      <c r="B327" s="49"/>
      <c r="C327" s="49"/>
      <c r="D327" s="49"/>
      <c r="E327" s="49"/>
      <c r="F327" s="49"/>
    </row>
    <row r="328" spans="2:6" x14ac:dyDescent="0.2">
      <c r="B328" s="49"/>
      <c r="C328" s="49"/>
      <c r="D328" s="49"/>
      <c r="E328" s="49"/>
      <c r="F328" s="49"/>
    </row>
    <row r="329" spans="2:6" x14ac:dyDescent="0.2">
      <c r="B329" s="49"/>
      <c r="C329" s="49"/>
      <c r="D329" s="49"/>
      <c r="E329" s="49"/>
      <c r="F329" s="49"/>
    </row>
    <row r="330" spans="2:6" x14ac:dyDescent="0.2">
      <c r="B330" s="49"/>
      <c r="C330" s="49"/>
      <c r="D330" s="49"/>
      <c r="E330" s="49"/>
      <c r="F330" s="49"/>
    </row>
    <row r="331" spans="2:6" x14ac:dyDescent="0.2">
      <c r="B331" s="49"/>
      <c r="C331" s="49"/>
      <c r="D331" s="49"/>
      <c r="E331" s="49"/>
      <c r="F331" s="49"/>
    </row>
    <row r="332" spans="2:6" x14ac:dyDescent="0.2">
      <c r="B332" s="49"/>
      <c r="C332" s="49"/>
      <c r="D332" s="49"/>
      <c r="E332" s="49"/>
      <c r="F332" s="49"/>
    </row>
    <row r="333" spans="2:6" x14ac:dyDescent="0.2">
      <c r="B333" s="49"/>
      <c r="C333" s="49"/>
      <c r="D333" s="49"/>
      <c r="E333" s="49"/>
      <c r="F333" s="49"/>
    </row>
    <row r="334" spans="2:6" x14ac:dyDescent="0.2">
      <c r="B334" s="49"/>
      <c r="C334" s="49"/>
      <c r="D334" s="49"/>
      <c r="E334" s="49"/>
      <c r="F334" s="49"/>
    </row>
    <row r="335" spans="2:6" x14ac:dyDescent="0.2">
      <c r="B335" s="49"/>
      <c r="C335" s="49"/>
      <c r="D335" s="49"/>
      <c r="E335" s="49"/>
      <c r="F335" s="49"/>
    </row>
    <row r="336" spans="2:6" x14ac:dyDescent="0.2">
      <c r="B336" s="49"/>
      <c r="C336" s="49"/>
      <c r="D336" s="49"/>
      <c r="E336" s="49"/>
      <c r="F336" s="49"/>
    </row>
    <row r="337" spans="2:6" x14ac:dyDescent="0.2">
      <c r="B337" s="49"/>
      <c r="C337" s="49"/>
      <c r="D337" s="49"/>
      <c r="E337" s="49"/>
      <c r="F337" s="49"/>
    </row>
    <row r="338" spans="2:6" x14ac:dyDescent="0.2">
      <c r="B338" s="49"/>
      <c r="C338" s="49"/>
      <c r="D338" s="49"/>
      <c r="E338" s="49"/>
      <c r="F338" s="49"/>
    </row>
    <row r="339" spans="2:6" x14ac:dyDescent="0.2">
      <c r="B339" s="49"/>
      <c r="C339" s="49"/>
      <c r="D339" s="49"/>
      <c r="E339" s="49"/>
      <c r="F339" s="49"/>
    </row>
    <row r="340" spans="2:6" x14ac:dyDescent="0.2">
      <c r="B340" s="49"/>
      <c r="C340" s="49"/>
      <c r="D340" s="49"/>
      <c r="E340" s="49"/>
      <c r="F340" s="49"/>
    </row>
    <row r="341" spans="2:6" x14ac:dyDescent="0.2">
      <c r="B341" s="49"/>
      <c r="C341" s="49"/>
      <c r="D341" s="49"/>
      <c r="E341" s="49"/>
      <c r="F341" s="49"/>
    </row>
    <row r="342" spans="2:6" x14ac:dyDescent="0.2">
      <c r="B342" s="49"/>
      <c r="C342" s="49"/>
      <c r="D342" s="49"/>
      <c r="E342" s="49"/>
      <c r="F342" s="49"/>
    </row>
    <row r="343" spans="2:6" x14ac:dyDescent="0.2">
      <c r="B343" s="49"/>
      <c r="C343" s="49"/>
      <c r="D343" s="49"/>
      <c r="E343" s="49"/>
      <c r="F343" s="49"/>
    </row>
    <row r="344" spans="2:6" x14ac:dyDescent="0.2">
      <c r="B344" s="49"/>
      <c r="C344" s="49"/>
      <c r="D344" s="49"/>
      <c r="E344" s="49"/>
      <c r="F344" s="49"/>
    </row>
    <row r="345" spans="2:6" x14ac:dyDescent="0.2">
      <c r="B345" s="49"/>
      <c r="C345" s="49"/>
      <c r="D345" s="49"/>
      <c r="E345" s="49"/>
      <c r="F345" s="49"/>
    </row>
    <row r="346" spans="2:6" x14ac:dyDescent="0.2">
      <c r="B346" s="49"/>
      <c r="C346" s="49"/>
      <c r="D346" s="49"/>
      <c r="E346" s="49"/>
      <c r="F346" s="49"/>
    </row>
    <row r="347" spans="2:6" x14ac:dyDescent="0.2">
      <c r="B347" s="49"/>
      <c r="C347" s="49"/>
      <c r="D347" s="49"/>
      <c r="E347" s="49"/>
      <c r="F347" s="49"/>
    </row>
    <row r="348" spans="2:6" x14ac:dyDescent="0.2">
      <c r="B348" s="49"/>
      <c r="C348" s="49"/>
      <c r="D348" s="49"/>
      <c r="E348" s="49"/>
      <c r="F348" s="49"/>
    </row>
    <row r="349" spans="2:6" x14ac:dyDescent="0.2">
      <c r="B349" s="49"/>
      <c r="C349" s="49"/>
      <c r="D349" s="49"/>
      <c r="E349" s="49"/>
      <c r="F349" s="49"/>
    </row>
    <row r="350" spans="2:6" x14ac:dyDescent="0.2">
      <c r="B350" s="49"/>
      <c r="C350" s="49"/>
      <c r="D350" s="49"/>
      <c r="E350" s="49"/>
      <c r="F350" s="49"/>
    </row>
    <row r="351" spans="2:6" x14ac:dyDescent="0.2">
      <c r="B351" s="49"/>
      <c r="C351" s="49"/>
      <c r="D351" s="49"/>
      <c r="E351" s="49"/>
      <c r="F351" s="49"/>
    </row>
    <row r="352" spans="2:6" x14ac:dyDescent="0.2">
      <c r="B352" s="49"/>
      <c r="C352" s="49"/>
      <c r="D352" s="49"/>
      <c r="E352" s="49"/>
      <c r="F352" s="49"/>
    </row>
    <row r="353" spans="2:6" x14ac:dyDescent="0.2">
      <c r="B353" s="49"/>
      <c r="C353" s="49"/>
      <c r="D353" s="49"/>
      <c r="E353" s="49"/>
      <c r="F353" s="49"/>
    </row>
    <row r="354" spans="2:6" x14ac:dyDescent="0.2">
      <c r="B354" s="49"/>
      <c r="C354" s="49"/>
      <c r="D354" s="49"/>
      <c r="E354" s="49"/>
      <c r="F354" s="49"/>
    </row>
    <row r="355" spans="2:6" x14ac:dyDescent="0.2">
      <c r="B355" s="49"/>
      <c r="C355" s="49"/>
      <c r="D355" s="49"/>
      <c r="E355" s="49"/>
      <c r="F355" s="49"/>
    </row>
    <row r="356" spans="2:6" x14ac:dyDescent="0.2">
      <c r="B356" s="49"/>
      <c r="C356" s="49"/>
      <c r="D356" s="49"/>
      <c r="E356" s="49"/>
      <c r="F356" s="49"/>
    </row>
    <row r="357" spans="2:6" x14ac:dyDescent="0.2">
      <c r="B357" s="49"/>
      <c r="C357" s="49"/>
      <c r="D357" s="49"/>
      <c r="E357" s="49"/>
      <c r="F357" s="49"/>
    </row>
    <row r="358" spans="2:6" x14ac:dyDescent="0.2">
      <c r="B358" s="49"/>
      <c r="C358" s="49"/>
      <c r="D358" s="49"/>
      <c r="E358" s="49"/>
      <c r="F358" s="49"/>
    </row>
    <row r="365" spans="2:6" s="41" customFormat="1" ht="15" x14ac:dyDescent="0.2"/>
    <row r="366" spans="2:6" s="41" customFormat="1" ht="15" x14ac:dyDescent="0.2"/>
    <row r="367" spans="2:6" s="41" customFormat="1" ht="15" x14ac:dyDescent="0.2"/>
    <row r="370" spans="2:6" s="44" customFormat="1" ht="11.25" x14ac:dyDescent="0.2"/>
    <row r="373" spans="2:6" x14ac:dyDescent="0.2">
      <c r="B373" s="49"/>
      <c r="C373" s="49"/>
      <c r="D373" s="49"/>
      <c r="E373" s="49"/>
      <c r="F373" s="49"/>
    </row>
    <row r="374" spans="2:6" x14ac:dyDescent="0.2">
      <c r="B374" s="49"/>
      <c r="C374" s="49"/>
      <c r="D374" s="49"/>
      <c r="E374" s="49"/>
      <c r="F374" s="49"/>
    </row>
    <row r="375" spans="2:6" x14ac:dyDescent="0.2">
      <c r="B375" s="49"/>
      <c r="C375" s="49"/>
      <c r="D375" s="49"/>
      <c r="E375" s="49"/>
      <c r="F375" s="49"/>
    </row>
    <row r="376" spans="2:6" x14ac:dyDescent="0.2">
      <c r="B376" s="49"/>
      <c r="C376" s="49"/>
      <c r="D376" s="49"/>
      <c r="E376" s="49"/>
      <c r="F376" s="49"/>
    </row>
    <row r="377" spans="2:6" x14ac:dyDescent="0.2">
      <c r="B377" s="49"/>
      <c r="C377" s="49"/>
      <c r="D377" s="49"/>
      <c r="E377" s="49"/>
      <c r="F377" s="49"/>
    </row>
    <row r="378" spans="2:6" x14ac:dyDescent="0.2">
      <c r="B378" s="49"/>
      <c r="C378" s="49"/>
      <c r="D378" s="49"/>
      <c r="E378" s="49"/>
      <c r="F378" s="49"/>
    </row>
    <row r="379" spans="2:6" x14ac:dyDescent="0.2">
      <c r="B379" s="49"/>
      <c r="C379" s="49"/>
      <c r="D379" s="49"/>
      <c r="E379" s="49"/>
      <c r="F379" s="49"/>
    </row>
    <row r="380" spans="2:6" x14ac:dyDescent="0.2">
      <c r="B380" s="49"/>
      <c r="C380" s="49"/>
      <c r="D380" s="49"/>
      <c r="E380" s="49"/>
      <c r="F380" s="49"/>
    </row>
    <row r="381" spans="2:6" x14ac:dyDescent="0.2">
      <c r="B381" s="49"/>
      <c r="C381" s="49"/>
      <c r="D381" s="49"/>
      <c r="E381" s="49"/>
      <c r="F381" s="49"/>
    </row>
    <row r="382" spans="2:6" x14ac:dyDescent="0.2">
      <c r="B382" s="49"/>
      <c r="C382" s="49"/>
      <c r="D382" s="49"/>
      <c r="E382" s="49"/>
      <c r="F382" s="49"/>
    </row>
    <row r="383" spans="2:6" x14ac:dyDescent="0.2">
      <c r="B383" s="49"/>
      <c r="C383" s="49"/>
      <c r="D383" s="49"/>
      <c r="E383" s="49"/>
      <c r="F383" s="49"/>
    </row>
    <row r="384" spans="2:6" x14ac:dyDescent="0.2">
      <c r="B384" s="49"/>
      <c r="C384" s="49"/>
      <c r="D384" s="49"/>
      <c r="E384" s="49"/>
      <c r="F384" s="49"/>
    </row>
    <row r="385" spans="2:6" x14ac:dyDescent="0.2">
      <c r="B385" s="49"/>
      <c r="C385" s="49"/>
      <c r="D385" s="49"/>
      <c r="E385" s="49"/>
      <c r="F385" s="49"/>
    </row>
    <row r="386" spans="2:6" x14ac:dyDescent="0.2">
      <c r="B386" s="49"/>
      <c r="C386" s="49"/>
      <c r="D386" s="49"/>
      <c r="E386" s="49"/>
      <c r="F386" s="49"/>
    </row>
    <row r="387" spans="2:6" x14ac:dyDescent="0.2">
      <c r="B387" s="49"/>
      <c r="C387" s="49"/>
      <c r="D387" s="49"/>
      <c r="E387" s="49"/>
      <c r="F387" s="49"/>
    </row>
    <row r="388" spans="2:6" x14ac:dyDescent="0.2">
      <c r="B388" s="49"/>
      <c r="C388" s="49"/>
      <c r="D388" s="49"/>
      <c r="E388" s="49"/>
      <c r="F388" s="49"/>
    </row>
    <row r="389" spans="2:6" x14ac:dyDescent="0.2">
      <c r="B389" s="49"/>
      <c r="C389" s="49"/>
      <c r="D389" s="49"/>
      <c r="E389" s="49"/>
      <c r="F389" s="49"/>
    </row>
    <row r="390" spans="2:6" x14ac:dyDescent="0.2">
      <c r="B390" s="49"/>
      <c r="C390" s="49"/>
      <c r="D390" s="49"/>
      <c r="E390" s="49"/>
      <c r="F390" s="49"/>
    </row>
    <row r="391" spans="2:6" x14ac:dyDescent="0.2">
      <c r="B391" s="49"/>
      <c r="C391" s="49"/>
      <c r="D391" s="49"/>
      <c r="E391" s="49"/>
      <c r="F391" s="49"/>
    </row>
    <row r="392" spans="2:6" x14ac:dyDescent="0.2">
      <c r="B392" s="49"/>
      <c r="C392" s="49"/>
      <c r="D392" s="49"/>
      <c r="E392" s="49"/>
      <c r="F392" s="49"/>
    </row>
    <row r="393" spans="2:6" x14ac:dyDescent="0.2">
      <c r="B393" s="49"/>
      <c r="C393" s="49"/>
      <c r="D393" s="49"/>
      <c r="E393" s="49"/>
      <c r="F393" s="49"/>
    </row>
    <row r="394" spans="2:6" x14ac:dyDescent="0.2">
      <c r="B394" s="49"/>
      <c r="C394" s="49"/>
      <c r="D394" s="49"/>
      <c r="E394" s="49"/>
      <c r="F394" s="49"/>
    </row>
    <row r="395" spans="2:6" x14ac:dyDescent="0.2">
      <c r="B395" s="49"/>
      <c r="C395" s="49"/>
      <c r="D395" s="49"/>
      <c r="E395" s="49"/>
      <c r="F395" s="49"/>
    </row>
    <row r="396" spans="2:6" x14ac:dyDescent="0.2">
      <c r="B396" s="49"/>
      <c r="C396" s="49"/>
      <c r="D396" s="49"/>
      <c r="E396" s="49"/>
      <c r="F396" s="49"/>
    </row>
    <row r="397" spans="2:6" x14ac:dyDescent="0.2">
      <c r="B397" s="49"/>
      <c r="C397" s="49"/>
      <c r="D397" s="49"/>
      <c r="E397" s="49"/>
      <c r="F397" s="49"/>
    </row>
    <row r="398" spans="2:6" x14ac:dyDescent="0.2">
      <c r="B398" s="49"/>
      <c r="C398" s="49"/>
      <c r="D398" s="49"/>
      <c r="E398" s="49"/>
      <c r="F398" s="49"/>
    </row>
    <row r="399" spans="2:6" x14ac:dyDescent="0.2">
      <c r="B399" s="49"/>
      <c r="C399" s="49"/>
      <c r="D399" s="49"/>
      <c r="E399" s="49"/>
      <c r="F399" s="49"/>
    </row>
    <row r="400" spans="2:6" x14ac:dyDescent="0.2">
      <c r="B400" s="49"/>
      <c r="C400" s="49"/>
      <c r="D400" s="49"/>
      <c r="E400" s="49"/>
      <c r="F400" s="49"/>
    </row>
    <row r="401" spans="2:6" x14ac:dyDescent="0.2">
      <c r="B401" s="49"/>
      <c r="C401" s="49"/>
      <c r="D401" s="49"/>
      <c r="E401" s="49"/>
      <c r="F401" s="49"/>
    </row>
    <row r="402" spans="2:6" x14ac:dyDescent="0.2">
      <c r="B402" s="49"/>
      <c r="C402" s="49"/>
      <c r="D402" s="49"/>
      <c r="E402" s="49"/>
      <c r="F402" s="49"/>
    </row>
    <row r="403" spans="2:6" x14ac:dyDescent="0.2">
      <c r="B403" s="49"/>
      <c r="C403" s="49"/>
      <c r="D403" s="49"/>
      <c r="E403" s="49"/>
      <c r="F403" s="49"/>
    </row>
    <row r="404" spans="2:6" x14ac:dyDescent="0.2">
      <c r="B404" s="49"/>
      <c r="C404" s="49"/>
      <c r="D404" s="49"/>
      <c r="E404" s="49"/>
      <c r="F404" s="49"/>
    </row>
    <row r="405" spans="2:6" x14ac:dyDescent="0.2">
      <c r="B405" s="49"/>
      <c r="C405" s="49"/>
      <c r="D405" s="49"/>
      <c r="E405" s="49"/>
      <c r="F405" s="49"/>
    </row>
    <row r="406" spans="2:6" x14ac:dyDescent="0.2">
      <c r="B406" s="49"/>
      <c r="C406" s="49"/>
      <c r="D406" s="49"/>
      <c r="E406" s="49"/>
      <c r="F406" s="49"/>
    </row>
    <row r="407" spans="2:6" x14ac:dyDescent="0.2">
      <c r="B407" s="49"/>
      <c r="C407" s="49"/>
      <c r="D407" s="49"/>
      <c r="E407" s="49"/>
      <c r="F407" s="49"/>
    </row>
    <row r="408" spans="2:6" x14ac:dyDescent="0.2">
      <c r="B408" s="49"/>
      <c r="C408" s="49"/>
      <c r="D408" s="49"/>
      <c r="E408" s="49"/>
      <c r="F408" s="49"/>
    </row>
    <row r="409" spans="2:6" x14ac:dyDescent="0.2">
      <c r="B409" s="49"/>
      <c r="C409" s="49"/>
      <c r="D409" s="49"/>
      <c r="E409" s="49"/>
      <c r="F409" s="49"/>
    </row>
    <row r="410" spans="2:6" x14ac:dyDescent="0.2">
      <c r="B410" s="49"/>
      <c r="C410" s="49"/>
      <c r="D410" s="49"/>
      <c r="E410" s="49"/>
      <c r="F410" s="49"/>
    </row>
    <row r="417" spans="2:6" s="41" customFormat="1" ht="15" x14ac:dyDescent="0.2"/>
    <row r="418" spans="2:6" s="41" customFormat="1" ht="15" x14ac:dyDescent="0.2"/>
    <row r="419" spans="2:6" s="41" customFormat="1" ht="15" x14ac:dyDescent="0.2"/>
    <row r="422" spans="2:6" s="44" customFormat="1" ht="11.25" x14ac:dyDescent="0.2"/>
    <row r="425" spans="2:6" x14ac:dyDescent="0.2">
      <c r="B425" s="49"/>
      <c r="C425" s="49"/>
      <c r="D425" s="49"/>
      <c r="E425" s="49"/>
      <c r="F425" s="49"/>
    </row>
    <row r="426" spans="2:6" x14ac:dyDescent="0.2">
      <c r="B426" s="49"/>
      <c r="C426" s="49"/>
      <c r="D426" s="49"/>
      <c r="E426" s="49"/>
      <c r="F426" s="49"/>
    </row>
    <row r="427" spans="2:6" x14ac:dyDescent="0.2">
      <c r="B427" s="49"/>
      <c r="C427" s="49"/>
      <c r="D427" s="49"/>
      <c r="E427" s="49"/>
      <c r="F427" s="49"/>
    </row>
    <row r="428" spans="2:6" x14ac:dyDescent="0.2">
      <c r="B428" s="49"/>
      <c r="C428" s="49"/>
      <c r="D428" s="49"/>
      <c r="E428" s="49"/>
      <c r="F428" s="49"/>
    </row>
    <row r="429" spans="2:6" x14ac:dyDescent="0.2">
      <c r="B429" s="49"/>
      <c r="C429" s="49"/>
      <c r="D429" s="49"/>
      <c r="E429" s="49"/>
      <c r="F429" s="49"/>
    </row>
    <row r="430" spans="2:6" x14ac:dyDescent="0.2">
      <c r="B430" s="49"/>
      <c r="C430" s="49"/>
      <c r="D430" s="49"/>
      <c r="E430" s="49"/>
      <c r="F430" s="49"/>
    </row>
    <row r="431" spans="2:6" x14ac:dyDescent="0.2">
      <c r="B431" s="49"/>
      <c r="C431" s="49"/>
      <c r="D431" s="49"/>
      <c r="E431" s="49"/>
      <c r="F431" s="49"/>
    </row>
    <row r="432" spans="2:6" x14ac:dyDescent="0.2">
      <c r="B432" s="49"/>
      <c r="C432" s="49"/>
      <c r="D432" s="49"/>
      <c r="E432" s="49"/>
      <c r="F432" s="49"/>
    </row>
    <row r="433" spans="2:6" x14ac:dyDescent="0.2">
      <c r="B433" s="49"/>
      <c r="C433" s="49"/>
      <c r="D433" s="49"/>
      <c r="E433" s="49"/>
      <c r="F433" s="49"/>
    </row>
    <row r="434" spans="2:6" x14ac:dyDescent="0.2">
      <c r="B434" s="49"/>
      <c r="C434" s="49"/>
      <c r="D434" s="49"/>
      <c r="E434" s="49"/>
      <c r="F434" s="49"/>
    </row>
    <row r="435" spans="2:6" x14ac:dyDescent="0.2">
      <c r="B435" s="49"/>
      <c r="C435" s="49"/>
      <c r="D435" s="49"/>
      <c r="E435" s="49"/>
      <c r="F435" s="49"/>
    </row>
    <row r="436" spans="2:6" x14ac:dyDescent="0.2">
      <c r="B436" s="49"/>
      <c r="C436" s="49"/>
      <c r="D436" s="49"/>
      <c r="E436" s="49"/>
      <c r="F436" s="49"/>
    </row>
    <row r="437" spans="2:6" x14ac:dyDescent="0.2">
      <c r="B437" s="49"/>
      <c r="C437" s="49"/>
      <c r="D437" s="49"/>
      <c r="E437" s="49"/>
      <c r="F437" s="49"/>
    </row>
    <row r="438" spans="2:6" x14ac:dyDescent="0.2">
      <c r="B438" s="49"/>
      <c r="C438" s="49"/>
      <c r="D438" s="49"/>
      <c r="E438" s="49"/>
      <c r="F438" s="49"/>
    </row>
    <row r="439" spans="2:6" x14ac:dyDescent="0.2">
      <c r="B439" s="49"/>
      <c r="C439" s="49"/>
      <c r="D439" s="49"/>
      <c r="E439" s="49"/>
      <c r="F439" s="49"/>
    </row>
    <row r="440" spans="2:6" x14ac:dyDescent="0.2">
      <c r="B440" s="49"/>
      <c r="C440" s="49"/>
      <c r="D440" s="49"/>
      <c r="E440" s="49"/>
      <c r="F440" s="49"/>
    </row>
    <row r="441" spans="2:6" x14ac:dyDescent="0.2">
      <c r="B441" s="49"/>
      <c r="C441" s="49"/>
      <c r="D441" s="49"/>
      <c r="E441" s="49"/>
      <c r="F441" s="49"/>
    </row>
    <row r="442" spans="2:6" x14ac:dyDescent="0.2">
      <c r="B442" s="49"/>
      <c r="C442" s="49"/>
      <c r="D442" s="49"/>
      <c r="E442" s="49"/>
      <c r="F442" s="49"/>
    </row>
    <row r="443" spans="2:6" x14ac:dyDescent="0.2">
      <c r="B443" s="49"/>
      <c r="C443" s="49"/>
      <c r="D443" s="49"/>
      <c r="E443" s="49"/>
      <c r="F443" s="49"/>
    </row>
    <row r="444" spans="2:6" x14ac:dyDescent="0.2">
      <c r="B444" s="49"/>
      <c r="C444" s="49"/>
      <c r="D444" s="49"/>
      <c r="E444" s="49"/>
      <c r="F444" s="49"/>
    </row>
    <row r="445" spans="2:6" x14ac:dyDescent="0.2">
      <c r="B445" s="49"/>
      <c r="C445" s="49"/>
      <c r="D445" s="49"/>
      <c r="E445" s="49"/>
      <c r="F445" s="49"/>
    </row>
    <row r="446" spans="2:6" x14ac:dyDescent="0.2">
      <c r="B446" s="49"/>
      <c r="C446" s="49"/>
      <c r="D446" s="49"/>
      <c r="E446" s="49"/>
      <c r="F446" s="49"/>
    </row>
    <row r="447" spans="2:6" x14ac:dyDescent="0.2">
      <c r="B447" s="49"/>
      <c r="C447" s="49"/>
      <c r="D447" s="49"/>
      <c r="E447" s="49"/>
      <c r="F447" s="49"/>
    </row>
    <row r="448" spans="2:6" x14ac:dyDescent="0.2">
      <c r="B448" s="49"/>
      <c r="C448" s="49"/>
      <c r="D448" s="49"/>
      <c r="E448" s="49"/>
      <c r="F448" s="49"/>
    </row>
    <row r="449" spans="2:6" x14ac:dyDescent="0.2">
      <c r="B449" s="49"/>
      <c r="C449" s="49"/>
      <c r="D449" s="49"/>
      <c r="E449" s="49"/>
      <c r="F449" s="49"/>
    </row>
    <row r="450" spans="2:6" x14ac:dyDescent="0.2">
      <c r="B450" s="49"/>
      <c r="C450" s="49"/>
      <c r="D450" s="49"/>
      <c r="E450" s="49"/>
      <c r="F450" s="49"/>
    </row>
    <row r="451" spans="2:6" x14ac:dyDescent="0.2">
      <c r="B451" s="49"/>
      <c r="C451" s="49"/>
      <c r="D451" s="49"/>
      <c r="E451" s="49"/>
      <c r="F451" s="49"/>
    </row>
    <row r="452" spans="2:6" x14ac:dyDescent="0.2">
      <c r="B452" s="49"/>
      <c r="C452" s="49"/>
      <c r="D452" s="49"/>
      <c r="E452" s="49"/>
      <c r="F452" s="49"/>
    </row>
    <row r="453" spans="2:6" x14ac:dyDescent="0.2">
      <c r="B453" s="49"/>
      <c r="C453" s="49"/>
      <c r="D453" s="49"/>
      <c r="E453" s="49"/>
      <c r="F453" s="49"/>
    </row>
    <row r="454" spans="2:6" x14ac:dyDescent="0.2">
      <c r="B454" s="49"/>
      <c r="C454" s="49"/>
      <c r="D454" s="49"/>
      <c r="E454" s="49"/>
      <c r="F454" s="49"/>
    </row>
    <row r="455" spans="2:6" x14ac:dyDescent="0.2">
      <c r="B455" s="49"/>
      <c r="C455" s="49"/>
      <c r="D455" s="49"/>
      <c r="E455" s="49"/>
      <c r="F455" s="49"/>
    </row>
    <row r="456" spans="2:6" x14ac:dyDescent="0.2">
      <c r="B456" s="49"/>
      <c r="C456" s="49"/>
      <c r="D456" s="49"/>
      <c r="E456" s="49"/>
      <c r="F456" s="49"/>
    </row>
    <row r="457" spans="2:6" x14ac:dyDescent="0.2">
      <c r="B457" s="49"/>
      <c r="C457" s="49"/>
      <c r="D457" s="49"/>
      <c r="E457" s="49"/>
      <c r="F457" s="49"/>
    </row>
    <row r="458" spans="2:6" x14ac:dyDescent="0.2">
      <c r="B458" s="49"/>
      <c r="C458" s="49"/>
      <c r="D458" s="49"/>
      <c r="E458" s="49"/>
      <c r="F458" s="49"/>
    </row>
    <row r="459" spans="2:6" x14ac:dyDescent="0.2">
      <c r="B459" s="49"/>
      <c r="C459" s="49"/>
      <c r="D459" s="49"/>
      <c r="E459" s="49"/>
      <c r="F459" s="49"/>
    </row>
    <row r="460" spans="2:6" x14ac:dyDescent="0.2">
      <c r="B460" s="49"/>
      <c r="C460" s="49"/>
      <c r="D460" s="49"/>
      <c r="E460" s="49"/>
      <c r="F460" s="49"/>
    </row>
    <row r="461" spans="2:6" x14ac:dyDescent="0.2">
      <c r="B461" s="49"/>
      <c r="C461" s="49"/>
      <c r="D461" s="49"/>
      <c r="E461" s="49"/>
      <c r="F461" s="49"/>
    </row>
    <row r="462" spans="2:6" x14ac:dyDescent="0.2">
      <c r="B462" s="49"/>
      <c r="C462" s="49"/>
      <c r="D462" s="49"/>
      <c r="E462" s="49"/>
      <c r="F462" s="49"/>
    </row>
    <row r="463" spans="2:6" x14ac:dyDescent="0.2">
      <c r="B463" s="49"/>
      <c r="C463" s="49"/>
      <c r="D463" s="49"/>
      <c r="E463" s="49"/>
      <c r="F463" s="49"/>
    </row>
    <row r="464" spans="2:6" x14ac:dyDescent="0.2">
      <c r="B464" s="49"/>
      <c r="C464" s="49"/>
      <c r="D464" s="49"/>
      <c r="E464" s="49"/>
      <c r="F464" s="49"/>
    </row>
    <row r="465" spans="2:6" x14ac:dyDescent="0.2">
      <c r="B465" s="49"/>
      <c r="C465" s="49"/>
      <c r="D465" s="49"/>
      <c r="E465" s="49"/>
      <c r="F465" s="49"/>
    </row>
    <row r="466" spans="2:6" x14ac:dyDescent="0.2">
      <c r="B466" s="49"/>
      <c r="C466" s="49"/>
      <c r="D466" s="49"/>
      <c r="E466" s="49"/>
      <c r="F466" s="49"/>
    </row>
    <row r="467" spans="2:6" x14ac:dyDescent="0.2">
      <c r="B467" s="49"/>
      <c r="C467" s="49"/>
      <c r="D467" s="49"/>
      <c r="E467" s="49"/>
      <c r="F467" s="49"/>
    </row>
    <row r="468" spans="2:6" x14ac:dyDescent="0.2">
      <c r="B468" s="49"/>
      <c r="C468" s="49"/>
      <c r="D468" s="49"/>
      <c r="E468" s="49"/>
      <c r="F468" s="49"/>
    </row>
    <row r="469" spans="2:6" s="41" customFormat="1" ht="15" x14ac:dyDescent="0.2">
      <c r="B469" s="49"/>
      <c r="C469" s="49"/>
      <c r="D469" s="49"/>
      <c r="E469" s="49"/>
      <c r="F469" s="49"/>
    </row>
    <row r="470" spans="2:6" s="41" customFormat="1" ht="15" x14ac:dyDescent="0.2">
      <c r="B470" s="49"/>
      <c r="C470" s="49"/>
      <c r="D470" s="49"/>
      <c r="E470" s="49"/>
      <c r="F470" s="49"/>
    </row>
    <row r="471" spans="2:6" s="41" customFormat="1" ht="15" x14ac:dyDescent="0.2">
      <c r="B471" s="49"/>
      <c r="C471" s="49"/>
      <c r="D471" s="49"/>
      <c r="E471" s="49"/>
      <c r="F471" s="49"/>
    </row>
    <row r="472" spans="2:6" x14ac:dyDescent="0.2">
      <c r="B472" s="49"/>
      <c r="C472" s="49"/>
      <c r="D472" s="49"/>
      <c r="E472" s="49"/>
      <c r="F472" s="49"/>
    </row>
    <row r="473" spans="2:6" x14ac:dyDescent="0.2">
      <c r="B473" s="49"/>
      <c r="C473" s="49"/>
      <c r="D473" s="49"/>
      <c r="E473" s="49"/>
      <c r="F473" s="49"/>
    </row>
    <row r="474" spans="2:6" s="44" customFormat="1" ht="11.25" x14ac:dyDescent="0.2"/>
    <row r="475" spans="2:6" x14ac:dyDescent="0.2">
      <c r="B475" s="49"/>
      <c r="C475" s="49"/>
      <c r="D475" s="49"/>
      <c r="E475" s="49"/>
      <c r="F475" s="49"/>
    </row>
    <row r="476" spans="2:6" x14ac:dyDescent="0.2">
      <c r="B476" s="49"/>
      <c r="C476" s="49"/>
      <c r="D476" s="49"/>
      <c r="E476" s="49"/>
      <c r="F476" s="49"/>
    </row>
    <row r="477" spans="2:6" x14ac:dyDescent="0.2">
      <c r="B477" s="49"/>
      <c r="C477" s="49"/>
      <c r="D477" s="49"/>
      <c r="E477" s="49"/>
      <c r="F477" s="49"/>
    </row>
    <row r="478" spans="2:6" x14ac:dyDescent="0.2">
      <c r="B478" s="49"/>
      <c r="C478" s="49"/>
      <c r="D478" s="49"/>
      <c r="E478" s="49"/>
      <c r="F478" s="49"/>
    </row>
    <row r="479" spans="2:6" x14ac:dyDescent="0.2">
      <c r="B479" s="49"/>
      <c r="C479" s="49"/>
      <c r="D479" s="49"/>
      <c r="E479" s="49"/>
      <c r="F479" s="49"/>
    </row>
    <row r="480" spans="2:6" x14ac:dyDescent="0.2">
      <c r="B480" s="49"/>
      <c r="C480" s="49"/>
      <c r="D480" s="49"/>
      <c r="E480" s="49"/>
      <c r="F480" s="49"/>
    </row>
    <row r="481" spans="2:6" x14ac:dyDescent="0.2">
      <c r="B481" s="49"/>
      <c r="C481" s="49"/>
      <c r="D481" s="49"/>
      <c r="E481" s="49"/>
      <c r="F481" s="49"/>
    </row>
    <row r="482" spans="2:6" x14ac:dyDescent="0.2">
      <c r="B482" s="49"/>
      <c r="C482" s="49"/>
      <c r="D482" s="49"/>
      <c r="E482" s="49"/>
      <c r="F482" s="49"/>
    </row>
    <row r="483" spans="2:6" x14ac:dyDescent="0.2">
      <c r="B483" s="49"/>
      <c r="C483" s="49"/>
      <c r="D483" s="49"/>
      <c r="E483" s="49"/>
      <c r="F483" s="49"/>
    </row>
    <row r="484" spans="2:6" x14ac:dyDescent="0.2">
      <c r="B484" s="49"/>
      <c r="C484" s="49"/>
      <c r="D484" s="49"/>
      <c r="E484" s="49"/>
      <c r="F484" s="49"/>
    </row>
    <row r="485" spans="2:6" x14ac:dyDescent="0.2">
      <c r="B485" s="49"/>
      <c r="C485" s="49"/>
      <c r="D485" s="49"/>
      <c r="E485" s="49"/>
      <c r="F485" s="49"/>
    </row>
    <row r="486" spans="2:6" x14ac:dyDescent="0.2">
      <c r="B486" s="49"/>
      <c r="C486" s="49"/>
      <c r="D486" s="49"/>
      <c r="E486" s="49"/>
      <c r="F486" s="49"/>
    </row>
    <row r="487" spans="2:6" x14ac:dyDescent="0.2">
      <c r="B487" s="49"/>
      <c r="C487" s="49"/>
      <c r="D487" s="49"/>
      <c r="E487" s="49"/>
      <c r="F487" s="49"/>
    </row>
    <row r="488" spans="2:6" x14ac:dyDescent="0.2">
      <c r="B488" s="49"/>
      <c r="C488" s="49"/>
      <c r="D488" s="49"/>
      <c r="E488" s="49"/>
      <c r="F488" s="49"/>
    </row>
    <row r="489" spans="2:6" x14ac:dyDescent="0.2">
      <c r="B489" s="49"/>
      <c r="C489" s="49"/>
      <c r="D489" s="49"/>
      <c r="E489" s="49"/>
      <c r="F489" s="49"/>
    </row>
    <row r="490" spans="2:6" x14ac:dyDescent="0.2">
      <c r="B490" s="49"/>
      <c r="C490" s="49"/>
      <c r="D490" s="49"/>
      <c r="E490" s="49"/>
      <c r="F490" s="49"/>
    </row>
    <row r="491" spans="2:6" x14ac:dyDescent="0.2">
      <c r="B491" s="49"/>
      <c r="C491" s="49"/>
      <c r="D491" s="49"/>
      <c r="E491" s="49"/>
      <c r="F491" s="49"/>
    </row>
    <row r="492" spans="2:6" x14ac:dyDescent="0.2">
      <c r="B492" s="49"/>
      <c r="C492" s="49"/>
      <c r="D492" s="49"/>
      <c r="E492" s="49"/>
      <c r="F492" s="49"/>
    </row>
    <row r="493" spans="2:6" x14ac:dyDescent="0.2">
      <c r="B493" s="49"/>
      <c r="C493" s="49"/>
      <c r="D493" s="49"/>
      <c r="E493" s="49"/>
      <c r="F493" s="49"/>
    </row>
    <row r="494" spans="2:6" x14ac:dyDescent="0.2">
      <c r="B494" s="49"/>
      <c r="C494" s="49"/>
      <c r="D494" s="49"/>
      <c r="E494" s="49"/>
      <c r="F494" s="49"/>
    </row>
    <row r="495" spans="2:6" x14ac:dyDescent="0.2">
      <c r="B495" s="49"/>
      <c r="C495" s="49"/>
      <c r="D495" s="49"/>
      <c r="E495" s="49"/>
      <c r="F495" s="49"/>
    </row>
    <row r="496" spans="2:6" x14ac:dyDescent="0.2">
      <c r="B496" s="49"/>
      <c r="C496" s="49"/>
      <c r="D496" s="49"/>
      <c r="E496" s="49"/>
      <c r="F496" s="49"/>
    </row>
    <row r="497" spans="2:6" x14ac:dyDescent="0.2">
      <c r="B497" s="49"/>
      <c r="C497" s="49"/>
      <c r="D497" s="49"/>
      <c r="E497" s="49"/>
      <c r="F497" s="49"/>
    </row>
    <row r="498" spans="2:6" x14ac:dyDescent="0.2">
      <c r="B498" s="49"/>
      <c r="C498" s="49"/>
      <c r="D498" s="49"/>
      <c r="E498" s="49"/>
      <c r="F498" s="49"/>
    </row>
    <row r="499" spans="2:6" x14ac:dyDescent="0.2">
      <c r="B499" s="49"/>
      <c r="C499" s="49"/>
      <c r="D499" s="49"/>
      <c r="E499" s="49"/>
      <c r="F499" s="49"/>
    </row>
    <row r="500" spans="2:6" x14ac:dyDescent="0.2">
      <c r="B500" s="49"/>
      <c r="C500" s="49"/>
      <c r="D500" s="49"/>
      <c r="E500" s="49"/>
      <c r="F500" s="49"/>
    </row>
    <row r="501" spans="2:6" x14ac:dyDescent="0.2">
      <c r="B501" s="49"/>
      <c r="C501" s="49"/>
      <c r="D501" s="49"/>
      <c r="E501" s="49"/>
      <c r="F501" s="49"/>
    </row>
    <row r="502" spans="2:6" x14ac:dyDescent="0.2">
      <c r="B502" s="49"/>
      <c r="C502" s="49"/>
      <c r="D502" s="49"/>
      <c r="E502" s="49"/>
      <c r="F502" s="49"/>
    </row>
    <row r="503" spans="2:6" x14ac:dyDescent="0.2">
      <c r="B503" s="49"/>
      <c r="C503" s="49"/>
      <c r="D503" s="49"/>
      <c r="E503" s="49"/>
      <c r="F503" s="49"/>
    </row>
    <row r="504" spans="2:6" x14ac:dyDescent="0.2">
      <c r="B504" s="49"/>
      <c r="C504" s="49"/>
      <c r="D504" s="49"/>
      <c r="E504" s="49"/>
      <c r="F504" s="49"/>
    </row>
    <row r="505" spans="2:6" x14ac:dyDescent="0.2">
      <c r="B505" s="49"/>
      <c r="C505" s="49"/>
      <c r="D505" s="49"/>
      <c r="E505" s="49"/>
      <c r="F505" s="49"/>
    </row>
    <row r="506" spans="2:6" x14ac:dyDescent="0.2">
      <c r="B506" s="49"/>
      <c r="C506" s="49"/>
      <c r="D506" s="49"/>
      <c r="E506" s="49"/>
      <c r="F506" s="49"/>
    </row>
    <row r="507" spans="2:6" x14ac:dyDescent="0.2">
      <c r="B507" s="49"/>
      <c r="C507" s="49"/>
      <c r="D507" s="49"/>
      <c r="E507" s="49"/>
      <c r="F507" s="49"/>
    </row>
    <row r="508" spans="2:6" x14ac:dyDescent="0.2">
      <c r="B508" s="49"/>
      <c r="C508" s="49"/>
      <c r="D508" s="49"/>
      <c r="E508" s="49"/>
      <c r="F508" s="49"/>
    </row>
    <row r="509" spans="2:6" x14ac:dyDescent="0.2">
      <c r="B509" s="49"/>
      <c r="C509" s="49"/>
      <c r="D509" s="49"/>
      <c r="E509" s="49"/>
      <c r="F509" s="49"/>
    </row>
    <row r="510" spans="2:6" x14ac:dyDescent="0.2">
      <c r="B510" s="49"/>
      <c r="C510" s="49"/>
      <c r="D510" s="49"/>
      <c r="E510" s="49"/>
      <c r="F510" s="49"/>
    </row>
    <row r="511" spans="2:6" x14ac:dyDescent="0.2">
      <c r="B511" s="49"/>
      <c r="C511" s="49"/>
      <c r="D511" s="49"/>
      <c r="E511" s="49"/>
      <c r="F511" s="49"/>
    </row>
    <row r="512" spans="2:6" x14ac:dyDescent="0.2">
      <c r="B512" s="49"/>
      <c r="C512" s="49"/>
      <c r="D512" s="49"/>
      <c r="E512" s="49"/>
      <c r="F512" s="49"/>
    </row>
    <row r="513" spans="2:6" x14ac:dyDescent="0.2">
      <c r="B513" s="49"/>
      <c r="C513" s="49"/>
      <c r="D513" s="49"/>
      <c r="E513" s="49"/>
      <c r="F513" s="49"/>
    </row>
    <row r="514" spans="2:6" x14ac:dyDescent="0.2">
      <c r="B514" s="49"/>
      <c r="C514" s="49"/>
      <c r="D514" s="49"/>
      <c r="E514" s="49"/>
      <c r="F514" s="49"/>
    </row>
    <row r="521" spans="2:6" s="41" customFormat="1" ht="15" x14ac:dyDescent="0.2"/>
    <row r="522" spans="2:6" s="41" customFormat="1" ht="15" x14ac:dyDescent="0.2"/>
    <row r="523" spans="2:6" s="41" customFormat="1" ht="15" x14ac:dyDescent="0.2"/>
    <row r="526" spans="2:6" s="44" customFormat="1" ht="11.25" x14ac:dyDescent="0.2"/>
    <row r="529" spans="2:6" x14ac:dyDescent="0.2">
      <c r="B529" s="49"/>
      <c r="C529" s="49"/>
      <c r="D529" s="49"/>
      <c r="E529" s="49"/>
      <c r="F529" s="49"/>
    </row>
    <row r="530" spans="2:6" x14ac:dyDescent="0.2">
      <c r="B530" s="49"/>
      <c r="C530" s="49"/>
      <c r="D530" s="49"/>
      <c r="E530" s="49"/>
      <c r="F530" s="49"/>
    </row>
    <row r="531" spans="2:6" x14ac:dyDescent="0.2">
      <c r="B531" s="49"/>
      <c r="C531" s="49"/>
      <c r="D531" s="49"/>
      <c r="E531" s="49"/>
      <c r="F531" s="49"/>
    </row>
    <row r="532" spans="2:6" x14ac:dyDescent="0.2">
      <c r="B532" s="49"/>
      <c r="C532" s="49"/>
      <c r="D532" s="49"/>
      <c r="E532" s="49"/>
      <c r="F532" s="49"/>
    </row>
    <row r="533" spans="2:6" x14ac:dyDescent="0.2">
      <c r="B533" s="49"/>
      <c r="C533" s="49"/>
      <c r="D533" s="49"/>
      <c r="E533" s="49"/>
      <c r="F533" s="49"/>
    </row>
    <row r="534" spans="2:6" x14ac:dyDescent="0.2">
      <c r="B534" s="49"/>
      <c r="C534" s="49"/>
      <c r="D534" s="49"/>
      <c r="E534" s="49"/>
      <c r="F534" s="49"/>
    </row>
    <row r="535" spans="2:6" x14ac:dyDescent="0.2">
      <c r="B535" s="49"/>
      <c r="C535" s="49"/>
      <c r="D535" s="49"/>
      <c r="E535" s="49"/>
      <c r="F535" s="49"/>
    </row>
    <row r="536" spans="2:6" x14ac:dyDescent="0.2">
      <c r="B536" s="49"/>
      <c r="C536" s="49"/>
      <c r="D536" s="49"/>
      <c r="E536" s="49"/>
      <c r="F536" s="49"/>
    </row>
    <row r="537" spans="2:6" x14ac:dyDescent="0.2">
      <c r="B537" s="49"/>
      <c r="C537" s="49"/>
      <c r="D537" s="49"/>
      <c r="E537" s="49"/>
      <c r="F537" s="49"/>
    </row>
    <row r="538" spans="2:6" x14ac:dyDescent="0.2">
      <c r="B538" s="49"/>
      <c r="C538" s="49"/>
      <c r="D538" s="49"/>
      <c r="E538" s="49"/>
      <c r="F538" s="49"/>
    </row>
    <row r="539" spans="2:6" x14ac:dyDescent="0.2">
      <c r="B539" s="49"/>
      <c r="C539" s="49"/>
      <c r="D539" s="49"/>
      <c r="E539" s="49"/>
      <c r="F539" s="49"/>
    </row>
    <row r="540" spans="2:6" x14ac:dyDescent="0.2">
      <c r="B540" s="49"/>
      <c r="C540" s="49"/>
      <c r="D540" s="49"/>
      <c r="E540" s="49"/>
      <c r="F540" s="49"/>
    </row>
    <row r="541" spans="2:6" x14ac:dyDescent="0.2">
      <c r="B541" s="49"/>
      <c r="C541" s="49"/>
      <c r="D541" s="49"/>
      <c r="E541" s="49"/>
      <c r="F541" s="49"/>
    </row>
    <row r="542" spans="2:6" x14ac:dyDescent="0.2">
      <c r="B542" s="49"/>
      <c r="C542" s="49"/>
      <c r="D542" s="49"/>
      <c r="E542" s="49"/>
      <c r="F542" s="49"/>
    </row>
    <row r="543" spans="2:6" x14ac:dyDescent="0.2">
      <c r="B543" s="49"/>
      <c r="C543" s="49"/>
      <c r="D543" s="49"/>
      <c r="E543" s="49"/>
      <c r="F543" s="49"/>
    </row>
    <row r="544" spans="2:6" x14ac:dyDescent="0.2">
      <c r="B544" s="49"/>
      <c r="C544" s="49"/>
      <c r="D544" s="49"/>
      <c r="E544" s="49"/>
      <c r="F544" s="49"/>
    </row>
    <row r="545" spans="2:6" x14ac:dyDescent="0.2">
      <c r="B545" s="49"/>
      <c r="C545" s="49"/>
      <c r="D545" s="49"/>
      <c r="E545" s="49"/>
      <c r="F545" s="49"/>
    </row>
    <row r="546" spans="2:6" x14ac:dyDescent="0.2">
      <c r="B546" s="49"/>
      <c r="C546" s="49"/>
      <c r="D546" s="49"/>
      <c r="E546" s="49"/>
      <c r="F546" s="49"/>
    </row>
    <row r="547" spans="2:6" x14ac:dyDescent="0.2">
      <c r="B547" s="49"/>
      <c r="C547" s="49"/>
      <c r="D547" s="49"/>
      <c r="E547" s="49"/>
      <c r="F547" s="49"/>
    </row>
    <row r="548" spans="2:6" x14ac:dyDescent="0.2">
      <c r="B548" s="49"/>
      <c r="C548" s="49"/>
      <c r="D548" s="49"/>
      <c r="E548" s="49"/>
      <c r="F548" s="49"/>
    </row>
    <row r="549" spans="2:6" x14ac:dyDescent="0.2">
      <c r="B549" s="49"/>
      <c r="C549" s="49"/>
      <c r="D549" s="49"/>
      <c r="E549" s="49"/>
      <c r="F549" s="49"/>
    </row>
    <row r="550" spans="2:6" x14ac:dyDescent="0.2">
      <c r="B550" s="49"/>
      <c r="C550" s="49"/>
      <c r="D550" s="49"/>
      <c r="E550" s="49"/>
      <c r="F550" s="49"/>
    </row>
    <row r="551" spans="2:6" x14ac:dyDescent="0.2">
      <c r="B551" s="49"/>
      <c r="C551" s="49"/>
      <c r="D551" s="49"/>
      <c r="E551" s="49"/>
      <c r="F551" s="49"/>
    </row>
    <row r="552" spans="2:6" x14ac:dyDescent="0.2">
      <c r="B552" s="49"/>
      <c r="C552" s="49"/>
      <c r="D552" s="49"/>
      <c r="E552" s="49"/>
      <c r="F552" s="49"/>
    </row>
    <row r="553" spans="2:6" x14ac:dyDescent="0.2">
      <c r="B553" s="49"/>
      <c r="C553" s="49"/>
      <c r="D553" s="49"/>
      <c r="E553" s="49"/>
      <c r="F553" s="49"/>
    </row>
    <row r="554" spans="2:6" x14ac:dyDescent="0.2">
      <c r="B554" s="49"/>
      <c r="C554" s="49"/>
      <c r="D554" s="49"/>
      <c r="E554" s="49"/>
      <c r="F554" s="49"/>
    </row>
    <row r="555" spans="2:6" x14ac:dyDescent="0.2">
      <c r="B555" s="49"/>
      <c r="C555" s="49"/>
      <c r="D555" s="49"/>
      <c r="E555" s="49"/>
      <c r="F555" s="49"/>
    </row>
    <row r="556" spans="2:6" x14ac:dyDescent="0.2">
      <c r="B556" s="49"/>
      <c r="C556" s="49"/>
      <c r="D556" s="49"/>
      <c r="E556" s="49"/>
      <c r="F556" s="49"/>
    </row>
    <row r="557" spans="2:6" x14ac:dyDescent="0.2">
      <c r="B557" s="49"/>
      <c r="C557" s="49"/>
      <c r="D557" s="49"/>
      <c r="E557" s="49"/>
      <c r="F557" s="49"/>
    </row>
    <row r="558" spans="2:6" x14ac:dyDescent="0.2">
      <c r="B558" s="49"/>
      <c r="C558" s="49"/>
      <c r="D558" s="49"/>
      <c r="E558" s="49"/>
      <c r="F558" s="49"/>
    </row>
    <row r="559" spans="2:6" x14ac:dyDescent="0.2">
      <c r="B559" s="49"/>
      <c r="C559" s="49"/>
      <c r="D559" s="49"/>
      <c r="E559" s="49"/>
      <c r="F559" s="49"/>
    </row>
    <row r="560" spans="2:6" x14ac:dyDescent="0.2">
      <c r="B560" s="49"/>
      <c r="C560" s="49"/>
      <c r="D560" s="49"/>
      <c r="E560" s="49"/>
      <c r="F560" s="49"/>
    </row>
    <row r="561" spans="2:6" x14ac:dyDescent="0.2">
      <c r="B561" s="49"/>
      <c r="C561" s="49"/>
      <c r="D561" s="49"/>
      <c r="E561" s="49"/>
      <c r="F561" s="49"/>
    </row>
    <row r="562" spans="2:6" x14ac:dyDescent="0.2">
      <c r="B562" s="49"/>
      <c r="C562" s="49"/>
      <c r="D562" s="49"/>
      <c r="E562" s="49"/>
      <c r="F562" s="49"/>
    </row>
    <row r="563" spans="2:6" x14ac:dyDescent="0.2">
      <c r="B563" s="49"/>
      <c r="C563" s="49"/>
      <c r="D563" s="49"/>
      <c r="E563" s="49"/>
      <c r="F563" s="49"/>
    </row>
    <row r="564" spans="2:6" x14ac:dyDescent="0.2">
      <c r="B564" s="49"/>
      <c r="C564" s="49"/>
      <c r="D564" s="49"/>
      <c r="E564" s="49"/>
      <c r="F564" s="49"/>
    </row>
    <row r="565" spans="2:6" x14ac:dyDescent="0.2">
      <c r="B565" s="49"/>
      <c r="C565" s="49"/>
      <c r="D565" s="49"/>
      <c r="E565" s="49"/>
      <c r="F565" s="49"/>
    </row>
    <row r="566" spans="2:6" x14ac:dyDescent="0.2">
      <c r="B566" s="49"/>
      <c r="C566" s="49"/>
      <c r="D566" s="49"/>
      <c r="E566" s="49"/>
      <c r="F566" s="49"/>
    </row>
    <row r="567" spans="2:6" x14ac:dyDescent="0.2">
      <c r="B567" s="49"/>
      <c r="C567" s="49"/>
      <c r="D567" s="49"/>
      <c r="E567" s="49"/>
      <c r="F567" s="49"/>
    </row>
    <row r="568" spans="2:6" x14ac:dyDescent="0.2">
      <c r="B568" s="49"/>
      <c r="C568" s="49"/>
      <c r="D568" s="49"/>
      <c r="E568" s="49"/>
      <c r="F568" s="49"/>
    </row>
    <row r="569" spans="2:6" x14ac:dyDescent="0.2">
      <c r="B569" s="49"/>
      <c r="C569" s="49"/>
      <c r="D569" s="49"/>
      <c r="E569" s="49"/>
      <c r="F569" s="49"/>
    </row>
    <row r="570" spans="2:6" x14ac:dyDescent="0.2">
      <c r="B570" s="49"/>
      <c r="C570" s="49"/>
      <c r="D570" s="49"/>
      <c r="E570" s="49"/>
      <c r="F570" s="49"/>
    </row>
    <row r="571" spans="2:6" x14ac:dyDescent="0.2">
      <c r="B571" s="49"/>
      <c r="C571" s="49"/>
      <c r="D571" s="49"/>
      <c r="E571" s="49"/>
      <c r="F571" s="49"/>
    </row>
    <row r="572" spans="2:6" x14ac:dyDescent="0.2">
      <c r="B572" s="49"/>
      <c r="C572" s="49"/>
      <c r="D572" s="49"/>
      <c r="E572" s="49"/>
      <c r="F572" s="49"/>
    </row>
    <row r="573" spans="2:6" s="41" customFormat="1" ht="15" x14ac:dyDescent="0.2">
      <c r="B573" s="49"/>
      <c r="C573" s="49"/>
      <c r="D573" s="49"/>
      <c r="E573" s="49"/>
      <c r="F573" s="49"/>
    </row>
    <row r="574" spans="2:6" s="41" customFormat="1" ht="15" x14ac:dyDescent="0.2">
      <c r="B574" s="49"/>
      <c r="C574" s="49"/>
      <c r="D574" s="49"/>
      <c r="E574" s="49"/>
      <c r="F574" s="49"/>
    </row>
    <row r="575" spans="2:6" s="41" customFormat="1" ht="15" x14ac:dyDescent="0.2">
      <c r="B575" s="49"/>
      <c r="C575" s="49"/>
      <c r="D575" s="49"/>
      <c r="E575" s="49"/>
      <c r="F575" s="49"/>
    </row>
    <row r="576" spans="2:6" x14ac:dyDescent="0.2">
      <c r="B576" s="49"/>
      <c r="C576" s="49"/>
      <c r="D576" s="49"/>
      <c r="E576" s="49"/>
      <c r="F576" s="49"/>
    </row>
    <row r="577" spans="2:6" x14ac:dyDescent="0.2">
      <c r="B577" s="49"/>
      <c r="C577" s="49"/>
      <c r="D577" s="49"/>
      <c r="E577" s="49"/>
      <c r="F577" s="49"/>
    </row>
    <row r="578" spans="2:6" s="44" customFormat="1" ht="11.25" x14ac:dyDescent="0.2"/>
    <row r="579" spans="2:6" x14ac:dyDescent="0.2">
      <c r="B579" s="49"/>
      <c r="C579" s="49"/>
      <c r="D579" s="49"/>
      <c r="E579" s="49"/>
      <c r="F579" s="49"/>
    </row>
    <row r="580" spans="2:6" x14ac:dyDescent="0.2">
      <c r="B580" s="49"/>
      <c r="C580" s="49"/>
      <c r="D580" s="49"/>
      <c r="E580" s="49"/>
      <c r="F580" s="49"/>
    </row>
    <row r="581" spans="2:6" x14ac:dyDescent="0.2">
      <c r="B581" s="49"/>
      <c r="C581" s="49"/>
      <c r="D581" s="49"/>
      <c r="E581" s="49"/>
      <c r="F581" s="49"/>
    </row>
    <row r="582" spans="2:6" x14ac:dyDescent="0.2">
      <c r="B582" s="49"/>
      <c r="C582" s="49"/>
      <c r="D582" s="49"/>
      <c r="E582" s="49"/>
      <c r="F582" s="49"/>
    </row>
    <row r="583" spans="2:6" x14ac:dyDescent="0.2">
      <c r="B583" s="49"/>
      <c r="C583" s="49"/>
      <c r="D583" s="49"/>
      <c r="E583" s="49"/>
      <c r="F583" s="49"/>
    </row>
    <row r="584" spans="2:6" x14ac:dyDescent="0.2">
      <c r="B584" s="49"/>
      <c r="C584" s="49"/>
      <c r="D584" s="49"/>
      <c r="E584" s="49"/>
      <c r="F584" s="49"/>
    </row>
    <row r="585" spans="2:6" x14ac:dyDescent="0.2">
      <c r="B585" s="49"/>
      <c r="C585" s="49"/>
      <c r="D585" s="49"/>
      <c r="E585" s="49"/>
      <c r="F585" s="49"/>
    </row>
    <row r="586" spans="2:6" x14ac:dyDescent="0.2">
      <c r="B586" s="49"/>
      <c r="C586" s="49"/>
      <c r="D586" s="49"/>
      <c r="E586" s="49"/>
      <c r="F586" s="49"/>
    </row>
    <row r="587" spans="2:6" x14ac:dyDescent="0.2">
      <c r="B587" s="49"/>
      <c r="C587" s="49"/>
      <c r="D587" s="49"/>
      <c r="E587" s="49"/>
      <c r="F587" s="49"/>
    </row>
    <row r="588" spans="2:6" x14ac:dyDescent="0.2">
      <c r="B588" s="49"/>
      <c r="C588" s="49"/>
      <c r="D588" s="49"/>
      <c r="E588" s="49"/>
      <c r="F588" s="49"/>
    </row>
    <row r="589" spans="2:6" x14ac:dyDescent="0.2">
      <c r="B589" s="49"/>
      <c r="C589" s="49"/>
      <c r="D589" s="49"/>
      <c r="E589" s="49"/>
      <c r="F589" s="49"/>
    </row>
    <row r="590" spans="2:6" x14ac:dyDescent="0.2">
      <c r="B590" s="49"/>
      <c r="C590" s="49"/>
      <c r="D590" s="49"/>
      <c r="E590" s="49"/>
      <c r="F590" s="49"/>
    </row>
    <row r="591" spans="2:6" x14ac:dyDescent="0.2">
      <c r="B591" s="49"/>
      <c r="C591" s="49"/>
      <c r="D591" s="49"/>
      <c r="E591" s="49"/>
      <c r="F591" s="49"/>
    </row>
    <row r="592" spans="2:6" x14ac:dyDescent="0.2">
      <c r="B592" s="49"/>
      <c r="C592" s="49"/>
      <c r="D592" s="49"/>
      <c r="E592" s="49"/>
      <c r="F592" s="49"/>
    </row>
    <row r="593" spans="2:6" x14ac:dyDescent="0.2">
      <c r="B593" s="49"/>
      <c r="C593" s="49"/>
      <c r="D593" s="49"/>
      <c r="E593" s="49"/>
      <c r="F593" s="49"/>
    </row>
    <row r="594" spans="2:6" x14ac:dyDescent="0.2">
      <c r="B594" s="49"/>
      <c r="C594" s="49"/>
      <c r="D594" s="49"/>
      <c r="E594" s="49"/>
      <c r="F594" s="49"/>
    </row>
    <row r="595" spans="2:6" x14ac:dyDescent="0.2">
      <c r="B595" s="49"/>
      <c r="C595" s="49"/>
      <c r="D595" s="49"/>
      <c r="E595" s="49"/>
      <c r="F595" s="49"/>
    </row>
    <row r="596" spans="2:6" x14ac:dyDescent="0.2">
      <c r="B596" s="49"/>
      <c r="C596" s="49"/>
      <c r="D596" s="49"/>
      <c r="E596" s="49"/>
      <c r="F596" s="49"/>
    </row>
    <row r="597" spans="2:6" x14ac:dyDescent="0.2">
      <c r="B597" s="49"/>
      <c r="C597" s="49"/>
      <c r="D597" s="49"/>
      <c r="E597" s="49"/>
      <c r="F597" s="49"/>
    </row>
    <row r="598" spans="2:6" x14ac:dyDescent="0.2">
      <c r="B598" s="49"/>
      <c r="C598" s="49"/>
      <c r="D598" s="49"/>
      <c r="E598" s="49"/>
      <c r="F598" s="49"/>
    </row>
    <row r="599" spans="2:6" x14ac:dyDescent="0.2">
      <c r="B599" s="49"/>
      <c r="C599" s="49"/>
      <c r="D599" s="49"/>
      <c r="E599" s="49"/>
      <c r="F599" s="49"/>
    </row>
    <row r="600" spans="2:6" x14ac:dyDescent="0.2">
      <c r="B600" s="49"/>
      <c r="C600" s="49"/>
      <c r="D600" s="49"/>
      <c r="E600" s="49"/>
      <c r="F600" s="49"/>
    </row>
    <row r="601" spans="2:6" x14ac:dyDescent="0.2">
      <c r="B601" s="49"/>
      <c r="C601" s="49"/>
      <c r="D601" s="49"/>
      <c r="E601" s="49"/>
      <c r="F601" s="49"/>
    </row>
    <row r="602" spans="2:6" x14ac:dyDescent="0.2">
      <c r="B602" s="49"/>
      <c r="C602" s="49"/>
      <c r="D602" s="49"/>
      <c r="E602" s="49"/>
      <c r="F602" s="49"/>
    </row>
    <row r="603" spans="2:6" x14ac:dyDescent="0.2">
      <c r="B603" s="49"/>
      <c r="C603" s="49"/>
      <c r="D603" s="49"/>
      <c r="E603" s="49"/>
      <c r="F603" s="49"/>
    </row>
    <row r="604" spans="2:6" x14ac:dyDescent="0.2">
      <c r="B604" s="49"/>
      <c r="C604" s="49"/>
      <c r="D604" s="49"/>
      <c r="E604" s="49"/>
      <c r="F604" s="49"/>
    </row>
    <row r="605" spans="2:6" x14ac:dyDescent="0.2">
      <c r="B605" s="49"/>
      <c r="C605" s="49"/>
      <c r="D605" s="49"/>
      <c r="E605" s="49"/>
      <c r="F605" s="49"/>
    </row>
    <row r="606" spans="2:6" x14ac:dyDescent="0.2">
      <c r="B606" s="49"/>
      <c r="C606" s="49"/>
      <c r="D606" s="49"/>
      <c r="E606" s="49"/>
      <c r="F606" s="49"/>
    </row>
    <row r="607" spans="2:6" x14ac:dyDescent="0.2">
      <c r="B607" s="49"/>
      <c r="C607" s="49"/>
      <c r="D607" s="49"/>
      <c r="E607" s="49"/>
      <c r="F607" s="49"/>
    </row>
    <row r="608" spans="2:6" x14ac:dyDescent="0.2">
      <c r="B608" s="49"/>
      <c r="C608" s="49"/>
      <c r="D608" s="49"/>
      <c r="E608" s="49"/>
      <c r="F608" s="49"/>
    </row>
    <row r="609" spans="2:6" x14ac:dyDescent="0.2">
      <c r="B609" s="49"/>
      <c r="C609" s="49"/>
      <c r="D609" s="49"/>
      <c r="E609" s="49"/>
      <c r="F609" s="49"/>
    </row>
    <row r="610" spans="2:6" x14ac:dyDescent="0.2">
      <c r="B610" s="49"/>
      <c r="C610" s="49"/>
      <c r="D610" s="49"/>
      <c r="E610" s="49"/>
      <c r="F610" s="49"/>
    </row>
    <row r="611" spans="2:6" x14ac:dyDescent="0.2">
      <c r="B611" s="49"/>
      <c r="C611" s="49"/>
      <c r="D611" s="49"/>
      <c r="E611" s="49"/>
      <c r="F611" s="49"/>
    </row>
    <row r="612" spans="2:6" x14ac:dyDescent="0.2">
      <c r="B612" s="49"/>
      <c r="C612" s="49"/>
      <c r="D612" s="49"/>
      <c r="E612" s="49"/>
      <c r="F612" s="49"/>
    </row>
    <row r="613" spans="2:6" x14ac:dyDescent="0.2">
      <c r="B613" s="49"/>
      <c r="C613" s="49"/>
      <c r="D613" s="49"/>
      <c r="E613" s="49"/>
      <c r="F613" s="49"/>
    </row>
    <row r="614" spans="2:6" x14ac:dyDescent="0.2">
      <c r="B614" s="49"/>
      <c r="C614" s="49"/>
      <c r="D614" s="49"/>
      <c r="E614" s="49"/>
      <c r="F614" s="49"/>
    </row>
    <row r="615" spans="2:6" x14ac:dyDescent="0.2">
      <c r="B615" s="49"/>
      <c r="C615" s="49"/>
      <c r="D615" s="49"/>
      <c r="E615" s="49"/>
      <c r="F615" s="49"/>
    </row>
    <row r="616" spans="2:6" x14ac:dyDescent="0.2">
      <c r="B616" s="49"/>
      <c r="C616" s="49"/>
      <c r="D616" s="49"/>
      <c r="E616" s="49"/>
      <c r="F616" s="49"/>
    </row>
    <row r="617" spans="2:6" x14ac:dyDescent="0.2">
      <c r="B617" s="49"/>
      <c r="C617" s="49"/>
      <c r="D617" s="49"/>
      <c r="E617" s="49"/>
      <c r="F617" s="49"/>
    </row>
    <row r="618" spans="2:6" x14ac:dyDescent="0.2">
      <c r="B618" s="49"/>
      <c r="C618" s="49"/>
      <c r="D618" s="49"/>
      <c r="E618" s="49"/>
      <c r="F618" s="49"/>
    </row>
    <row r="625" spans="2:6" s="41" customFormat="1" ht="15" x14ac:dyDescent="0.2"/>
    <row r="626" spans="2:6" s="41" customFormat="1" ht="15" x14ac:dyDescent="0.2"/>
    <row r="627" spans="2:6" s="41" customFormat="1" ht="15" x14ac:dyDescent="0.2"/>
    <row r="630" spans="2:6" s="44" customFormat="1" ht="11.25" x14ac:dyDescent="0.2"/>
    <row r="633" spans="2:6" x14ac:dyDescent="0.2">
      <c r="B633" s="49"/>
      <c r="C633" s="49"/>
      <c r="D633" s="49"/>
      <c r="E633" s="49"/>
      <c r="F633" s="49"/>
    </row>
    <row r="634" spans="2:6" x14ac:dyDescent="0.2">
      <c r="B634" s="49"/>
      <c r="C634" s="49"/>
      <c r="D634" s="49"/>
      <c r="E634" s="49"/>
      <c r="F634" s="49"/>
    </row>
    <row r="635" spans="2:6" x14ac:dyDescent="0.2">
      <c r="B635" s="49"/>
      <c r="C635" s="49"/>
      <c r="D635" s="49"/>
      <c r="E635" s="49"/>
      <c r="F635" s="49"/>
    </row>
    <row r="636" spans="2:6" x14ac:dyDescent="0.2">
      <c r="B636" s="49"/>
      <c r="C636" s="49"/>
      <c r="D636" s="49"/>
      <c r="E636" s="49"/>
      <c r="F636" s="49"/>
    </row>
    <row r="637" spans="2:6" x14ac:dyDescent="0.2">
      <c r="B637" s="49"/>
      <c r="C637" s="49"/>
      <c r="D637" s="49"/>
      <c r="E637" s="49"/>
      <c r="F637" s="49"/>
    </row>
    <row r="638" spans="2:6" x14ac:dyDescent="0.2">
      <c r="B638" s="49"/>
      <c r="C638" s="49"/>
      <c r="D638" s="49"/>
      <c r="E638" s="49"/>
      <c r="F638" s="49"/>
    </row>
    <row r="639" spans="2:6" x14ac:dyDescent="0.2">
      <c r="B639" s="49"/>
      <c r="C639" s="49"/>
      <c r="D639" s="49"/>
      <c r="E639" s="49"/>
      <c r="F639" s="49"/>
    </row>
    <row r="640" spans="2:6" x14ac:dyDescent="0.2">
      <c r="B640" s="49"/>
      <c r="C640" s="49"/>
      <c r="D640" s="49"/>
      <c r="E640" s="49"/>
      <c r="F640" s="49"/>
    </row>
    <row r="641" spans="2:6" x14ac:dyDescent="0.2">
      <c r="B641" s="49"/>
      <c r="C641" s="49"/>
      <c r="D641" s="49"/>
      <c r="E641" s="49"/>
      <c r="F641" s="49"/>
    </row>
    <row r="642" spans="2:6" x14ac:dyDescent="0.2">
      <c r="B642" s="49"/>
      <c r="C642" s="49"/>
      <c r="D642" s="49"/>
      <c r="E642" s="49"/>
      <c r="F642" s="49"/>
    </row>
    <row r="643" spans="2:6" x14ac:dyDescent="0.2">
      <c r="B643" s="49"/>
      <c r="C643" s="49"/>
      <c r="D643" s="49"/>
      <c r="E643" s="49"/>
      <c r="F643" s="49"/>
    </row>
    <row r="644" spans="2:6" x14ac:dyDescent="0.2">
      <c r="B644" s="49"/>
      <c r="C644" s="49"/>
      <c r="D644" s="49"/>
      <c r="E644" s="49"/>
      <c r="F644" s="49"/>
    </row>
    <row r="645" spans="2:6" x14ac:dyDescent="0.2">
      <c r="B645" s="49"/>
      <c r="C645" s="49"/>
      <c r="D645" s="49"/>
      <c r="E645" s="49"/>
      <c r="F645" s="49"/>
    </row>
    <row r="646" spans="2:6" x14ac:dyDescent="0.2">
      <c r="B646" s="49"/>
      <c r="C646" s="49"/>
      <c r="D646" s="49"/>
      <c r="E646" s="49"/>
      <c r="F646" s="49"/>
    </row>
    <row r="647" spans="2:6" x14ac:dyDescent="0.2">
      <c r="B647" s="49"/>
      <c r="C647" s="49"/>
      <c r="D647" s="49"/>
      <c r="E647" s="49"/>
      <c r="F647" s="49"/>
    </row>
    <row r="648" spans="2:6" x14ac:dyDescent="0.2">
      <c r="B648" s="49"/>
      <c r="C648" s="49"/>
      <c r="D648" s="49"/>
      <c r="E648" s="49"/>
      <c r="F648" s="49"/>
    </row>
    <row r="649" spans="2:6" x14ac:dyDescent="0.2">
      <c r="B649" s="49"/>
      <c r="C649" s="49"/>
      <c r="D649" s="49"/>
      <c r="E649" s="49"/>
      <c r="F649" s="49"/>
    </row>
    <row r="650" spans="2:6" x14ac:dyDescent="0.2">
      <c r="B650" s="49"/>
      <c r="C650" s="49"/>
      <c r="D650" s="49"/>
      <c r="E650" s="49"/>
      <c r="F650" s="49"/>
    </row>
    <row r="651" spans="2:6" x14ac:dyDescent="0.2">
      <c r="B651" s="49"/>
      <c r="C651" s="49"/>
      <c r="D651" s="49"/>
      <c r="E651" s="49"/>
      <c r="F651" s="49"/>
    </row>
    <row r="652" spans="2:6" x14ac:dyDescent="0.2">
      <c r="B652" s="49"/>
      <c r="C652" s="49"/>
      <c r="D652" s="49"/>
      <c r="E652" s="49"/>
      <c r="F652" s="49"/>
    </row>
    <row r="653" spans="2:6" x14ac:dyDescent="0.2">
      <c r="B653" s="49"/>
      <c r="C653" s="49"/>
      <c r="D653" s="49"/>
      <c r="E653" s="49"/>
      <c r="F653" s="49"/>
    </row>
    <row r="654" spans="2:6" x14ac:dyDescent="0.2">
      <c r="B654" s="49"/>
      <c r="C654" s="49"/>
      <c r="D654" s="49"/>
      <c r="E654" s="49"/>
      <c r="F654" s="49"/>
    </row>
    <row r="655" spans="2:6" x14ac:dyDescent="0.2">
      <c r="B655" s="49"/>
      <c r="C655" s="49"/>
      <c r="D655" s="49"/>
      <c r="E655" s="49"/>
      <c r="F655" s="49"/>
    </row>
    <row r="656" spans="2:6" x14ac:dyDescent="0.2">
      <c r="B656" s="49"/>
      <c r="C656" s="49"/>
      <c r="D656" s="49"/>
      <c r="E656" s="49"/>
      <c r="F656" s="49"/>
    </row>
    <row r="657" spans="2:6" x14ac:dyDescent="0.2">
      <c r="B657" s="49"/>
      <c r="C657" s="49"/>
      <c r="D657" s="49"/>
      <c r="E657" s="49"/>
      <c r="F657" s="49"/>
    </row>
    <row r="658" spans="2:6" x14ac:dyDescent="0.2">
      <c r="B658" s="49"/>
      <c r="C658" s="49"/>
      <c r="D658" s="49"/>
      <c r="E658" s="49"/>
      <c r="F658" s="49"/>
    </row>
    <row r="659" spans="2:6" x14ac:dyDescent="0.2">
      <c r="B659" s="49"/>
      <c r="C659" s="49"/>
      <c r="D659" s="49"/>
      <c r="E659" s="49"/>
      <c r="F659" s="49"/>
    </row>
    <row r="660" spans="2:6" x14ac:dyDescent="0.2">
      <c r="B660" s="49"/>
      <c r="C660" s="49"/>
      <c r="D660" s="49"/>
      <c r="E660" s="49"/>
      <c r="F660" s="49"/>
    </row>
    <row r="661" spans="2:6" x14ac:dyDescent="0.2">
      <c r="B661" s="49"/>
      <c r="C661" s="49"/>
      <c r="D661" s="49"/>
      <c r="E661" s="49"/>
      <c r="F661" s="49"/>
    </row>
    <row r="662" spans="2:6" x14ac:dyDescent="0.2">
      <c r="B662" s="49"/>
      <c r="C662" s="49"/>
      <c r="D662" s="49"/>
      <c r="E662" s="49"/>
      <c r="F662" s="49"/>
    </row>
    <row r="663" spans="2:6" x14ac:dyDescent="0.2">
      <c r="B663" s="49"/>
      <c r="C663" s="49"/>
      <c r="D663" s="49"/>
      <c r="E663" s="49"/>
      <c r="F663" s="49"/>
    </row>
    <row r="664" spans="2:6" x14ac:dyDescent="0.2">
      <c r="B664" s="49"/>
      <c r="C664" s="49"/>
      <c r="D664" s="49"/>
      <c r="E664" s="49"/>
      <c r="F664" s="49"/>
    </row>
    <row r="665" spans="2:6" x14ac:dyDescent="0.2">
      <c r="B665" s="49"/>
      <c r="C665" s="49"/>
      <c r="D665" s="49"/>
      <c r="E665" s="49"/>
      <c r="F665" s="49"/>
    </row>
    <row r="666" spans="2:6" x14ac:dyDescent="0.2">
      <c r="B666" s="49"/>
      <c r="C666" s="49"/>
      <c r="D666" s="49"/>
      <c r="E666" s="49"/>
      <c r="F666" s="49"/>
    </row>
    <row r="667" spans="2:6" x14ac:dyDescent="0.2">
      <c r="B667" s="49"/>
      <c r="C667" s="49"/>
      <c r="D667" s="49"/>
      <c r="E667" s="49"/>
      <c r="F667" s="49"/>
    </row>
    <row r="668" spans="2:6" x14ac:dyDescent="0.2">
      <c r="B668" s="49"/>
      <c r="C668" s="49"/>
      <c r="D668" s="49"/>
      <c r="E668" s="49"/>
      <c r="F668" s="49"/>
    </row>
    <row r="669" spans="2:6" x14ac:dyDescent="0.2">
      <c r="B669" s="49"/>
      <c r="C669" s="49"/>
      <c r="D669" s="49"/>
      <c r="E669" s="49"/>
      <c r="F669" s="49"/>
    </row>
    <row r="670" spans="2:6" x14ac:dyDescent="0.2">
      <c r="B670" s="49"/>
      <c r="C670" s="49"/>
      <c r="D670" s="49"/>
      <c r="E670" s="49"/>
      <c r="F670" s="49"/>
    </row>
    <row r="677" spans="2:6" s="41" customFormat="1" ht="15" x14ac:dyDescent="0.2"/>
    <row r="678" spans="2:6" s="41" customFormat="1" ht="15" x14ac:dyDescent="0.2"/>
    <row r="679" spans="2:6" s="41" customFormat="1" ht="15" x14ac:dyDescent="0.2"/>
    <row r="682" spans="2:6" s="44" customFormat="1" ht="11.25" x14ac:dyDescent="0.2"/>
    <row r="685" spans="2:6" x14ac:dyDescent="0.2">
      <c r="B685" s="49"/>
      <c r="C685" s="49"/>
      <c r="D685" s="49"/>
      <c r="E685" s="49"/>
      <c r="F685" s="49"/>
    </row>
    <row r="686" spans="2:6" x14ac:dyDescent="0.2">
      <c r="B686" s="49"/>
      <c r="C686" s="49"/>
      <c r="D686" s="49"/>
      <c r="E686" s="49"/>
      <c r="F686" s="49"/>
    </row>
    <row r="687" spans="2:6" x14ac:dyDescent="0.2">
      <c r="B687" s="49"/>
      <c r="C687" s="49"/>
      <c r="D687" s="49"/>
      <c r="E687" s="49"/>
      <c r="F687" s="49"/>
    </row>
    <row r="688" spans="2:6" x14ac:dyDescent="0.2">
      <c r="B688" s="49"/>
      <c r="C688" s="49"/>
      <c r="D688" s="49"/>
      <c r="E688" s="49"/>
      <c r="F688" s="49"/>
    </row>
    <row r="689" spans="2:6" x14ac:dyDescent="0.2">
      <c r="B689" s="49"/>
      <c r="C689" s="49"/>
      <c r="D689" s="49"/>
      <c r="E689" s="49"/>
      <c r="F689" s="49"/>
    </row>
    <row r="690" spans="2:6" x14ac:dyDescent="0.2">
      <c r="B690" s="49"/>
      <c r="C690" s="49"/>
      <c r="D690" s="49"/>
      <c r="E690" s="49"/>
      <c r="F690" s="49"/>
    </row>
    <row r="691" spans="2:6" x14ac:dyDescent="0.2">
      <c r="B691" s="49"/>
      <c r="C691" s="49"/>
      <c r="D691" s="49"/>
      <c r="E691" s="49"/>
      <c r="F691" s="49"/>
    </row>
    <row r="692" spans="2:6" x14ac:dyDescent="0.2">
      <c r="B692" s="49"/>
      <c r="C692" s="49"/>
      <c r="D692" s="49"/>
      <c r="E692" s="49"/>
      <c r="F692" s="49"/>
    </row>
    <row r="693" spans="2:6" x14ac:dyDescent="0.2">
      <c r="B693" s="49"/>
      <c r="C693" s="49"/>
      <c r="D693" s="49"/>
      <c r="E693" s="49"/>
      <c r="F693" s="49"/>
    </row>
    <row r="694" spans="2:6" x14ac:dyDescent="0.2">
      <c r="B694" s="49"/>
      <c r="C694" s="49"/>
      <c r="D694" s="49"/>
      <c r="E694" s="49"/>
      <c r="F694" s="49"/>
    </row>
    <row r="695" spans="2:6" x14ac:dyDescent="0.2">
      <c r="B695" s="49"/>
      <c r="C695" s="49"/>
      <c r="D695" s="49"/>
      <c r="E695" s="49"/>
      <c r="F695" s="49"/>
    </row>
    <row r="696" spans="2:6" x14ac:dyDescent="0.2">
      <c r="B696" s="49"/>
      <c r="C696" s="49"/>
      <c r="D696" s="49"/>
      <c r="E696" s="49"/>
      <c r="F696" s="49"/>
    </row>
    <row r="697" spans="2:6" x14ac:dyDescent="0.2">
      <c r="B697" s="49"/>
      <c r="C697" s="49"/>
      <c r="D697" s="49"/>
      <c r="E697" s="49"/>
      <c r="F697" s="49"/>
    </row>
    <row r="698" spans="2:6" x14ac:dyDescent="0.2">
      <c r="B698" s="49"/>
      <c r="C698" s="49"/>
      <c r="D698" s="49"/>
      <c r="E698" s="49"/>
      <c r="F698" s="49"/>
    </row>
    <row r="699" spans="2:6" x14ac:dyDescent="0.2">
      <c r="B699" s="49"/>
      <c r="C699" s="49"/>
      <c r="D699" s="49"/>
      <c r="E699" s="49"/>
      <c r="F699" s="49"/>
    </row>
    <row r="700" spans="2:6" x14ac:dyDescent="0.2">
      <c r="B700" s="49"/>
      <c r="C700" s="49"/>
      <c r="D700" s="49"/>
      <c r="E700" s="49"/>
      <c r="F700" s="49"/>
    </row>
    <row r="701" spans="2:6" x14ac:dyDescent="0.2">
      <c r="B701" s="49"/>
      <c r="C701" s="49"/>
      <c r="D701" s="49"/>
      <c r="E701" s="49"/>
      <c r="F701" s="49"/>
    </row>
    <row r="702" spans="2:6" x14ac:dyDescent="0.2">
      <c r="B702" s="49"/>
      <c r="C702" s="49"/>
      <c r="D702" s="49"/>
      <c r="E702" s="49"/>
      <c r="F702" s="49"/>
    </row>
    <row r="703" spans="2:6" x14ac:dyDescent="0.2">
      <c r="B703" s="49"/>
      <c r="C703" s="49"/>
      <c r="D703" s="49"/>
      <c r="E703" s="49"/>
      <c r="F703" s="49"/>
    </row>
    <row r="704" spans="2:6" x14ac:dyDescent="0.2">
      <c r="B704" s="49"/>
      <c r="C704" s="49"/>
      <c r="D704" s="49"/>
      <c r="E704" s="49"/>
      <c r="F704" s="49"/>
    </row>
    <row r="705" spans="2:6" x14ac:dyDescent="0.2">
      <c r="B705" s="49"/>
      <c r="C705" s="49"/>
      <c r="D705" s="49"/>
      <c r="E705" s="49"/>
      <c r="F705" s="49"/>
    </row>
    <row r="706" spans="2:6" x14ac:dyDescent="0.2">
      <c r="B706" s="49"/>
      <c r="C706" s="49"/>
      <c r="D706" s="49"/>
      <c r="E706" s="49"/>
      <c r="F706" s="49"/>
    </row>
    <row r="707" spans="2:6" x14ac:dyDescent="0.2">
      <c r="B707" s="49"/>
      <c r="C707" s="49"/>
      <c r="D707" s="49"/>
      <c r="E707" s="49"/>
      <c r="F707" s="49"/>
    </row>
    <row r="708" spans="2:6" x14ac:dyDescent="0.2">
      <c r="B708" s="49"/>
      <c r="C708" s="49"/>
      <c r="D708" s="49"/>
      <c r="E708" s="49"/>
      <c r="F708" s="49"/>
    </row>
    <row r="709" spans="2:6" x14ac:dyDescent="0.2">
      <c r="B709" s="49"/>
      <c r="C709" s="49"/>
      <c r="D709" s="49"/>
      <c r="E709" s="49"/>
      <c r="F709" s="49"/>
    </row>
    <row r="710" spans="2:6" x14ac:dyDescent="0.2">
      <c r="B710" s="49"/>
      <c r="C710" s="49"/>
      <c r="D710" s="49"/>
      <c r="E710" s="49"/>
      <c r="F710" s="49"/>
    </row>
    <row r="711" spans="2:6" x14ac:dyDescent="0.2">
      <c r="B711" s="49"/>
      <c r="C711" s="49"/>
      <c r="D711" s="49"/>
      <c r="E711" s="49"/>
      <c r="F711" s="49"/>
    </row>
    <row r="712" spans="2:6" x14ac:dyDescent="0.2">
      <c r="B712" s="49"/>
      <c r="C712" s="49"/>
      <c r="D712" s="49"/>
      <c r="E712" s="49"/>
      <c r="F712" s="49"/>
    </row>
    <row r="713" spans="2:6" x14ac:dyDescent="0.2">
      <c r="B713" s="49"/>
      <c r="C713" s="49"/>
      <c r="D713" s="49"/>
      <c r="E713" s="49"/>
      <c r="F713" s="49"/>
    </row>
    <row r="714" spans="2:6" x14ac:dyDescent="0.2">
      <c r="B714" s="49"/>
      <c r="C714" s="49"/>
      <c r="D714" s="49"/>
      <c r="E714" s="49"/>
      <c r="F714" s="49"/>
    </row>
    <row r="715" spans="2:6" x14ac:dyDescent="0.2">
      <c r="B715" s="49"/>
      <c r="C715" s="49"/>
      <c r="D715" s="49"/>
      <c r="E715" s="49"/>
      <c r="F715" s="49"/>
    </row>
    <row r="716" spans="2:6" x14ac:dyDescent="0.2">
      <c r="B716" s="49"/>
      <c r="C716" s="49"/>
      <c r="D716" s="49"/>
      <c r="E716" s="49"/>
      <c r="F716" s="49"/>
    </row>
    <row r="717" spans="2:6" x14ac:dyDescent="0.2">
      <c r="B717" s="49"/>
      <c r="C717" s="49"/>
      <c r="D717" s="49"/>
      <c r="E717" s="49"/>
      <c r="F717" s="49"/>
    </row>
    <row r="718" spans="2:6" x14ac:dyDescent="0.2">
      <c r="B718" s="49"/>
      <c r="C718" s="49"/>
      <c r="D718" s="49"/>
      <c r="E718" s="49"/>
      <c r="F718" s="49"/>
    </row>
    <row r="719" spans="2:6" x14ac:dyDescent="0.2">
      <c r="B719" s="49"/>
      <c r="C719" s="49"/>
      <c r="D719" s="49"/>
      <c r="E719" s="49"/>
      <c r="F719" s="49"/>
    </row>
    <row r="720" spans="2:6" x14ac:dyDescent="0.2">
      <c r="B720" s="49"/>
      <c r="C720" s="49"/>
      <c r="D720" s="49"/>
      <c r="E720" s="49"/>
      <c r="F720" s="49"/>
    </row>
    <row r="721" spans="2:6" x14ac:dyDescent="0.2">
      <c r="B721" s="49"/>
      <c r="C721" s="49"/>
      <c r="D721" s="49"/>
      <c r="E721" s="49"/>
      <c r="F721" s="49"/>
    </row>
    <row r="722" spans="2:6" x14ac:dyDescent="0.2">
      <c r="B722" s="49"/>
      <c r="C722" s="49"/>
      <c r="D722" s="49"/>
      <c r="E722" s="49"/>
      <c r="F722" s="49"/>
    </row>
    <row r="729" spans="2:6" s="41" customFormat="1" ht="15" x14ac:dyDescent="0.2"/>
    <row r="730" spans="2:6" s="41" customFormat="1" ht="15" x14ac:dyDescent="0.2"/>
    <row r="731" spans="2:6" s="41" customFormat="1" ht="15" x14ac:dyDescent="0.2"/>
    <row r="734" spans="2:6" s="44" customFormat="1" ht="11.25" x14ac:dyDescent="0.2"/>
    <row r="737" spans="2:6" x14ac:dyDescent="0.2">
      <c r="B737" s="49"/>
      <c r="C737" s="49"/>
      <c r="D737" s="49"/>
      <c r="E737" s="49"/>
      <c r="F737" s="49"/>
    </row>
    <row r="738" spans="2:6" x14ac:dyDescent="0.2">
      <c r="B738" s="49"/>
      <c r="C738" s="49"/>
      <c r="D738" s="49"/>
      <c r="E738" s="49"/>
      <c r="F738" s="49"/>
    </row>
    <row r="739" spans="2:6" x14ac:dyDescent="0.2">
      <c r="B739" s="49"/>
      <c r="C739" s="49"/>
      <c r="D739" s="49"/>
      <c r="E739" s="49"/>
      <c r="F739" s="49"/>
    </row>
    <row r="740" spans="2:6" x14ac:dyDescent="0.2">
      <c r="B740" s="49"/>
      <c r="C740" s="49"/>
      <c r="D740" s="49"/>
      <c r="E740" s="49"/>
      <c r="F740" s="49"/>
    </row>
    <row r="741" spans="2:6" x14ac:dyDescent="0.2">
      <c r="B741" s="49"/>
      <c r="C741" s="49"/>
      <c r="D741" s="49"/>
      <c r="E741" s="49"/>
      <c r="F741" s="49"/>
    </row>
    <row r="742" spans="2:6" x14ac:dyDescent="0.2">
      <c r="B742" s="49"/>
      <c r="C742" s="49"/>
      <c r="D742" s="49"/>
      <c r="E742" s="49"/>
      <c r="F742" s="49"/>
    </row>
    <row r="743" spans="2:6" x14ac:dyDescent="0.2">
      <c r="B743" s="49"/>
      <c r="C743" s="49"/>
      <c r="D743" s="49"/>
      <c r="E743" s="49"/>
      <c r="F743" s="49"/>
    </row>
    <row r="744" spans="2:6" x14ac:dyDescent="0.2">
      <c r="B744" s="49"/>
      <c r="C744" s="49"/>
      <c r="D744" s="49"/>
      <c r="E744" s="49"/>
      <c r="F744" s="49"/>
    </row>
    <row r="745" spans="2:6" x14ac:dyDescent="0.2">
      <c r="B745" s="49"/>
      <c r="C745" s="49"/>
      <c r="D745" s="49"/>
      <c r="E745" s="49"/>
      <c r="F745" s="49"/>
    </row>
    <row r="746" spans="2:6" x14ac:dyDescent="0.2">
      <c r="B746" s="49"/>
      <c r="C746" s="49"/>
      <c r="D746" s="49"/>
      <c r="E746" s="49"/>
      <c r="F746" s="49"/>
    </row>
    <row r="747" spans="2:6" x14ac:dyDescent="0.2">
      <c r="B747" s="49"/>
      <c r="C747" s="49"/>
      <c r="D747" s="49"/>
      <c r="E747" s="49"/>
      <c r="F747" s="49"/>
    </row>
    <row r="748" spans="2:6" x14ac:dyDescent="0.2">
      <c r="B748" s="49"/>
      <c r="C748" s="49"/>
      <c r="D748" s="49"/>
      <c r="E748" s="49"/>
      <c r="F748" s="49"/>
    </row>
    <row r="749" spans="2:6" x14ac:dyDescent="0.2">
      <c r="B749" s="49"/>
      <c r="C749" s="49"/>
      <c r="D749" s="49"/>
      <c r="E749" s="49"/>
      <c r="F749" s="49"/>
    </row>
    <row r="750" spans="2:6" x14ac:dyDescent="0.2">
      <c r="B750" s="49"/>
      <c r="C750" s="49"/>
      <c r="D750" s="49"/>
      <c r="E750" s="49"/>
      <c r="F750" s="49"/>
    </row>
    <row r="751" spans="2:6" x14ac:dyDescent="0.2">
      <c r="B751" s="49"/>
      <c r="C751" s="49"/>
      <c r="D751" s="49"/>
      <c r="E751" s="49"/>
      <c r="F751" s="49"/>
    </row>
    <row r="752" spans="2:6" x14ac:dyDescent="0.2">
      <c r="B752" s="49"/>
      <c r="C752" s="49"/>
      <c r="D752" s="49"/>
      <c r="E752" s="49"/>
      <c r="F752" s="49"/>
    </row>
    <row r="753" spans="2:6" x14ac:dyDescent="0.2">
      <c r="B753" s="49"/>
      <c r="C753" s="49"/>
      <c r="D753" s="49"/>
      <c r="E753" s="49"/>
      <c r="F753" s="49"/>
    </row>
    <row r="754" spans="2:6" x14ac:dyDescent="0.2">
      <c r="B754" s="49"/>
      <c r="C754" s="49"/>
      <c r="D754" s="49"/>
      <c r="E754" s="49"/>
      <c r="F754" s="49"/>
    </row>
    <row r="755" spans="2:6" x14ac:dyDescent="0.2">
      <c r="B755" s="49"/>
      <c r="C755" s="49"/>
      <c r="D755" s="49"/>
      <c r="E755" s="49"/>
      <c r="F755" s="49"/>
    </row>
    <row r="756" spans="2:6" x14ac:dyDescent="0.2">
      <c r="B756" s="49"/>
      <c r="C756" s="49"/>
      <c r="D756" s="49"/>
      <c r="E756" s="49"/>
      <c r="F756" s="49"/>
    </row>
    <row r="757" spans="2:6" x14ac:dyDescent="0.2">
      <c r="B757" s="49"/>
      <c r="C757" s="49"/>
      <c r="D757" s="49"/>
      <c r="E757" s="49"/>
      <c r="F757" s="49"/>
    </row>
    <row r="758" spans="2:6" x14ac:dyDescent="0.2">
      <c r="B758" s="49"/>
      <c r="C758" s="49"/>
      <c r="D758" s="49"/>
      <c r="E758" s="49"/>
      <c r="F758" s="49"/>
    </row>
    <row r="759" spans="2:6" x14ac:dyDescent="0.2">
      <c r="B759" s="49"/>
      <c r="C759" s="49"/>
      <c r="D759" s="49"/>
      <c r="E759" s="49"/>
      <c r="F759" s="49"/>
    </row>
    <row r="760" spans="2:6" x14ac:dyDescent="0.2">
      <c r="B760" s="49"/>
      <c r="C760" s="49"/>
      <c r="D760" s="49"/>
      <c r="E760" s="49"/>
      <c r="F760" s="49"/>
    </row>
    <row r="761" spans="2:6" x14ac:dyDescent="0.2">
      <c r="B761" s="49"/>
      <c r="C761" s="49"/>
      <c r="D761" s="49"/>
      <c r="E761" s="49"/>
      <c r="F761" s="49"/>
    </row>
    <row r="762" spans="2:6" x14ac:dyDescent="0.2">
      <c r="B762" s="49"/>
      <c r="C762" s="49"/>
      <c r="D762" s="49"/>
      <c r="E762" s="49"/>
      <c r="F762" s="49"/>
    </row>
    <row r="763" spans="2:6" x14ac:dyDescent="0.2">
      <c r="B763" s="49"/>
      <c r="C763" s="49"/>
      <c r="D763" s="49"/>
      <c r="E763" s="49"/>
      <c r="F763" s="49"/>
    </row>
    <row r="764" spans="2:6" x14ac:dyDescent="0.2">
      <c r="B764" s="49"/>
      <c r="C764" s="49"/>
      <c r="D764" s="49"/>
      <c r="E764" s="49"/>
      <c r="F764" s="49"/>
    </row>
    <row r="765" spans="2:6" x14ac:dyDescent="0.2">
      <c r="B765" s="49"/>
      <c r="C765" s="49"/>
      <c r="D765" s="49"/>
      <c r="E765" s="49"/>
      <c r="F765" s="49"/>
    </row>
    <row r="766" spans="2:6" x14ac:dyDescent="0.2">
      <c r="B766" s="49"/>
      <c r="C766" s="49"/>
      <c r="D766" s="49"/>
      <c r="E766" s="49"/>
      <c r="F766" s="49"/>
    </row>
    <row r="767" spans="2:6" x14ac:dyDescent="0.2">
      <c r="B767" s="49"/>
      <c r="C767" s="49"/>
      <c r="D767" s="49"/>
      <c r="E767" s="49"/>
      <c r="F767" s="49"/>
    </row>
    <row r="768" spans="2:6" x14ac:dyDescent="0.2">
      <c r="B768" s="49"/>
      <c r="C768" s="49"/>
      <c r="D768" s="49"/>
      <c r="E768" s="49"/>
      <c r="F768" s="49"/>
    </row>
    <row r="769" spans="2:6" x14ac:dyDescent="0.2">
      <c r="B769" s="49"/>
      <c r="C769" s="49"/>
      <c r="D769" s="49"/>
      <c r="E769" s="49"/>
      <c r="F769" s="49"/>
    </row>
    <row r="770" spans="2:6" x14ac:dyDescent="0.2">
      <c r="B770" s="49"/>
      <c r="C770" s="49"/>
      <c r="D770" s="49"/>
      <c r="E770" s="49"/>
      <c r="F770" s="49"/>
    </row>
    <row r="771" spans="2:6" x14ac:dyDescent="0.2">
      <c r="B771" s="49"/>
      <c r="C771" s="49"/>
      <c r="D771" s="49"/>
      <c r="E771" s="49"/>
      <c r="F771" s="49"/>
    </row>
    <row r="772" spans="2:6" x14ac:dyDescent="0.2">
      <c r="B772" s="49"/>
      <c r="C772" s="49"/>
      <c r="D772" s="49"/>
      <c r="E772" s="49"/>
      <c r="F772" s="49"/>
    </row>
    <row r="773" spans="2:6" x14ac:dyDescent="0.2">
      <c r="B773" s="49"/>
      <c r="C773" s="49"/>
      <c r="D773" s="49"/>
      <c r="E773" s="49"/>
      <c r="F773" s="49"/>
    </row>
    <row r="774" spans="2:6" x14ac:dyDescent="0.2">
      <c r="B774" s="49"/>
      <c r="C774" s="49"/>
      <c r="D774" s="49"/>
      <c r="E774" s="49"/>
      <c r="F774" s="49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/>
  <dimension ref="A1:K773"/>
  <sheetViews>
    <sheetView showGridLines="0" topLeftCell="A13" workbookViewId="0">
      <selection activeCell="A28" sqref="A28"/>
    </sheetView>
  </sheetViews>
  <sheetFormatPr defaultColWidth="9.140625" defaultRowHeight="12.75" x14ac:dyDescent="0.2"/>
  <cols>
    <col min="1" max="1" width="17.140625" style="44" customWidth="1"/>
    <col min="2" max="9" width="9.7109375" customWidth="1"/>
    <col min="10" max="10" width="1.140625" customWidth="1"/>
    <col min="11" max="11" width="9.7109375" customWidth="1"/>
  </cols>
  <sheetData>
    <row r="1" spans="1:11" s="41" customFormat="1" ht="15.75" customHeight="1" x14ac:dyDescent="0.2"/>
    <row r="2" spans="1:11" s="41" customFormat="1" ht="15.75" customHeight="1" x14ac:dyDescent="0.25">
      <c r="A2" s="33"/>
    </row>
    <row r="3" spans="1:11" s="41" customFormat="1" ht="15.75" customHeight="1" x14ac:dyDescent="0.25">
      <c r="A3" s="135" t="s">
        <v>217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s="41" customFormat="1" ht="15.75" customHeight="1" x14ac:dyDescent="0.25">
      <c r="A4" s="33"/>
    </row>
    <row r="5" spans="1:11" ht="15.75" customHeight="1" x14ac:dyDescent="0.2"/>
    <row r="6" spans="1:11" s="44" customFormat="1" ht="15.75" customHeight="1" x14ac:dyDescent="0.2">
      <c r="B6" s="67" t="s">
        <v>95</v>
      </c>
      <c r="C6" s="67" t="s">
        <v>160</v>
      </c>
      <c r="D6" s="67" t="s">
        <v>161</v>
      </c>
      <c r="E6" s="67" t="s">
        <v>94</v>
      </c>
      <c r="F6" s="102" t="s">
        <v>162</v>
      </c>
      <c r="G6" s="67" t="s">
        <v>93</v>
      </c>
      <c r="H6" s="67" t="s">
        <v>163</v>
      </c>
      <c r="I6" s="67" t="s">
        <v>157</v>
      </c>
      <c r="J6" s="60"/>
      <c r="K6" s="67" t="s">
        <v>100</v>
      </c>
    </row>
    <row r="7" spans="1:11" s="44" customFormat="1" ht="15.75" customHeight="1" x14ac:dyDescent="0.2">
      <c r="B7" s="67" t="s">
        <v>159</v>
      </c>
      <c r="C7" s="67" t="s">
        <v>159</v>
      </c>
      <c r="D7" s="67" t="s">
        <v>159</v>
      </c>
      <c r="E7" s="67" t="s">
        <v>159</v>
      </c>
      <c r="F7" s="102"/>
      <c r="G7" s="67"/>
      <c r="H7" s="67" t="s">
        <v>102</v>
      </c>
      <c r="I7" s="67"/>
      <c r="J7" s="60"/>
      <c r="K7" s="67" t="s">
        <v>101</v>
      </c>
    </row>
    <row r="8" spans="1:11" s="44" customFormat="1" ht="15.75" hidden="1" customHeight="1" x14ac:dyDescent="0.2">
      <c r="B8" s="66"/>
      <c r="C8" s="47"/>
      <c r="D8" s="47"/>
      <c r="E8" s="47"/>
      <c r="F8" s="79"/>
      <c r="G8" s="47"/>
      <c r="H8" s="47"/>
      <c r="I8" s="47"/>
      <c r="J8"/>
      <c r="K8" s="47"/>
    </row>
    <row r="9" spans="1:11" ht="15.75" customHeight="1" x14ac:dyDescent="0.2">
      <c r="A9" s="50" t="s">
        <v>225</v>
      </c>
      <c r="B9" s="62">
        <f>IF(OR('Tabel A F'!B9&lt;5,'Tabel A Br'!B9&lt;0.5),"-",IFERROR('Tabel A Br'!B9/'Tabel A F'!B9*100,"-"))</f>
        <v>3.3259187516814634</v>
      </c>
      <c r="C9" s="62">
        <f>IF(OR('Tabel A F'!C9&lt;5,'Tabel A Br'!C9&lt;0.5),"-",IFERROR('Tabel A Br'!C9/'Tabel A F'!C9*100,"-"))</f>
        <v>1.7145550351288057</v>
      </c>
      <c r="D9" s="62">
        <f>IF(OR('Tabel A F'!D9&lt;5,'Tabel A Br'!D9&lt;0.5),"-",IFERROR('Tabel A Br'!D9/'Tabel A F'!D9*100,"-"))</f>
        <v>2.8640066124109866</v>
      </c>
      <c r="E9" s="62">
        <f>IF(OR('Tabel A F'!E9&lt;5,'Tabel A Br'!E9&lt;0.5),"-",IFERROR('Tabel A Br'!E9/'Tabel A F'!E9*100,"-"))</f>
        <v>3.2717705515088449</v>
      </c>
      <c r="F9" s="62">
        <f>IF(OR('Tabel A F'!F9&lt;5,'Tabel A Br'!F9&lt;0.5),"-",IFERROR('Tabel A Br'!F9/'Tabel A F'!F9*100,"-"))</f>
        <v>4.8929571865443426</v>
      </c>
      <c r="G9" s="62">
        <f>IF(OR('Tabel A F'!G9&lt;5,'Tabel A Br'!G9&lt;0.5),"-",IFERROR('Tabel A Br'!G9/'Tabel A F'!G9*100,"-"))</f>
        <v>1.9414706426259827</v>
      </c>
      <c r="H9" s="62">
        <f>IF(OR('Tabel A F'!H9&lt;5,'Tabel A Br'!H9&lt;0.5),"-",IFERROR('Tabel A Br'!H9/'Tabel A F'!H9*100,"-"))</f>
        <v>2.617836180078652</v>
      </c>
      <c r="I9" s="62" t="str">
        <f>IF(OR('Tabel A F'!I9&lt;5,'Tabel A Br'!I9&lt;0.5),"-",IFERROR('Tabel A Br'!I9/'Tabel A F'!I9*100,"-"))</f>
        <v>-</v>
      </c>
      <c r="K9" s="62">
        <f>IF(OR('Tabel A F'!K9&lt;5,'Tabel A Br'!K9&lt;0.5),"-",IFERROR('Tabel A Br'!K9/'Tabel A F'!K9*100,"-"))</f>
        <v>2.7651149792398599</v>
      </c>
    </row>
    <row r="10" spans="1:11" ht="15.75" customHeight="1" x14ac:dyDescent="0.2">
      <c r="A10" s="52" t="s">
        <v>226</v>
      </c>
      <c r="B10" s="105">
        <f>IF(OR('Tabel A F'!B10&lt;5,'Tabel A Br'!B10&lt;0.5),"-",IFERROR('Tabel A Br'!B10/'Tabel A F'!B10*100,"-"))</f>
        <v>2.8037533875338756</v>
      </c>
      <c r="C10" s="105">
        <f>IF(OR('Tabel A F'!C10&lt;5,'Tabel A Br'!C10&lt;0.5),"-",IFERROR('Tabel A Br'!C10/'Tabel A F'!C10*100,"-"))</f>
        <v>1.8956112094395277</v>
      </c>
      <c r="D10" s="105">
        <f>IF(OR('Tabel A F'!D10&lt;5,'Tabel A Br'!D10&lt;0.5),"-",IFERROR('Tabel A Br'!D10/'Tabel A F'!D10*100,"-"))</f>
        <v>2.3514711622487621</v>
      </c>
      <c r="E10" s="105">
        <f>IF(OR('Tabel A F'!E10&lt;5,'Tabel A Br'!E10&lt;0.5),"-",IFERROR('Tabel A Br'!E10/'Tabel A F'!E10*100,"-"))</f>
        <v>1.7630709354915495</v>
      </c>
      <c r="F10" s="105">
        <f>IF(OR('Tabel A F'!F10&lt;5,'Tabel A Br'!F10&lt;0.5),"-",IFERROR('Tabel A Br'!F10/'Tabel A F'!F10*100,"-"))</f>
        <v>2.3988801012337868</v>
      </c>
      <c r="G10" s="105">
        <f>IF(OR('Tabel A F'!G10&lt;5,'Tabel A Br'!G10&lt;0.5),"-",IFERROR('Tabel A Br'!G10/'Tabel A F'!G10*100,"-"))</f>
        <v>1.6176482359136386</v>
      </c>
      <c r="H10" s="105">
        <f>IF(OR('Tabel A F'!H10&lt;5,'Tabel A Br'!H10&lt;0.5),"-",IFERROR('Tabel A Br'!H10/'Tabel A F'!H10*100,"-"))</f>
        <v>2.6615728772635814</v>
      </c>
      <c r="I10" s="105">
        <f>IF(OR('Tabel A F'!I10&lt;5,'Tabel A Br'!I10&lt;0.5),"-",IFERROR('Tabel A Br'!I10/'Tabel A F'!I10*100,"-"))</f>
        <v>1.6390327868852459</v>
      </c>
      <c r="K10" s="105">
        <f>IF(OR('Tabel A F'!K10&lt;5,'Tabel A Br'!K10&lt;0.5),"-",IFERROR('Tabel A Br'!K10/'Tabel A F'!K10*100,"-"))</f>
        <v>2.296511187759795</v>
      </c>
    </row>
    <row r="11" spans="1:11" ht="15.75" customHeight="1" x14ac:dyDescent="0.2">
      <c r="A11" s="50" t="s">
        <v>227</v>
      </c>
      <c r="B11" s="62">
        <f>IF(OR('Tabel A F'!B11&lt;5,'Tabel A Br'!B11&lt;0.5),"-",IFERROR('Tabel A Br'!B11/'Tabel A F'!B11*100,"-"))</f>
        <v>12.723712110224799</v>
      </c>
      <c r="C11" s="62">
        <f>IF(OR('Tabel A F'!C11&lt;5,'Tabel A Br'!C11&lt;0.5),"-",IFERROR('Tabel A Br'!C11/'Tabel A F'!C11*100,"-"))</f>
        <v>5.089504347826086</v>
      </c>
      <c r="D11" s="62">
        <f>IF(OR('Tabel A F'!D11&lt;5,'Tabel A Br'!D11&lt;0.5),"-",IFERROR('Tabel A Br'!D11/'Tabel A F'!D11*100,"-"))</f>
        <v>9.2431733038348085</v>
      </c>
      <c r="E11" s="62">
        <f>IF(OR('Tabel A F'!E11&lt;5,'Tabel A Br'!E11&lt;0.5),"-",IFERROR('Tabel A Br'!E11/'Tabel A F'!E11*100,"-"))</f>
        <v>5.416468322981367</v>
      </c>
      <c r="F11" s="62">
        <f>IF(OR('Tabel A F'!F11&lt;5,'Tabel A Br'!F11&lt;0.5),"-",IFERROR('Tabel A Br'!F11/'Tabel A F'!F11*100,"-"))</f>
        <v>12.82334494773519</v>
      </c>
      <c r="G11" s="62">
        <f>IF(OR('Tabel A F'!G11&lt;5,'Tabel A Br'!G11&lt;0.5),"-",IFERROR('Tabel A Br'!G11/'Tabel A F'!G11*100,"-"))</f>
        <v>6.6013336414048052</v>
      </c>
      <c r="H11" s="62">
        <f>IF(OR('Tabel A F'!H11&lt;5,'Tabel A Br'!H11&lt;0.5),"-",IFERROR('Tabel A Br'!H11/'Tabel A F'!H11*100,"-"))</f>
        <v>8.5028522540983609</v>
      </c>
      <c r="I11" s="62">
        <f>IF(OR('Tabel A F'!I11&lt;5,'Tabel A Br'!I11&lt;0.5),"-",IFERROR('Tabel A Br'!I11/'Tabel A F'!I11*100,"-"))</f>
        <v>6.6654333333333327</v>
      </c>
      <c r="K11" s="62">
        <f>IF(OR('Tabel A F'!K11&lt;5,'Tabel A Br'!K11&lt;0.5),"-",IFERROR('Tabel A Br'!K11/'Tabel A F'!K11*100,"-"))</f>
        <v>8.7609675838887942</v>
      </c>
    </row>
    <row r="12" spans="1:11" ht="15.75" customHeight="1" x14ac:dyDescent="0.2">
      <c r="A12" s="52" t="s">
        <v>26</v>
      </c>
      <c r="B12" s="105">
        <f>IF(OR('Tabel A F'!B12&lt;5,'Tabel A Br'!B12&lt;0.5),"-",IFERROR('Tabel A Br'!B12/'Tabel A F'!B12*100,"-"))</f>
        <v>10.124415379334021</v>
      </c>
      <c r="C12" s="105">
        <f>IF(OR('Tabel A F'!C12&lt;5,'Tabel A Br'!C12&lt;0.5),"-",IFERROR('Tabel A Br'!C12/'Tabel A F'!C12*100,"-"))</f>
        <v>7.092003478260871</v>
      </c>
      <c r="D12" s="105">
        <f>IF(OR('Tabel A F'!D12&lt;5,'Tabel A Br'!D12&lt;0.5),"-",IFERROR('Tabel A Br'!D12/'Tabel A F'!D12*100,"-"))</f>
        <v>11.263700112457828</v>
      </c>
      <c r="E12" s="105">
        <f>IF(OR('Tabel A F'!E12&lt;5,'Tabel A Br'!E12&lt;0.5),"-",IFERROR('Tabel A Br'!E12/'Tabel A F'!E12*100,"-"))</f>
        <v>6.3917904085257549</v>
      </c>
      <c r="F12" s="105">
        <f>IF(OR('Tabel A F'!F12&lt;5,'Tabel A Br'!F12&lt;0.5),"-",IFERROR('Tabel A Br'!F12/'Tabel A F'!F12*100,"-"))</f>
        <v>10.180793385826771</v>
      </c>
      <c r="G12" s="105">
        <f>IF(OR('Tabel A F'!G12&lt;5,'Tabel A Br'!G12&lt;0.5),"-",IFERROR('Tabel A Br'!G12/'Tabel A F'!G12*100,"-"))</f>
        <v>6.0440661070304298</v>
      </c>
      <c r="H12" s="105">
        <f>IF(OR('Tabel A F'!H12&lt;5,'Tabel A Br'!H12&lt;0.5),"-",IFERROR('Tabel A Br'!H12/'Tabel A F'!H12*100,"-"))</f>
        <v>7.8923495638060466</v>
      </c>
      <c r="I12" s="105">
        <f>IF(OR('Tabel A F'!I12&lt;5,'Tabel A Br'!I12&lt;0.5),"-",IFERROR('Tabel A Br'!I12/'Tabel A F'!I12*100,"-"))</f>
        <v>8.8641965811965822</v>
      </c>
      <c r="K12" s="105">
        <f>IF(OR('Tabel A F'!K12&lt;5,'Tabel A Br'!K12&lt;0.5),"-",IFERROR('Tabel A Br'!K12/'Tabel A F'!K12*100,"-"))</f>
        <v>8.5855673799029866</v>
      </c>
    </row>
    <row r="13" spans="1:11" ht="15.75" customHeight="1" x14ac:dyDescent="0.2">
      <c r="A13" s="50" t="s">
        <v>27</v>
      </c>
      <c r="B13" s="104">
        <f>IF(OR('Tabel A F'!B13&lt;5,'Tabel A Br'!B13&lt;0.5),"-",IFERROR('Tabel A Br'!B13/'Tabel A F'!B13*100,"-"))</f>
        <v>4.8565838150289018</v>
      </c>
      <c r="C13" s="104">
        <f>IF(OR('Tabel A F'!C13&lt;5,'Tabel A Br'!C13&lt;0.5),"-",IFERROR('Tabel A Br'!C13/'Tabel A F'!C13*100,"-"))</f>
        <v>2.163101809954751</v>
      </c>
      <c r="D13" s="104">
        <f>IF(OR('Tabel A F'!D13&lt;5,'Tabel A Br'!D13&lt;0.5),"-",IFERROR('Tabel A Br'!D13/'Tabel A F'!D13*100,"-"))</f>
        <v>4.1131725923369</v>
      </c>
      <c r="E13" s="104">
        <f>IF(OR('Tabel A F'!E13&lt;5,'Tabel A Br'!E13&lt;0.5),"-",IFERROR('Tabel A Br'!E13/'Tabel A F'!E13*100,"-"))</f>
        <v>2.5940282258064515</v>
      </c>
      <c r="F13" s="104">
        <f>IF(OR('Tabel A F'!F13&lt;5,'Tabel A Br'!F13&lt;0.5),"-",IFERROR('Tabel A Br'!F13/'Tabel A F'!F13*100,"-"))</f>
        <v>5.3572640207075066</v>
      </c>
      <c r="G13" s="104">
        <f>IF(OR('Tabel A F'!G13&lt;5,'Tabel A Br'!G13&lt;0.5),"-",IFERROR('Tabel A Br'!G13/'Tabel A F'!G13*100,"-"))</f>
        <v>2.2988424414478352</v>
      </c>
      <c r="H13" s="104">
        <f>IF(OR('Tabel A F'!H13&lt;5,'Tabel A Br'!H13&lt;0.5),"-",IFERROR('Tabel A Br'!H13/'Tabel A F'!H13*100,"-"))</f>
        <v>3.5618120038991785</v>
      </c>
      <c r="I13" s="104">
        <f>IF(OR('Tabel A F'!I13&lt;5,'Tabel A Br'!I13&lt;0.5),"-",IFERROR('Tabel A Br'!I13/'Tabel A F'!I13*100,"-"))</f>
        <v>10.153795918367347</v>
      </c>
      <c r="K13" s="104">
        <f>IF(OR('Tabel A F'!K13&lt;5,'Tabel A Br'!K13&lt;0.5),"-",IFERROR('Tabel A Br'!K13/'Tabel A F'!K13*100,"-"))</f>
        <v>3.6483190927555857</v>
      </c>
    </row>
    <row r="14" spans="1:11" ht="15.75" customHeight="1" x14ac:dyDescent="0.2">
      <c r="A14" s="52" t="s">
        <v>28</v>
      </c>
      <c r="B14" s="105">
        <f>IF(OR('Tabel A F'!B14&lt;5,'Tabel A Br'!B14&lt;0.5),"-",IFERROR('Tabel A Br'!B14/'Tabel A F'!B14*100,"-"))</f>
        <v>4.0919775280898874</v>
      </c>
      <c r="C14" s="105" t="str">
        <f>IF(OR('Tabel A F'!C14&lt;5,'Tabel A Br'!C14&lt;0.5),"-",IFERROR('Tabel A Br'!C14/'Tabel A F'!C14*100,"-"))</f>
        <v>-</v>
      </c>
      <c r="D14" s="105">
        <f>IF(OR('Tabel A F'!D14&lt;5,'Tabel A Br'!D14&lt;0.5),"-",IFERROR('Tabel A Br'!D14/'Tabel A F'!D14*100,"-"))</f>
        <v>4.7674963099630991</v>
      </c>
      <c r="E14" s="105">
        <f>IF(OR('Tabel A F'!E14&lt;5,'Tabel A Br'!E14&lt;0.5),"-",IFERROR('Tabel A Br'!E14/'Tabel A F'!E14*100,"-"))</f>
        <v>4.6104189189189189</v>
      </c>
      <c r="F14" s="105">
        <f>IF(OR('Tabel A F'!F14&lt;5,'Tabel A Br'!F14&lt;0.5),"-",IFERROR('Tabel A Br'!F14/'Tabel A F'!F14*100,"-"))</f>
        <v>3.7900443037974685</v>
      </c>
      <c r="G14" s="105">
        <f>IF(OR('Tabel A F'!G14&lt;5,'Tabel A Br'!G14&lt;0.5),"-",IFERROR('Tabel A Br'!G14/'Tabel A F'!G14*100,"-"))</f>
        <v>3.3496056338028164</v>
      </c>
      <c r="H14" s="105">
        <f>IF(OR('Tabel A F'!H14&lt;5,'Tabel A Br'!H14&lt;0.5),"-",IFERROR('Tabel A Br'!H14/'Tabel A F'!H14*100,"-"))</f>
        <v>4.7853919354838705</v>
      </c>
      <c r="I14" s="105" t="str">
        <f>IF(OR('Tabel A F'!I14&lt;5,'Tabel A Br'!I14&lt;0.5),"-",IFERROR('Tabel A Br'!I14/'Tabel A F'!I14*100,"-"))</f>
        <v>-</v>
      </c>
      <c r="K14" s="105">
        <f>IF(OR('Tabel A F'!K14&lt;5,'Tabel A Br'!K14&lt;0.5),"-",IFERROR('Tabel A Br'!K14/'Tabel A F'!K14*100,"-"))</f>
        <v>4.2721935617003712</v>
      </c>
    </row>
    <row r="15" spans="1:11" ht="15.75" customHeight="1" x14ac:dyDescent="0.2">
      <c r="A15" s="50" t="s">
        <v>29</v>
      </c>
      <c r="B15" s="104">
        <f>IF(OR('Tabel A F'!B15&lt;5,'Tabel A Br'!B15&lt;0.5),"-",IFERROR('Tabel A Br'!B15/'Tabel A F'!B15*100,"-"))</f>
        <v>16.911805111821089</v>
      </c>
      <c r="C15" s="104">
        <f>IF(OR('Tabel A F'!C15&lt;5,'Tabel A Br'!C15&lt;0.5),"-",IFERROR('Tabel A Br'!C15/'Tabel A F'!C15*100,"-"))</f>
        <v>10.366725806451612</v>
      </c>
      <c r="D15" s="104">
        <f>IF(OR('Tabel A F'!D15&lt;5,'Tabel A Br'!D15&lt;0.5),"-",IFERROR('Tabel A Br'!D15/'Tabel A F'!D15*100,"-"))</f>
        <v>15.518143712574851</v>
      </c>
      <c r="E15" s="104">
        <f>IF(OR('Tabel A F'!E15&lt;5,'Tabel A Br'!E15&lt;0.5),"-",IFERROR('Tabel A Br'!E15/'Tabel A F'!E15*100,"-"))</f>
        <v>13.426613445378152</v>
      </c>
      <c r="F15" s="104">
        <f>IF(OR('Tabel A F'!F15&lt;5,'Tabel A Br'!F15&lt;0.5),"-",IFERROR('Tabel A Br'!F15/'Tabel A F'!F15*100,"-"))</f>
        <v>18.698259036144581</v>
      </c>
      <c r="G15" s="104">
        <f>IF(OR('Tabel A F'!G15&lt;5,'Tabel A Br'!G15&lt;0.5),"-",IFERROR('Tabel A Br'!G15/'Tabel A F'!G15*100,"-"))</f>
        <v>9.6943667621776495</v>
      </c>
      <c r="H15" s="104">
        <f>IF(OR('Tabel A F'!H15&lt;5,'Tabel A Br'!H15&lt;0.5),"-",IFERROR('Tabel A Br'!H15/'Tabel A F'!H15*100,"-"))</f>
        <v>10.997622862571248</v>
      </c>
      <c r="I15" s="104">
        <f>IF(OR('Tabel A F'!I15&lt;5,'Tabel A Br'!I15&lt;0.5),"-",IFERROR('Tabel A Br'!I15/'Tabel A F'!I15*100,"-"))</f>
        <v>17.881062499999999</v>
      </c>
      <c r="K15" s="104">
        <f>IF(OR('Tabel A F'!K15&lt;5,'Tabel A Br'!K15&lt;0.5),"-",IFERROR('Tabel A Br'!K15/'Tabel A F'!K15*100,"-"))</f>
        <v>12.115617407256421</v>
      </c>
    </row>
    <row r="16" spans="1:11" ht="15.75" customHeight="1" x14ac:dyDescent="0.2">
      <c r="A16" s="52" t="s">
        <v>30</v>
      </c>
      <c r="B16" s="105">
        <f>IF(OR('Tabel A F'!B16&lt;5,'Tabel A Br'!B16&lt;0.5),"-",IFERROR('Tabel A Br'!B16/'Tabel A F'!B16*100,"-"))</f>
        <v>7.7428726415094333</v>
      </c>
      <c r="C16" s="105">
        <f>IF(OR('Tabel A F'!C16&lt;5,'Tabel A Br'!C16&lt;0.5),"-",IFERROR('Tabel A Br'!C16/'Tabel A F'!C16*100,"-"))</f>
        <v>3.7588265306122448</v>
      </c>
      <c r="D16" s="105">
        <f>IF(OR('Tabel A F'!D16&lt;5,'Tabel A Br'!D16&lt;0.5),"-",IFERROR('Tabel A Br'!D16/'Tabel A F'!D16*100,"-"))</f>
        <v>9.8541042047531988</v>
      </c>
      <c r="E16" s="105">
        <f>IF(OR('Tabel A F'!E16&lt;5,'Tabel A Br'!E16&lt;0.5),"-",IFERROR('Tabel A Br'!E16/'Tabel A F'!E16*100,"-"))</f>
        <v>3.4470000000000001</v>
      </c>
      <c r="F16" s="105">
        <f>IF(OR('Tabel A F'!F16&lt;5,'Tabel A Br'!F16&lt;0.5),"-",IFERROR('Tabel A Br'!F16/'Tabel A F'!F16*100,"-"))</f>
        <v>6.937049773755656</v>
      </c>
      <c r="G16" s="105">
        <f>IF(OR('Tabel A F'!G16&lt;5,'Tabel A Br'!G16&lt;0.5),"-",IFERROR('Tabel A Br'!G16/'Tabel A F'!G16*100,"-"))</f>
        <v>2.6946919999999999</v>
      </c>
      <c r="H16" s="105">
        <f>IF(OR('Tabel A F'!H16&lt;5,'Tabel A Br'!H16&lt;0.5),"-",IFERROR('Tabel A Br'!H16/'Tabel A F'!H16*100,"-"))</f>
        <v>6.8689762516046207</v>
      </c>
      <c r="I16" s="105">
        <f>IF(OR('Tabel A F'!I16&lt;5,'Tabel A Br'!I16&lt;0.5),"-",IFERROR('Tabel A Br'!I16/'Tabel A F'!I16*100,"-"))</f>
        <v>5.1634285714285708</v>
      </c>
      <c r="K16" s="105">
        <f>IF(OR('Tabel A F'!K16&lt;5,'Tabel A Br'!K16&lt;0.5),"-",IFERROR('Tabel A Br'!K16/'Tabel A F'!K16*100,"-"))</f>
        <v>6.6453020509633305</v>
      </c>
    </row>
    <row r="17" spans="1:11" ht="15.75" hidden="1" customHeight="1" x14ac:dyDescent="0.2">
      <c r="A17" s="50" t="s">
        <v>31</v>
      </c>
      <c r="B17" s="104">
        <f>IF(OR('Tabel A F'!B17&lt;5,'Tabel A Br'!B17&lt;0.5),"-",IFERROR('Tabel A Br'!B17/'Tabel A F'!B17*100,"-"))</f>
        <v>2.0731666666666664</v>
      </c>
      <c r="C17" s="104">
        <f>IF(OR('Tabel A F'!C17&lt;5,'Tabel A Br'!C17&lt;0.5),"-",IFERROR('Tabel A Br'!C17/'Tabel A F'!C17*100,"-"))</f>
        <v>2.2079478260869565</v>
      </c>
      <c r="D17" s="104">
        <f>IF(OR('Tabel A F'!D17&lt;5,'Tabel A Br'!D17&lt;0.5),"-",IFERROR('Tabel A Br'!D17/'Tabel A F'!D17*100,"-"))</f>
        <v>3.4064912790697677</v>
      </c>
      <c r="E17" s="104">
        <f>IF(OR('Tabel A F'!E17&lt;5,'Tabel A Br'!E17&lt;0.5),"-",IFERROR('Tabel A Br'!E17/'Tabel A F'!E17*100,"-"))</f>
        <v>1.2468711111111113</v>
      </c>
      <c r="F17" s="104">
        <f>IF(OR('Tabel A F'!F17&lt;5,'Tabel A Br'!F17&lt;0.5),"-",IFERROR('Tabel A Br'!F17/'Tabel A F'!F17*100,"-"))</f>
        <v>2.3846666666666665</v>
      </c>
      <c r="G17" s="104">
        <f>IF(OR('Tabel A F'!G17&lt;5,'Tabel A Br'!G17&lt;0.5),"-",IFERROR('Tabel A Br'!G17/'Tabel A F'!G17*100,"-"))</f>
        <v>2.706671772428884</v>
      </c>
      <c r="H17" s="104">
        <f>IF(OR('Tabel A F'!H17&lt;5,'Tabel A Br'!H17&lt;0.5),"-",IFERROR('Tabel A Br'!H17/'Tabel A F'!H17*100,"-"))</f>
        <v>5.4287017326732672</v>
      </c>
      <c r="I17" s="104">
        <f>IF(OR('Tabel A F'!I17&lt;5,'Tabel A Br'!I17&lt;0.5),"-",IFERROR('Tabel A Br'!I17/'Tabel A F'!I17*100,"-"))</f>
        <v>8.3317499999999995</v>
      </c>
      <c r="K17" s="104">
        <f>IF(OR('Tabel A F'!K17&lt;5,'Tabel A Br'!K17&lt;0.5),"-",IFERROR('Tabel A Br'!K17/'Tabel A F'!K17*100,"-"))</f>
        <v>3.5389457983193275</v>
      </c>
    </row>
    <row r="18" spans="1:11" ht="15.75" hidden="1" customHeight="1" x14ac:dyDescent="0.2">
      <c r="A18" s="52" t="s">
        <v>32</v>
      </c>
      <c r="B18" s="105">
        <f>IF(OR('Tabel A F'!B18&lt;5,'Tabel A Br'!B18&lt;0.5),"-",IFERROR('Tabel A Br'!B18/'Tabel A F'!B18*100,"-"))</f>
        <v>4.092538461538461</v>
      </c>
      <c r="C18" s="105" t="str">
        <f>IF(OR('Tabel A F'!C18&lt;5,'Tabel A Br'!C18&lt;0.5),"-",IFERROR('Tabel A Br'!C18/'Tabel A F'!C18*100,"-"))</f>
        <v>-</v>
      </c>
      <c r="D18" s="105">
        <f>IF(OR('Tabel A F'!D18&lt;5,'Tabel A Br'!D18&lt;0.5),"-",IFERROR('Tabel A Br'!D18/'Tabel A F'!D18*100,"-"))</f>
        <v>4.8977894736842105</v>
      </c>
      <c r="E18" s="105" t="str">
        <f>IF(OR('Tabel A F'!E18&lt;5,'Tabel A Br'!E18&lt;0.5),"-",IFERROR('Tabel A Br'!E18/'Tabel A F'!E18*100,"-"))</f>
        <v>-</v>
      </c>
      <c r="F18" s="105">
        <f>IF(OR('Tabel A F'!F18&lt;5,'Tabel A Br'!F18&lt;0.5),"-",IFERROR('Tabel A Br'!F18/'Tabel A F'!F18*100,"-"))</f>
        <v>10.547428571428572</v>
      </c>
      <c r="G18" s="105">
        <f>IF(OR('Tabel A F'!G18&lt;5,'Tabel A Br'!G18&lt;0.5),"-",IFERROR('Tabel A Br'!G18/'Tabel A F'!G18*100,"-"))</f>
        <v>3.7040918367346936</v>
      </c>
      <c r="H18" s="105">
        <f>IF(OR('Tabel A F'!H18&lt;5,'Tabel A Br'!H18&lt;0.5),"-",IFERROR('Tabel A Br'!H18/'Tabel A F'!H18*100,"-"))</f>
        <v>7.0819487179487188</v>
      </c>
      <c r="I18" s="105" t="str">
        <f>IF(OR('Tabel A F'!I18&lt;5,'Tabel A Br'!I18&lt;0.5),"-",IFERROR('Tabel A Br'!I18/'Tabel A F'!I18*100,"-"))</f>
        <v>-</v>
      </c>
      <c r="K18" s="105">
        <f>IF(OR('Tabel A F'!K18&lt;5,'Tabel A Br'!K18&lt;0.5),"-",IFERROR('Tabel A Br'!K18/'Tabel A F'!K18*100,"-"))</f>
        <v>6.1132075471698109</v>
      </c>
    </row>
    <row r="19" spans="1:11" ht="15.75" hidden="1" customHeight="1" x14ac:dyDescent="0.2">
      <c r="A19" s="50" t="s">
        <v>33</v>
      </c>
      <c r="B19" s="104" t="str">
        <f>IF(OR('Tabel A F'!B19&lt;5,'Tabel A Br'!B19&lt;0.5),"-",IFERROR('Tabel A Br'!B19/'Tabel A F'!B19*100,"-"))</f>
        <v>-</v>
      </c>
      <c r="C19" s="104" t="str">
        <f>IF(OR('Tabel A F'!C19&lt;5,'Tabel A Br'!C19&lt;0.5),"-",IFERROR('Tabel A Br'!C19/'Tabel A F'!C19*100,"-"))</f>
        <v>-</v>
      </c>
      <c r="D19" s="104" t="str">
        <f>IF(OR('Tabel A F'!D19&lt;5,'Tabel A Br'!D19&lt;0.5),"-",IFERROR('Tabel A Br'!D19/'Tabel A F'!D19*100,"-"))</f>
        <v>-</v>
      </c>
      <c r="E19" s="104" t="str">
        <f>IF(OR('Tabel A F'!E19&lt;5,'Tabel A Br'!E19&lt;0.5),"-",IFERROR('Tabel A Br'!E19/'Tabel A F'!E19*100,"-"))</f>
        <v>-</v>
      </c>
      <c r="F19" s="104">
        <f>IF(OR('Tabel A F'!F19&lt;5,'Tabel A Br'!F19&lt;0.5),"-",IFERROR('Tabel A Br'!F19/'Tabel A F'!F19*100,"-"))</f>
        <v>7.315707317073171</v>
      </c>
      <c r="G19" s="104" t="str">
        <f>IF(OR('Tabel A F'!G19&lt;5,'Tabel A Br'!G19&lt;0.5),"-",IFERROR('Tabel A Br'!G19/'Tabel A F'!G19*100,"-"))</f>
        <v>-</v>
      </c>
      <c r="H19" s="104">
        <f>IF(OR('Tabel A F'!H19&lt;5,'Tabel A Br'!H19&lt;0.5),"-",IFERROR('Tabel A Br'!H19/'Tabel A F'!H19*100,"-"))</f>
        <v>3.2917770700636941</v>
      </c>
      <c r="I19" s="104" t="str">
        <f>IF(OR('Tabel A F'!I19&lt;5,'Tabel A Br'!I19&lt;0.5),"-",IFERROR('Tabel A Br'!I19/'Tabel A F'!I19*100,"-"))</f>
        <v>-</v>
      </c>
      <c r="K19" s="104">
        <f>IF(OR('Tabel A F'!K19&lt;5,'Tabel A Br'!K19&lt;0.5),"-",IFERROR('Tabel A Br'!K19/'Tabel A F'!K19*100,"-"))</f>
        <v>2.5208425925925924</v>
      </c>
    </row>
    <row r="20" spans="1:11" ht="15.75" hidden="1" customHeight="1" x14ac:dyDescent="0.2">
      <c r="A20" s="52" t="s">
        <v>34</v>
      </c>
      <c r="B20" s="105" t="str">
        <f>IF(OR('Tabel A F'!B20&lt;5,'Tabel A Br'!B20&lt;0.5),"-",IFERROR('Tabel A Br'!B20/'Tabel A F'!B20*100,"-"))</f>
        <v>-</v>
      </c>
      <c r="C20" s="105" t="str">
        <f>IF(OR('Tabel A F'!C20&lt;5,'Tabel A Br'!C20&lt;0.5),"-",IFERROR('Tabel A Br'!C20/'Tabel A F'!C20*100,"-"))</f>
        <v>-</v>
      </c>
      <c r="D20" s="105">
        <f>IF(OR('Tabel A F'!D20&lt;5,'Tabel A Br'!D20&lt;0.5),"-",IFERROR('Tabel A Br'!D20/'Tabel A F'!D20*100,"-"))</f>
        <v>5.9988799999999998</v>
      </c>
      <c r="E20" s="105">
        <f>IF(OR('Tabel A F'!E20&lt;5,'Tabel A Br'!E20&lt;0.5),"-",IFERROR('Tabel A Br'!E20/'Tabel A F'!E20*100,"-"))</f>
        <v>2.3251395348837209</v>
      </c>
      <c r="F20" s="105">
        <f>IF(OR('Tabel A F'!F20&lt;5,'Tabel A Br'!F20&lt;0.5),"-",IFERROR('Tabel A Br'!F20/'Tabel A F'!F20*100,"-"))</f>
        <v>3.7029999999999998</v>
      </c>
      <c r="G20" s="105">
        <f>IF(OR('Tabel A F'!G20&lt;5,'Tabel A Br'!G20&lt;0.5),"-",IFERROR('Tabel A Br'!G20/'Tabel A F'!G20*100,"-"))</f>
        <v>1.33308</v>
      </c>
      <c r="H20" s="105">
        <f>IF(OR('Tabel A F'!H20&lt;5,'Tabel A Br'!H20&lt;0.5),"-",IFERROR('Tabel A Br'!H20/'Tabel A F'!H20*100,"-"))</f>
        <v>6.9149374999999997</v>
      </c>
      <c r="I20" s="105" t="str">
        <f>IF(OR('Tabel A F'!I20&lt;5,'Tabel A Br'!I20&lt;0.5),"-",IFERROR('Tabel A Br'!I20/'Tabel A F'!I20*100,"-"))</f>
        <v>-</v>
      </c>
      <c r="K20" s="105">
        <f>IF(OR('Tabel A F'!K20&lt;5,'Tabel A Br'!K20&lt;0.5),"-",IFERROR('Tabel A Br'!K20/'Tabel A F'!K20*100,"-"))</f>
        <v>4.6472784313725484</v>
      </c>
    </row>
    <row r="21" spans="1:11" ht="15.75" customHeight="1" x14ac:dyDescent="0.2">
      <c r="A21" s="50" t="s">
        <v>35</v>
      </c>
      <c r="B21" s="104">
        <f>IF(OR('Tabel A F'!B21&lt;5,'Tabel A Br'!B21&lt;0.5),"-",IFERROR('Tabel A Br'!B21/'Tabel A F'!B21*100,"-"))</f>
        <v>1.9061797752808987</v>
      </c>
      <c r="C21" s="104">
        <f>IF(OR('Tabel A F'!C21&lt;5,'Tabel A Br'!C21&lt;0.5),"-",IFERROR('Tabel A Br'!C21/'Tabel A F'!C21*100,"-"))</f>
        <v>1.8670147058823532</v>
      </c>
      <c r="D21" s="104">
        <f>IF(OR('Tabel A F'!D21&lt;5,'Tabel A Br'!D21&lt;0.5),"-",IFERROR('Tabel A Br'!D21/'Tabel A F'!D21*100,"-"))</f>
        <v>3.6041152173913042</v>
      </c>
      <c r="E21" s="104">
        <f>IF(OR('Tabel A F'!E21&lt;5,'Tabel A Br'!E21&lt;0.5),"-",IFERROR('Tabel A Br'!E21/'Tabel A F'!E21*100,"-"))</f>
        <v>1.2118726114649683</v>
      </c>
      <c r="F21" s="104">
        <f>IF(OR('Tabel A F'!F21&lt;5,'Tabel A Br'!F21&lt;0.5),"-",IFERROR('Tabel A Br'!F21/'Tabel A F'!F21*100,"-"))</f>
        <v>4.2802967479674798</v>
      </c>
      <c r="G21" s="104">
        <f>IF(OR('Tabel A F'!G21&lt;5,'Tabel A Br'!G21&lt;0.5),"-",IFERROR('Tabel A Br'!G21/'Tabel A F'!G21*100,"-"))</f>
        <v>2.467243831640058</v>
      </c>
      <c r="H21" s="104">
        <f>IF(OR('Tabel A F'!H21&lt;5,'Tabel A Br'!H21&lt;0.5),"-",IFERROR('Tabel A Br'!H21/'Tabel A F'!H21*100,"-"))</f>
        <v>5.9134251036116048</v>
      </c>
      <c r="I21" s="104">
        <f>IF(OR('Tabel A F'!I21&lt;5,'Tabel A Br'!I21&lt;0.5),"-",IFERROR('Tabel A Br'!I21/'Tabel A F'!I21*100,"-"))</f>
        <v>5.2621578947368421</v>
      </c>
      <c r="K21" s="104">
        <f>IF(OR('Tabel A F'!K21&lt;5,'Tabel A Br'!K21&lt;0.5),"-",IFERROR('Tabel A Br'!K21/'Tabel A F'!K21*100,"-"))</f>
        <v>4.0536910069177559</v>
      </c>
    </row>
    <row r="22" spans="1:11" ht="15.75" customHeight="1" x14ac:dyDescent="0.2">
      <c r="A22" s="52" t="s">
        <v>36</v>
      </c>
      <c r="B22" s="105" t="str">
        <f>IF(OR('Tabel A F'!B22&lt;5,'Tabel A Br'!B22&lt;0.5),"-",IFERROR('Tabel A Br'!B22/'Tabel A F'!B22*100,"-"))</f>
        <v>-</v>
      </c>
      <c r="C22" s="105">
        <f>IF(OR('Tabel A F'!C22&lt;5,'Tabel A Br'!C22&lt;0.5),"-",IFERROR('Tabel A Br'!C22/'Tabel A F'!C22*100,"-"))</f>
        <v>4.4855416666666672</v>
      </c>
      <c r="D22" s="105">
        <f>IF(OR('Tabel A F'!D22&lt;5,'Tabel A Br'!D22&lt;0.5),"-",IFERROR('Tabel A Br'!D22/'Tabel A F'!D22*100,"-"))</f>
        <v>4.1165113636363628</v>
      </c>
      <c r="E22" s="105">
        <f>IF(OR('Tabel A F'!E22&lt;5,'Tabel A Br'!E22&lt;0.5),"-",IFERROR('Tabel A Br'!E22/'Tabel A F'!E22*100,"-"))</f>
        <v>2.7021891891891894</v>
      </c>
      <c r="F22" s="105" t="str">
        <f>IF(OR('Tabel A F'!F22&lt;5,'Tabel A Br'!F22&lt;0.5),"-",IFERROR('Tabel A Br'!F22/'Tabel A F'!F22*100,"-"))</f>
        <v>-</v>
      </c>
      <c r="G22" s="105" t="str">
        <f>IF(OR('Tabel A F'!G22&lt;5,'Tabel A Br'!G22&lt;0.5),"-",IFERROR('Tabel A Br'!G22/'Tabel A F'!G22*100,"-"))</f>
        <v>-</v>
      </c>
      <c r="H22" s="105">
        <f>IF(OR('Tabel A F'!H22&lt;5,'Tabel A Br'!H22&lt;0.5),"-",IFERROR('Tabel A Br'!H22/'Tabel A F'!H22*100,"-"))</f>
        <v>5.4071153846153841</v>
      </c>
      <c r="I22" s="105" t="str">
        <f>IF(OR('Tabel A F'!I22&lt;5,'Tabel A Br'!I22&lt;0.5),"-",IFERROR('Tabel A Br'!I22/'Tabel A F'!I22*100,"-"))</f>
        <v>-</v>
      </c>
      <c r="K22" s="105">
        <f>IF(OR('Tabel A F'!K22&lt;5,'Tabel A Br'!K22&lt;0.5),"-",IFERROR('Tabel A Br'!K22/'Tabel A F'!K22*100,"-"))</f>
        <v>3.6262450142450144</v>
      </c>
    </row>
    <row r="23" spans="1:11" ht="15.75" customHeight="1" x14ac:dyDescent="0.2">
      <c r="A23" s="50" t="s">
        <v>37</v>
      </c>
      <c r="B23" s="104" t="str">
        <f>IF(OR('Tabel A F'!B23&lt;5,'Tabel A Br'!B23&lt;0.5),"-",IFERROR('Tabel A Br'!B23/'Tabel A F'!B23*100,"-"))</f>
        <v>-</v>
      </c>
      <c r="C23" s="104" t="str">
        <f>IF(OR('Tabel A F'!C23&lt;5,'Tabel A Br'!C23&lt;0.5),"-",IFERROR('Tabel A Br'!C23/'Tabel A F'!C23*100,"-"))</f>
        <v>-</v>
      </c>
      <c r="D23" s="104">
        <f>IF(OR('Tabel A F'!D23&lt;5,'Tabel A Br'!D23&lt;0.5),"-",IFERROR('Tabel A Br'!D23/'Tabel A F'!D23*100,"-"))</f>
        <v>5.9876428571428564</v>
      </c>
      <c r="E23" s="104" t="str">
        <f>IF(OR('Tabel A F'!E23&lt;5,'Tabel A Br'!E23&lt;0.5),"-",IFERROR('Tabel A Br'!E23/'Tabel A F'!E23*100,"-"))</f>
        <v>-</v>
      </c>
      <c r="F23" s="104">
        <f>IF(OR('Tabel A F'!F23&lt;5,'Tabel A Br'!F23&lt;0.5),"-",IFERROR('Tabel A Br'!F23/'Tabel A F'!F23*100,"-"))</f>
        <v>8.3317499999999995</v>
      </c>
      <c r="G23" s="104">
        <f>IF(OR('Tabel A F'!G23&lt;5,'Tabel A Br'!G23&lt;0.5),"-",IFERROR('Tabel A Br'!G23/'Tabel A F'!G23*100,"-"))</f>
        <v>4.2545319148936178</v>
      </c>
      <c r="H23" s="104">
        <f>IF(OR('Tabel A F'!H23&lt;5,'Tabel A Br'!H23&lt;0.5),"-",IFERROR('Tabel A Br'!H23/'Tabel A F'!H23*100,"-"))</f>
        <v>10.213820261437908</v>
      </c>
      <c r="I23" s="104" t="str">
        <f>IF(OR('Tabel A F'!I23&lt;5,'Tabel A Br'!I23&lt;0.5),"-",IFERROR('Tabel A Br'!I23/'Tabel A F'!I23*100,"-"))</f>
        <v>-</v>
      </c>
      <c r="K23" s="104">
        <f>IF(OR('Tabel A F'!K23&lt;5,'Tabel A Br'!K23&lt;0.5),"-",IFERROR('Tabel A Br'!K23/'Tabel A F'!K23*100,"-"))</f>
        <v>8.7634804878048786</v>
      </c>
    </row>
    <row r="24" spans="1:11" ht="15.75" customHeight="1" x14ac:dyDescent="0.2">
      <c r="A24" s="52" t="s">
        <v>38</v>
      </c>
      <c r="B24" s="105">
        <f>IF(OR('Tabel A F'!B24&lt;5,'Tabel A Br'!B24&lt;0.5),"-",IFERROR('Tabel A Br'!B24/'Tabel A F'!B24*100,"-"))</f>
        <v>0.5211256830601092</v>
      </c>
      <c r="C24" s="105">
        <f>IF(OR('Tabel A F'!C24&lt;5,'Tabel A Br'!C24&lt;0.5),"-",IFERROR('Tabel A Br'!C24/'Tabel A F'!C24*100,"-"))</f>
        <v>0.5819932432432432</v>
      </c>
      <c r="D24" s="105">
        <f>IF(OR('Tabel A F'!D24&lt;5,'Tabel A Br'!D24&lt;0.5),"-",IFERROR('Tabel A Br'!D24/'Tabel A F'!D24*100,"-"))</f>
        <v>0.52644933920704851</v>
      </c>
      <c r="E24" s="105">
        <f>IF(OR('Tabel A F'!E24&lt;5,'Tabel A Br'!E24&lt;0.5),"-",IFERROR('Tabel A Br'!E24/'Tabel A F'!E24*100,"-"))</f>
        <v>0.94860975609756104</v>
      </c>
      <c r="F24" s="105">
        <f>IF(OR('Tabel A F'!F24&lt;5,'Tabel A Br'!F24&lt;0.5),"-",IFERROR('Tabel A Br'!F24/'Tabel A F'!F24*100,"-"))</f>
        <v>3.1244140625000001</v>
      </c>
      <c r="G24" s="105">
        <f>IF(OR('Tabel A F'!G24&lt;5,'Tabel A Br'!G24&lt;0.5),"-",IFERROR('Tabel A Br'!G24/'Tabel A F'!G24*100,"-"))</f>
        <v>2.6089643765903308</v>
      </c>
      <c r="H24" s="105">
        <f>IF(OR('Tabel A F'!H24&lt;5,'Tabel A Br'!H24&lt;0.5),"-",IFERROR('Tabel A Br'!H24/'Tabel A F'!H24*100,"-"))</f>
        <v>4.8988363443145593</v>
      </c>
      <c r="I24" s="105" t="str">
        <f>IF(OR('Tabel A F'!I24&lt;5,'Tabel A Br'!I24&lt;0.5),"-",IFERROR('Tabel A Br'!I24/'Tabel A F'!I24*100,"-"))</f>
        <v>-</v>
      </c>
      <c r="K24" s="105">
        <f>IF(OR('Tabel A F'!K24&lt;5,'Tabel A Br'!K24&lt;0.5),"-",IFERROR('Tabel A Br'!K24/'Tabel A F'!K24*100,"-"))</f>
        <v>2.8313230505569833</v>
      </c>
    </row>
    <row r="25" spans="1:11" ht="15.75" customHeight="1" x14ac:dyDescent="0.2">
      <c r="A25" s="50" t="s">
        <v>39</v>
      </c>
      <c r="B25" s="104">
        <f>IF(OR('Tabel A F'!B25&lt;5,'Tabel A Br'!B25&lt;0.5),"-",IFERROR('Tabel A Br'!B25/'Tabel A F'!B25*100,"-"))</f>
        <v>2.6881531531531531</v>
      </c>
      <c r="C25" s="104">
        <f>IF(OR('Tabel A F'!C25&lt;5,'Tabel A Br'!C25&lt;0.5),"-",IFERROR('Tabel A Br'!C25/'Tabel A F'!C25*100,"-"))</f>
        <v>3.9466315789473683</v>
      </c>
      <c r="D25" s="104">
        <f>IF(OR('Tabel A F'!D25&lt;5,'Tabel A Br'!D25&lt;0.5),"-",IFERROR('Tabel A Br'!D25/'Tabel A F'!D25*100,"-"))</f>
        <v>7.0605679442508702</v>
      </c>
      <c r="E25" s="104">
        <f>IF(OR('Tabel A F'!E25&lt;5,'Tabel A Br'!E25&lt;0.5),"-",IFERROR('Tabel A Br'!E25/'Tabel A F'!E25*100,"-"))</f>
        <v>2.7330585106382981</v>
      </c>
      <c r="F25" s="104">
        <f>IF(OR('Tabel A F'!F25&lt;5,'Tabel A Br'!F25&lt;0.5),"-",IFERROR('Tabel A Br'!F25/'Tabel A F'!F25*100,"-"))</f>
        <v>9.7782256809338524</v>
      </c>
      <c r="G25" s="104">
        <f>IF(OR('Tabel A F'!G25&lt;5,'Tabel A Br'!G25&lt;0.5),"-",IFERROR('Tabel A Br'!G25/'Tabel A F'!G25*100,"-"))</f>
        <v>1.6993861940298509</v>
      </c>
      <c r="H25" s="104">
        <f>IF(OR('Tabel A F'!H25&lt;5,'Tabel A Br'!H25&lt;0.5),"-",IFERROR('Tabel A Br'!H25/'Tabel A F'!H25*100,"-"))</f>
        <v>3.8224082568807334</v>
      </c>
      <c r="I25" s="104" t="str">
        <f>IF(OR('Tabel A F'!I25&lt;5,'Tabel A Br'!I25&lt;0.5),"-",IFERROR('Tabel A Br'!I25/'Tabel A F'!I25*100,"-"))</f>
        <v>-</v>
      </c>
      <c r="K25" s="104">
        <f>IF(OR('Tabel A F'!K25&lt;5,'Tabel A Br'!K25&lt;0.5),"-",IFERROR('Tabel A Br'!K25/'Tabel A F'!K25*100,"-"))</f>
        <v>3.9458683260497818</v>
      </c>
    </row>
    <row r="26" spans="1:11" ht="15.75" customHeight="1" x14ac:dyDescent="0.2">
      <c r="A26" s="52" t="s">
        <v>40</v>
      </c>
      <c r="B26" s="105">
        <f>IF(OR('Tabel A F'!B26&lt;5,'Tabel A Br'!B26&lt;0.5),"-",IFERROR('Tabel A Br'!B26/'Tabel A F'!B26*100,"-"))</f>
        <v>1.2223088435374148</v>
      </c>
      <c r="C26" s="105">
        <f>IF(OR('Tabel A F'!C26&lt;5,'Tabel A Br'!C26&lt;0.5),"-",IFERROR('Tabel A Br'!C26/'Tabel A F'!C26*100,"-"))</f>
        <v>1.3200722543352601</v>
      </c>
      <c r="D26" s="105">
        <f>IF(OR('Tabel A F'!D26&lt;5,'Tabel A Br'!D26&lt;0.5),"-",IFERROR('Tabel A Br'!D26/'Tabel A F'!D26*100,"-"))</f>
        <v>3.1592665608885366</v>
      </c>
      <c r="E26" s="105">
        <f>IF(OR('Tabel A F'!E26&lt;5,'Tabel A Br'!E26&lt;0.5),"-",IFERROR('Tabel A Br'!E26/'Tabel A F'!E26*100,"-"))</f>
        <v>0.77320762155059131</v>
      </c>
      <c r="F26" s="105">
        <f>IF(OR('Tabel A F'!F26&lt;5,'Tabel A Br'!F26&lt;0.5),"-",IFERROR('Tabel A Br'!F26/'Tabel A F'!F26*100,"-"))</f>
        <v>1.1241055429005316</v>
      </c>
      <c r="G26" s="105">
        <f>IF(OR('Tabel A F'!G26&lt;5,'Tabel A Br'!G26&lt;0.5),"-",IFERROR('Tabel A Br'!G26/'Tabel A F'!G26*100,"-"))</f>
        <v>0.83183090379008751</v>
      </c>
      <c r="H26" s="105">
        <f>IF(OR('Tabel A F'!H26&lt;5,'Tabel A Br'!H26&lt;0.5),"-",IFERROR('Tabel A Br'!H26/'Tabel A F'!H26*100,"-"))</f>
        <v>2.2344511842865398</v>
      </c>
      <c r="I26" s="105" t="str">
        <f>IF(OR('Tabel A F'!I26&lt;5,'Tabel A Br'!I26&lt;0.5),"-",IFERROR('Tabel A Br'!I26/'Tabel A F'!I26*100,"-"))</f>
        <v>-</v>
      </c>
      <c r="K26" s="105">
        <f>IF(OR('Tabel A F'!K26&lt;5,'Tabel A Br'!K26&lt;0.5),"-",IFERROR('Tabel A Br'!K26/'Tabel A F'!K26*100,"-"))</f>
        <v>2.0192520353072245</v>
      </c>
    </row>
    <row r="27" spans="1:11" ht="15.75" customHeight="1" x14ac:dyDescent="0.2">
      <c r="A27" s="50" t="s">
        <v>41</v>
      </c>
      <c r="B27" s="104" t="str">
        <f>IF(OR('Tabel A F'!B27&lt;5,'Tabel A Br'!B27&lt;0.5),"-",IFERROR('Tabel A Br'!B27/'Tabel A F'!B27*100,"-"))</f>
        <v>-</v>
      </c>
      <c r="C27" s="104">
        <f>IF(OR('Tabel A F'!C27&lt;5,'Tabel A Br'!C27&lt;0.5),"-",IFERROR('Tabel A Br'!C27/'Tabel A F'!C27*100,"-"))</f>
        <v>1.09616091954023</v>
      </c>
      <c r="D27" s="104">
        <f>IF(OR('Tabel A F'!D27&lt;5,'Tabel A Br'!D27&lt;0.5),"-",IFERROR('Tabel A Br'!D27/'Tabel A F'!D27*100,"-"))</f>
        <v>0.54865151515151511</v>
      </c>
      <c r="E27" s="104">
        <f>IF(OR('Tabel A F'!E27&lt;5,'Tabel A Br'!E27&lt;0.5),"-",IFERROR('Tabel A Br'!E27/'Tabel A F'!E27*100,"-"))</f>
        <v>0.70063888888888892</v>
      </c>
      <c r="F27" s="104">
        <f>IF(OR('Tabel A F'!F27&lt;5,'Tabel A Br'!F27&lt;0.5),"-",IFERROR('Tabel A Br'!F27/'Tabel A F'!F27*100,"-"))</f>
        <v>0.90824761904761897</v>
      </c>
      <c r="G27" s="104" t="str">
        <f>IF(OR('Tabel A F'!G27&lt;5,'Tabel A Br'!G27&lt;0.5),"-",IFERROR('Tabel A Br'!G27/'Tabel A F'!G27*100,"-"))</f>
        <v>-</v>
      </c>
      <c r="H27" s="104">
        <f>IF(OR('Tabel A F'!H27&lt;5,'Tabel A Br'!H27&lt;0.5),"-",IFERROR('Tabel A Br'!H27/'Tabel A F'!H27*100,"-"))</f>
        <v>1.5004026763990268</v>
      </c>
      <c r="I27" s="104" t="str">
        <f>IF(OR('Tabel A F'!I27&lt;5,'Tabel A Br'!I27&lt;0.5),"-",IFERROR('Tabel A Br'!I27/'Tabel A F'!I27*100,"-"))</f>
        <v>-</v>
      </c>
      <c r="K27" s="104">
        <f>IF(OR('Tabel A F'!K27&lt;5,'Tabel A Br'!K27&lt;0.5),"-",IFERROR('Tabel A Br'!K27/'Tabel A F'!K27*100,"-"))</f>
        <v>0.9086423173803525</v>
      </c>
    </row>
    <row r="28" spans="1:11" ht="15.75" customHeight="1" x14ac:dyDescent="0.2">
      <c r="A28" s="52" t="s">
        <v>42</v>
      </c>
      <c r="B28" s="105">
        <f>IF(OR('Tabel A F'!B28&lt;5,'Tabel A Br'!B28&lt;0.5),"-",IFERROR('Tabel A Br'!B28/'Tabel A F'!B28*100,"-"))</f>
        <v>5.2770999999999999</v>
      </c>
      <c r="C28" s="105">
        <f>IF(OR('Tabel A F'!C28&lt;5,'Tabel A Br'!C28&lt;0.5),"-",IFERROR('Tabel A Br'!C28/'Tabel A F'!C28*100,"-"))</f>
        <v>3.9046930693069304</v>
      </c>
      <c r="D28" s="105">
        <f>IF(OR('Tabel A F'!D28&lt;5,'Tabel A Br'!D28&lt;0.5),"-",IFERROR('Tabel A Br'!D28/'Tabel A F'!D28*100,"-"))</f>
        <v>6.8820161603102781</v>
      </c>
      <c r="E28" s="105">
        <f>IF(OR('Tabel A F'!E28&lt;5,'Tabel A Br'!E28&lt;0.5),"-",IFERROR('Tabel A Br'!E28/'Tabel A F'!E28*100,"-"))</f>
        <v>1.1269953917050692</v>
      </c>
      <c r="F28" s="105">
        <f>IF(OR('Tabel A F'!F28&lt;5,'Tabel A Br'!F28&lt;0.5),"-",IFERROR('Tabel A Br'!F28/'Tabel A F'!F28*100,"-"))</f>
        <v>3.6498947368421053</v>
      </c>
      <c r="G28" s="105">
        <f>IF(OR('Tabel A F'!G28&lt;5,'Tabel A Br'!G28&lt;0.5),"-",IFERROR('Tabel A Br'!G28/'Tabel A F'!G28*100,"-"))</f>
        <v>3.3259254385964909</v>
      </c>
      <c r="H28" s="105">
        <f>IF(OR('Tabel A F'!H28&lt;5,'Tabel A Br'!H28&lt;0.5),"-",IFERROR('Tabel A Br'!H28/'Tabel A F'!H28*100,"-"))</f>
        <v>5.9492096818810509</v>
      </c>
      <c r="I28" s="105" t="str">
        <f>IF(OR('Tabel A F'!I28&lt;5,'Tabel A Br'!I28&lt;0.5),"-",IFERROR('Tabel A Br'!I28/'Tabel A F'!I28*100,"-"))</f>
        <v>-</v>
      </c>
      <c r="K28" s="105">
        <f>IF(OR('Tabel A F'!K28&lt;5,'Tabel A Br'!K28&lt;0.5),"-",IFERROR('Tabel A Br'!K28/'Tabel A F'!K28*100,"-"))</f>
        <v>5.7667453911310407</v>
      </c>
    </row>
    <row r="29" spans="1:11" ht="15.75" customHeight="1" x14ac:dyDescent="0.2">
      <c r="A29" s="50" t="s">
        <v>43</v>
      </c>
      <c r="B29" s="104">
        <f>IF(OR('Tabel A F'!B29&lt;5,'Tabel A Br'!B29&lt;0.5),"-",IFERROR('Tabel A Br'!B29/'Tabel A F'!B29*100,"-"))</f>
        <v>1.2851288888888888</v>
      </c>
      <c r="C29" s="104">
        <f>IF(OR('Tabel A F'!C29&lt;5,'Tabel A Br'!C29&lt;0.5),"-",IFERROR('Tabel A Br'!C29/'Tabel A F'!C29*100,"-"))</f>
        <v>1.7853749999999997</v>
      </c>
      <c r="D29" s="104">
        <f>IF(OR('Tabel A F'!D29&lt;5,'Tabel A Br'!D29&lt;0.5),"-",IFERROR('Tabel A Br'!D29/'Tabel A F'!D29*100,"-"))</f>
        <v>0.70641481481481472</v>
      </c>
      <c r="E29" s="104">
        <f>IF(OR('Tabel A F'!E29&lt;5,'Tabel A Br'!E29&lt;0.5),"-",IFERROR('Tabel A Br'!E29/'Tabel A F'!E29*100,"-"))</f>
        <v>2.1048736842105265</v>
      </c>
      <c r="F29" s="104" t="str">
        <f>IF(OR('Tabel A F'!F29&lt;5,'Tabel A Br'!F29&lt;0.5),"-",IFERROR('Tabel A Br'!F29/'Tabel A F'!F29*100,"-"))</f>
        <v>-</v>
      </c>
      <c r="G29" s="104" t="str">
        <f>IF(OR('Tabel A F'!G29&lt;5,'Tabel A Br'!G29&lt;0.5),"-",IFERROR('Tabel A Br'!G29/'Tabel A F'!G29*100,"-"))</f>
        <v>-</v>
      </c>
      <c r="H29" s="104">
        <f>IF(OR('Tabel A F'!H29&lt;5,'Tabel A Br'!H29&lt;0.5),"-",IFERROR('Tabel A Br'!H29/'Tabel A F'!H29*100,"-"))</f>
        <v>1.4747268041237114</v>
      </c>
      <c r="I29" s="104" t="str">
        <f>IF(OR('Tabel A F'!I29&lt;5,'Tabel A Br'!I29&lt;0.5),"-",IFERROR('Tabel A Br'!I29/'Tabel A F'!I29*100,"-"))</f>
        <v>-</v>
      </c>
      <c r="K29" s="104">
        <f>IF(OR('Tabel A F'!K29&lt;5,'Tabel A Br'!K29&lt;0.5),"-",IFERROR('Tabel A Br'!K29/'Tabel A F'!K29*100,"-"))</f>
        <v>1.1458807556080284</v>
      </c>
    </row>
    <row r="30" spans="1:11" ht="15.75" customHeight="1" x14ac:dyDescent="0.2">
      <c r="A30" s="52" t="s">
        <v>44</v>
      </c>
      <c r="B30" s="105">
        <f>IF(OR('Tabel A F'!B30&lt;5,'Tabel A Br'!B30&lt;0.5),"-",IFERROR('Tabel A Br'!B30/'Tabel A F'!B30*100,"-"))</f>
        <v>3.9155152439024392</v>
      </c>
      <c r="C30" s="105">
        <f>IF(OR('Tabel A F'!C30&lt;5,'Tabel A Br'!C30&lt;0.5),"-",IFERROR('Tabel A Br'!C30/'Tabel A F'!C30*100,"-"))</f>
        <v>3.5304697986577178</v>
      </c>
      <c r="D30" s="105">
        <f>IF(OR('Tabel A F'!D30&lt;5,'Tabel A Br'!D30&lt;0.5),"-",IFERROR('Tabel A Br'!D30/'Tabel A F'!D30*100,"-"))</f>
        <v>3.657415300546448</v>
      </c>
      <c r="E30" s="105">
        <f>IF(OR('Tabel A F'!E30&lt;5,'Tabel A Br'!E30&lt;0.5),"-",IFERROR('Tabel A Br'!E30/'Tabel A F'!E30*100,"-"))</f>
        <v>3.3532375478927205</v>
      </c>
      <c r="F30" s="105">
        <f>IF(OR('Tabel A F'!F30&lt;5,'Tabel A Br'!F30&lt;0.5),"-",IFERROR('Tabel A Br'!F30/'Tabel A F'!F30*100,"-"))</f>
        <v>3.5286448598130842</v>
      </c>
      <c r="G30" s="105">
        <f>IF(OR('Tabel A F'!G30&lt;5,'Tabel A Br'!G30&lt;0.5),"-",IFERROR('Tabel A Br'!G30/'Tabel A F'!G30*100,"-"))</f>
        <v>3.5320099009900989</v>
      </c>
      <c r="H30" s="105">
        <f>IF(OR('Tabel A F'!H30&lt;5,'Tabel A Br'!H30&lt;0.5),"-",IFERROR('Tabel A Br'!H30/'Tabel A F'!H30*100,"-"))</f>
        <v>3.6581670533642687</v>
      </c>
      <c r="I30" s="105">
        <f>IF(OR('Tabel A F'!I30&lt;5,'Tabel A Br'!I30&lt;0.5),"-",IFERROR('Tabel A Br'!I30/'Tabel A F'!I30*100,"-"))</f>
        <v>7.1414999999999988</v>
      </c>
      <c r="K30" s="105">
        <f>IF(OR('Tabel A F'!K30&lt;5,'Tabel A Br'!K30&lt;0.5),"-",IFERROR('Tabel A Br'!K30/'Tabel A F'!K30*100,"-"))</f>
        <v>3.6119304123711338</v>
      </c>
    </row>
    <row r="31" spans="1:11" ht="15.75" customHeight="1" x14ac:dyDescent="0.2">
      <c r="A31" s="50" t="s">
        <v>45</v>
      </c>
      <c r="B31" s="104">
        <f>IF(OR('Tabel A F'!B31&lt;5,'Tabel A Br'!B31&lt;0.5),"-",IFERROR('Tabel A Br'!B31/'Tabel A F'!B31*100,"-"))</f>
        <v>2.7517798165137615</v>
      </c>
      <c r="C31" s="104">
        <f>IF(OR('Tabel A F'!C31&lt;5,'Tabel A Br'!C31&lt;0.5),"-",IFERROR('Tabel A Br'!C31/'Tabel A F'!C31*100,"-"))</f>
        <v>1.8864339622641508</v>
      </c>
      <c r="D31" s="104">
        <f>IF(OR('Tabel A F'!D31&lt;5,'Tabel A Br'!D31&lt;0.5),"-",IFERROR('Tabel A Br'!D31/'Tabel A F'!D31*100,"-"))</f>
        <v>1.5990127388535034</v>
      </c>
      <c r="E31" s="104">
        <f>IF(OR('Tabel A F'!E31&lt;5,'Tabel A Br'!E31&lt;0.5),"-",IFERROR('Tabel A Br'!E31/'Tabel A F'!E31*100,"-"))</f>
        <v>1.7139901960784312</v>
      </c>
      <c r="F31" s="104">
        <f>IF(OR('Tabel A F'!F31&lt;5,'Tabel A Br'!F31&lt;0.5),"-",IFERROR('Tabel A Br'!F31/'Tabel A F'!F31*100,"-"))</f>
        <v>2.1888437500000002</v>
      </c>
      <c r="G31" s="104" t="str">
        <f>IF(OR('Tabel A F'!G31&lt;5,'Tabel A Br'!G31&lt;0.5),"-",IFERROR('Tabel A Br'!G31/'Tabel A F'!G31*100,"-"))</f>
        <v>-</v>
      </c>
      <c r="H31" s="104">
        <f>IF(OR('Tabel A F'!H31&lt;5,'Tabel A Br'!H31&lt;0.5),"-",IFERROR('Tabel A Br'!H31/'Tabel A F'!H31*100,"-"))</f>
        <v>2.6232561728395063</v>
      </c>
      <c r="I31" s="104" t="str">
        <f>IF(OR('Tabel A F'!I31&lt;5,'Tabel A Br'!I31&lt;0.5),"-",IFERROR('Tabel A Br'!I31/'Tabel A F'!I31*100,"-"))</f>
        <v>-</v>
      </c>
      <c r="K31" s="104">
        <f>IF(OR('Tabel A F'!K31&lt;5,'Tabel A Br'!K31&lt;0.5),"-",IFERROR('Tabel A Br'!K31/'Tabel A F'!K31*100,"-"))</f>
        <v>2.0347749737118823</v>
      </c>
    </row>
    <row r="32" spans="1:11" ht="15.75" customHeight="1" x14ac:dyDescent="0.2">
      <c r="A32" s="52" t="s">
        <v>46</v>
      </c>
      <c r="B32" s="105">
        <f>IF(OR('Tabel A F'!B32&lt;5,'Tabel A Br'!B32&lt;0.5),"-",IFERROR('Tabel A Br'!B32/'Tabel A F'!B32*100,"-"))</f>
        <v>1.0367682119205297</v>
      </c>
      <c r="C32" s="105">
        <f>IF(OR('Tabel A F'!C32&lt;5,'Tabel A Br'!C32&lt;0.5),"-",IFERROR('Tabel A Br'!C32/'Tabel A F'!C32*100,"-"))</f>
        <v>0.82248780487804884</v>
      </c>
      <c r="D32" s="105">
        <f>IF(OR('Tabel A F'!D32&lt;5,'Tabel A Br'!D32&lt;0.5),"-",IFERROR('Tabel A Br'!D32/'Tabel A F'!D32*100,"-"))</f>
        <v>6.8689107692307694</v>
      </c>
      <c r="E32" s="105">
        <f>IF(OR('Tabel A F'!E32&lt;5,'Tabel A Br'!E32&lt;0.5),"-",IFERROR('Tabel A Br'!E32/'Tabel A F'!E32*100,"-"))</f>
        <v>0.77841666666666676</v>
      </c>
      <c r="F32" s="105">
        <f>IF(OR('Tabel A F'!F32&lt;5,'Tabel A Br'!F32&lt;0.5),"-",IFERROR('Tabel A Br'!F32/'Tabel A F'!F32*100,"-"))</f>
        <v>1.5870079365079364</v>
      </c>
      <c r="G32" s="105">
        <f>IF(OR('Tabel A F'!G32&lt;5,'Tabel A Br'!G32&lt;0.5),"-",IFERROR('Tabel A Br'!G32/'Tabel A F'!G32*100,"-"))</f>
        <v>1.6418991228070174</v>
      </c>
      <c r="H32" s="105">
        <f>IF(OR('Tabel A F'!H32&lt;5,'Tabel A Br'!H32&lt;0.5),"-",IFERROR('Tabel A Br'!H32/'Tabel A F'!H32*100,"-"))</f>
        <v>4.2957436823104693</v>
      </c>
      <c r="I32" s="105" t="str">
        <f>IF(OR('Tabel A F'!I32&lt;5,'Tabel A Br'!I32&lt;0.5),"-",IFERROR('Tabel A Br'!I32/'Tabel A F'!I32*100,"-"))</f>
        <v>-</v>
      </c>
      <c r="K32" s="105">
        <f>IF(OR('Tabel A F'!K32&lt;5,'Tabel A Br'!K32&lt;0.5),"-",IFERROR('Tabel A Br'!K32/'Tabel A F'!K32*100,"-"))</f>
        <v>3.2238601841196779</v>
      </c>
    </row>
    <row r="33" spans="1:11" ht="15.75" customHeight="1" x14ac:dyDescent="0.2">
      <c r="A33" s="50" t="s">
        <v>47</v>
      </c>
      <c r="B33" s="104">
        <f>IF(OR('Tabel A F'!B33&lt;5,'Tabel A Br'!B33&lt;0.5),"-",IFERROR('Tabel A Br'!B33/'Tabel A F'!B33*100,"-"))</f>
        <v>5.5381527777777784</v>
      </c>
      <c r="C33" s="104">
        <f>IF(OR('Tabel A F'!C33&lt;5,'Tabel A Br'!C33&lt;0.5),"-",IFERROR('Tabel A Br'!C33/'Tabel A F'!C33*100,"-"))</f>
        <v>3.3119677419354834</v>
      </c>
      <c r="D33" s="104">
        <f>IF(OR('Tabel A F'!D33&lt;5,'Tabel A Br'!D33&lt;0.5),"-",IFERROR('Tabel A Br'!D33/'Tabel A F'!D33*100,"-"))</f>
        <v>7.1946076964190269</v>
      </c>
      <c r="E33" s="104">
        <f>IF(OR('Tabel A F'!E33&lt;5,'Tabel A Br'!E33&lt;0.5),"-",IFERROR('Tabel A Br'!E33/'Tabel A F'!E33*100,"-"))</f>
        <v>2.892488272921109</v>
      </c>
      <c r="F33" s="104">
        <f>IF(OR('Tabel A F'!F33&lt;5,'Tabel A Br'!F33&lt;0.5),"-",IFERROR('Tabel A Br'!F33/'Tabel A F'!F33*100,"-"))</f>
        <v>9.5644034416826003</v>
      </c>
      <c r="G33" s="104">
        <f>IF(OR('Tabel A F'!G33&lt;5,'Tabel A Br'!G33&lt;0.5),"-",IFERROR('Tabel A Br'!G33/'Tabel A F'!G33*100,"-"))</f>
        <v>2.6559906191369604</v>
      </c>
      <c r="H33" s="104">
        <f>IF(OR('Tabel A F'!H33&lt;5,'Tabel A Br'!H33&lt;0.5),"-",IFERROR('Tabel A Br'!H33/'Tabel A F'!H33*100,"-"))</f>
        <v>4.2803597406258813</v>
      </c>
      <c r="I33" s="104">
        <f>IF(OR('Tabel A F'!I33&lt;5,'Tabel A Br'!I33&lt;0.5),"-",IFERROR('Tabel A Br'!I33/'Tabel A F'!I33*100,"-"))</f>
        <v>3.4059285714285714</v>
      </c>
      <c r="K33" s="104">
        <f>IF(OR('Tabel A F'!K33&lt;5,'Tabel A Br'!K33&lt;0.5),"-",IFERROR('Tabel A Br'!K33/'Tabel A F'!K33*100,"-"))</f>
        <v>5.1748997978266358</v>
      </c>
    </row>
    <row r="34" spans="1:11" ht="15.75" customHeight="1" x14ac:dyDescent="0.2">
      <c r="A34" s="52" t="s">
        <v>48</v>
      </c>
      <c r="B34" s="105">
        <f>IF(OR('Tabel A F'!B34&lt;5,'Tabel A Br'!B34&lt;0.5),"-",IFERROR('Tabel A Br'!B34/'Tabel A F'!B34*100,"-"))</f>
        <v>2.3655885328836423</v>
      </c>
      <c r="C34" s="105">
        <f>IF(OR('Tabel A F'!C34&lt;5,'Tabel A Br'!C34&lt;0.5),"-",IFERROR('Tabel A Br'!C34/'Tabel A F'!C34*100,"-"))</f>
        <v>1.0228260869565218</v>
      </c>
      <c r="D34" s="105">
        <f>IF(OR('Tabel A F'!D34&lt;5,'Tabel A Br'!D34&lt;0.5),"-",IFERROR('Tabel A Br'!D34/'Tabel A F'!D34*100,"-"))</f>
        <v>2.227996376811594</v>
      </c>
      <c r="E34" s="105">
        <f>IF(OR('Tabel A F'!E34&lt;5,'Tabel A Br'!E34&lt;0.5),"-",IFERROR('Tabel A Br'!E34/'Tabel A F'!E34*100,"-"))</f>
        <v>0.71186178861788618</v>
      </c>
      <c r="F34" s="105">
        <f>IF(OR('Tabel A F'!F34&lt;5,'Tabel A Br'!F34&lt;0.5),"-",IFERROR('Tabel A Br'!F34/'Tabel A F'!F34*100,"-"))</f>
        <v>2.7726129032258067</v>
      </c>
      <c r="G34" s="105">
        <f>IF(OR('Tabel A F'!G34&lt;5,'Tabel A Br'!G34&lt;0.5),"-",IFERROR('Tabel A Br'!G34/'Tabel A F'!G34*100,"-"))</f>
        <v>1.644851992409867</v>
      </c>
      <c r="H34" s="105">
        <f>IF(OR('Tabel A F'!H34&lt;5,'Tabel A Br'!H34&lt;0.5),"-",IFERROR('Tabel A Br'!H34/'Tabel A F'!H34*100,"-"))</f>
        <v>1.7190384048821548</v>
      </c>
      <c r="I34" s="105" t="str">
        <f>IF(OR('Tabel A F'!I34&lt;5,'Tabel A Br'!I34&lt;0.5),"-",IFERROR('Tabel A Br'!I34/'Tabel A F'!I34*100,"-"))</f>
        <v>-</v>
      </c>
      <c r="K34" s="105">
        <f>IF(OR('Tabel A F'!K34&lt;5,'Tabel A Br'!K34&lt;0.5),"-",IFERROR('Tabel A Br'!K34/'Tabel A F'!K34*100,"-"))</f>
        <v>1.7705934831165422</v>
      </c>
    </row>
    <row r="35" spans="1:11" ht="15.75" customHeight="1" x14ac:dyDescent="0.2">
      <c r="A35" s="50" t="s">
        <v>49</v>
      </c>
      <c r="B35" s="104">
        <f>IF(OR('Tabel A F'!B35&lt;5,'Tabel A Br'!B35&lt;0.5),"-",IFERROR('Tabel A Br'!B35/'Tabel A F'!B35*100,"-"))</f>
        <v>2.7361592505854802</v>
      </c>
      <c r="C35" s="104">
        <f>IF(OR('Tabel A F'!C35&lt;5,'Tabel A Br'!C35&lt;0.5),"-",IFERROR('Tabel A Br'!C35/'Tabel A F'!C35*100,"-"))</f>
        <v>2.6290232558139537</v>
      </c>
      <c r="D35" s="104">
        <f>IF(OR('Tabel A F'!D35&lt;5,'Tabel A Br'!D35&lt;0.5),"-",IFERROR('Tabel A Br'!D35/'Tabel A F'!D35*100,"-"))</f>
        <v>2.5394054834054836</v>
      </c>
      <c r="E35" s="104">
        <f>IF(OR('Tabel A F'!E35&lt;5,'Tabel A Br'!E35&lt;0.5),"-",IFERROR('Tabel A Br'!E35/'Tabel A F'!E35*100,"-"))</f>
        <v>0.96876092544987136</v>
      </c>
      <c r="F35" s="104">
        <f>IF(OR('Tabel A F'!F35&lt;5,'Tabel A Br'!F35&lt;0.5),"-",IFERROR('Tabel A Br'!F35/'Tabel A F'!F35*100,"-"))</f>
        <v>2.4817815275310835</v>
      </c>
      <c r="G35" s="104">
        <f>IF(OR('Tabel A F'!G35&lt;5,'Tabel A Br'!G35&lt;0.5),"-",IFERROR('Tabel A Br'!G35/'Tabel A F'!G35*100,"-"))</f>
        <v>1.0332241681260945</v>
      </c>
      <c r="H35" s="104">
        <f>IF(OR('Tabel A F'!H35&lt;5,'Tabel A Br'!H35&lt;0.5),"-",IFERROR('Tabel A Br'!H35/'Tabel A F'!H35*100,"-"))</f>
        <v>1.9074889336016099</v>
      </c>
      <c r="I35" s="104" t="str">
        <f>IF(OR('Tabel A F'!I35&lt;5,'Tabel A Br'!I35&lt;0.5),"-",IFERROR('Tabel A Br'!I35/'Tabel A F'!I35*100,"-"))</f>
        <v>-</v>
      </c>
      <c r="K35" s="104">
        <f>IF(OR('Tabel A F'!K35&lt;5,'Tabel A Br'!K35&lt;0.5),"-",IFERROR('Tabel A Br'!K35/'Tabel A F'!K35*100,"-"))</f>
        <v>1.9755923763357937</v>
      </c>
    </row>
    <row r="36" spans="1:11" ht="15.75" customHeight="1" x14ac:dyDescent="0.2">
      <c r="A36" s="52" t="s">
        <v>50</v>
      </c>
      <c r="B36" s="105">
        <f>IF(OR('Tabel A F'!B36&lt;5,'Tabel A Br'!B36&lt;0.5),"-",IFERROR('Tabel A Br'!B36/'Tabel A F'!B36*100,"-"))</f>
        <v>8.8350984170681333</v>
      </c>
      <c r="C36" s="105">
        <f>IF(OR('Tabel A F'!C36&lt;5,'Tabel A Br'!C36&lt;0.5),"-",IFERROR('Tabel A Br'!C36/'Tabel A F'!C36*100,"-"))</f>
        <v>5.8364599156118144</v>
      </c>
      <c r="D36" s="105">
        <f>IF(OR('Tabel A F'!D36&lt;5,'Tabel A Br'!D36&lt;0.5),"-",IFERROR('Tabel A Br'!D36/'Tabel A F'!D36*100,"-"))</f>
        <v>6.9767447306791563</v>
      </c>
      <c r="E36" s="105">
        <f>IF(OR('Tabel A F'!E36&lt;5,'Tabel A Br'!E36&lt;0.5),"-",IFERROR('Tabel A Br'!E36/'Tabel A F'!E36*100,"-"))</f>
        <v>5.0563241965973535</v>
      </c>
      <c r="F36" s="105">
        <f>IF(OR('Tabel A F'!F36&lt;5,'Tabel A Br'!F36&lt;0.5),"-",IFERROR('Tabel A Br'!F36/'Tabel A F'!F36*100,"-"))</f>
        <v>8.0588958630527809</v>
      </c>
      <c r="G36" s="105">
        <f>IF(OR('Tabel A F'!G36&lt;5,'Tabel A Br'!G36&lt;0.5),"-",IFERROR('Tabel A Br'!G36/'Tabel A F'!G36*100,"-"))</f>
        <v>4.9116598049837483</v>
      </c>
      <c r="H36" s="105">
        <f>IF(OR('Tabel A F'!H36&lt;5,'Tabel A Br'!H36&lt;0.5),"-",IFERROR('Tabel A Br'!H36/'Tabel A F'!H36*100,"-"))</f>
        <v>4.9852768557905467</v>
      </c>
      <c r="I36" s="105">
        <f>IF(OR('Tabel A F'!I36&lt;5,'Tabel A Br'!I36&lt;0.5),"-",IFERROR('Tabel A Br'!I36/'Tabel A F'!I36*100,"-"))</f>
        <v>1.94</v>
      </c>
      <c r="K36" s="105">
        <f>IF(OR('Tabel A F'!K36&lt;5,'Tabel A Br'!K36&lt;0.5),"-",IFERROR('Tabel A Br'!K36/'Tabel A F'!K36*100,"-"))</f>
        <v>5.5178267459926484</v>
      </c>
    </row>
    <row r="37" spans="1:11" ht="15.75" customHeight="1" x14ac:dyDescent="0.2">
      <c r="A37" s="50" t="s">
        <v>51</v>
      </c>
      <c r="B37" s="104">
        <f>IF(OR('Tabel A F'!B37&lt;5,'Tabel A Br'!B37&lt;0.5),"-",IFERROR('Tabel A Br'!B37/'Tabel A F'!B37*100,"-"))</f>
        <v>5.0372191851469825</v>
      </c>
      <c r="C37" s="104">
        <f>IF(OR('Tabel A F'!C37&lt;5,'Tabel A Br'!C37&lt;0.5),"-",IFERROR('Tabel A Br'!C37/'Tabel A F'!C37*100,"-"))</f>
        <v>4.151093220338983</v>
      </c>
      <c r="D37" s="104">
        <f>IF(OR('Tabel A F'!D37&lt;5,'Tabel A Br'!D37&lt;0.5),"-",IFERROR('Tabel A Br'!D37/'Tabel A F'!D37*100,"-"))</f>
        <v>4.1140325783431582</v>
      </c>
      <c r="E37" s="104">
        <f>IF(OR('Tabel A F'!E37&lt;5,'Tabel A Br'!E37&lt;0.5),"-",IFERROR('Tabel A Br'!E37/'Tabel A F'!E37*100,"-"))</f>
        <v>3.7492115009746585</v>
      </c>
      <c r="F37" s="104">
        <f>IF(OR('Tabel A F'!F37&lt;5,'Tabel A Br'!F37&lt;0.5),"-",IFERROR('Tabel A Br'!F37/'Tabel A F'!F37*100,"-"))</f>
        <v>5.3293062536528355</v>
      </c>
      <c r="G37" s="104">
        <f>IF(OR('Tabel A F'!G37&lt;5,'Tabel A Br'!G37&lt;0.5),"-",IFERROR('Tabel A Br'!G37/'Tabel A F'!G37*100,"-"))</f>
        <v>3.1112627952755907</v>
      </c>
      <c r="H37" s="104">
        <f>IF(OR('Tabel A F'!H37&lt;5,'Tabel A Br'!H37&lt;0.5),"-",IFERROR('Tabel A Br'!H37/'Tabel A F'!H37*100,"-"))</f>
        <v>4.0968325358851674</v>
      </c>
      <c r="I37" s="104">
        <f>IF(OR('Tabel A F'!I37&lt;5,'Tabel A Br'!I37&lt;0.5),"-",IFERROR('Tabel A Br'!I37/'Tabel A F'!I37*100,"-"))</f>
        <v>9.3681666666666672</v>
      </c>
      <c r="K37" s="104">
        <f>IF(OR('Tabel A F'!K37&lt;5,'Tabel A Br'!K37&lt;0.5),"-",IFERROR('Tabel A Br'!K37/'Tabel A F'!K37*100,"-"))</f>
        <v>4.0941393727231334</v>
      </c>
    </row>
    <row r="38" spans="1:11" ht="15.75" customHeight="1" x14ac:dyDescent="0.2">
      <c r="A38" s="52" t="s">
        <v>52</v>
      </c>
      <c r="B38" s="105">
        <f>IF(OR('Tabel A F'!B38&lt;5,'Tabel A Br'!B38&lt;0.5),"-",IFERROR('Tabel A Br'!B38/'Tabel A F'!B38*100,"-"))</f>
        <v>7.1885295566502458</v>
      </c>
      <c r="C38" s="105">
        <f>IF(OR('Tabel A F'!C38&lt;5,'Tabel A Br'!C38&lt;0.5),"-",IFERROR('Tabel A Br'!C38/'Tabel A F'!C38*100,"-"))</f>
        <v>4.6198782051282059</v>
      </c>
      <c r="D38" s="105">
        <f>IF(OR('Tabel A F'!D38&lt;5,'Tabel A Br'!D38&lt;0.5),"-",IFERROR('Tabel A Br'!D38/'Tabel A F'!D38*100,"-"))</f>
        <v>6.2956056872037909</v>
      </c>
      <c r="E38" s="105">
        <f>IF(OR('Tabel A F'!E38&lt;5,'Tabel A Br'!E38&lt;0.5),"-",IFERROR('Tabel A Br'!E38/'Tabel A F'!E38*100,"-"))</f>
        <v>5.0863285024154585</v>
      </c>
      <c r="F38" s="105">
        <f>IF(OR('Tabel A F'!F38&lt;5,'Tabel A Br'!F38&lt;0.5),"-",IFERROR('Tabel A Br'!F38/'Tabel A F'!F38*100,"-"))</f>
        <v>9.7932894736842115</v>
      </c>
      <c r="G38" s="105">
        <f>IF(OR('Tabel A F'!G38&lt;5,'Tabel A Br'!G38&lt;0.5),"-",IFERROR('Tabel A Br'!G38/'Tabel A F'!G38*100,"-"))</f>
        <v>2.7544689781021896</v>
      </c>
      <c r="H38" s="105">
        <f>IF(OR('Tabel A F'!H38&lt;5,'Tabel A Br'!H38&lt;0.5),"-",IFERROR('Tabel A Br'!H38/'Tabel A F'!H38*100,"-"))</f>
        <v>5.783817552961521</v>
      </c>
      <c r="I38" s="105" t="str">
        <f>IF(OR('Tabel A F'!I38&lt;5,'Tabel A Br'!I38&lt;0.5),"-",IFERROR('Tabel A Br'!I38/'Tabel A F'!I38*100,"-"))</f>
        <v>-</v>
      </c>
      <c r="K38" s="105">
        <f>IF(OR('Tabel A F'!K38&lt;5,'Tabel A Br'!K38&lt;0.5),"-",IFERROR('Tabel A Br'!K38/'Tabel A F'!K38*100,"-"))</f>
        <v>5.747136124737211</v>
      </c>
    </row>
    <row r="39" spans="1:11" ht="15.75" customHeight="1" x14ac:dyDescent="0.2">
      <c r="A39" s="50" t="s">
        <v>53</v>
      </c>
      <c r="B39" s="104">
        <f>IF(OR('Tabel A F'!B39&lt;5,'Tabel A Br'!B39&lt;0.5),"-",IFERROR('Tabel A Br'!B39/'Tabel A F'!B39*100,"-"))</f>
        <v>6.7631856287425158</v>
      </c>
      <c r="C39" s="104">
        <f>IF(OR('Tabel A F'!C39&lt;5,'Tabel A Br'!C39&lt;0.5),"-",IFERROR('Tabel A Br'!C39/'Tabel A F'!C39*100,"-"))</f>
        <v>3.6038219895287957</v>
      </c>
      <c r="D39" s="104">
        <f>IF(OR('Tabel A F'!D39&lt;5,'Tabel A Br'!D39&lt;0.5),"-",IFERROR('Tabel A Br'!D39/'Tabel A F'!D39*100,"-"))</f>
        <v>4.9935481997677122</v>
      </c>
      <c r="E39" s="104">
        <f>IF(OR('Tabel A F'!E39&lt;5,'Tabel A Br'!E39&lt;0.5),"-",IFERROR('Tabel A Br'!E39/'Tabel A F'!E39*100,"-"))</f>
        <v>3.1161847133757963</v>
      </c>
      <c r="F39" s="104">
        <f>IF(OR('Tabel A F'!F39&lt;5,'Tabel A Br'!F39&lt;0.5),"-",IFERROR('Tabel A Br'!F39/'Tabel A F'!F39*100,"-"))</f>
        <v>8.8960266666666659</v>
      </c>
      <c r="G39" s="104">
        <f>IF(OR('Tabel A F'!G39&lt;5,'Tabel A Br'!G39&lt;0.5),"-",IFERROR('Tabel A Br'!G39/'Tabel A F'!G39*100,"-"))</f>
        <v>2.6223871595330737</v>
      </c>
      <c r="H39" s="104">
        <f>IF(OR('Tabel A F'!H39&lt;5,'Tabel A Br'!H39&lt;0.5),"-",IFERROR('Tabel A Br'!H39/'Tabel A F'!H39*100,"-"))</f>
        <v>7.2669771112865034</v>
      </c>
      <c r="I39" s="104" t="str">
        <f>IF(OR('Tabel A F'!I39&lt;5,'Tabel A Br'!I39&lt;0.5),"-",IFERROR('Tabel A Br'!I39/'Tabel A F'!I39*100,"-"))</f>
        <v>-</v>
      </c>
      <c r="K39" s="104">
        <f>IF(OR('Tabel A F'!K39&lt;5,'Tabel A Br'!K39&lt;0.5),"-",IFERROR('Tabel A Br'!K39/'Tabel A F'!K39*100,"-"))</f>
        <v>5.952035084392187</v>
      </c>
    </row>
    <row r="40" spans="1:11" ht="15.75" customHeight="1" x14ac:dyDescent="0.2">
      <c r="A40" s="52" t="s">
        <v>54</v>
      </c>
      <c r="B40" s="105">
        <f>IF(OR('Tabel A F'!B40&lt;5,'Tabel A Br'!B40&lt;0.5),"-",IFERROR('Tabel A Br'!B40/'Tabel A F'!B40*100,"-"))</f>
        <v>10.965944297082229</v>
      </c>
      <c r="C40" s="105">
        <f>IF(OR('Tabel A F'!C40&lt;5,'Tabel A Br'!C40&lt;0.5),"-",IFERROR('Tabel A Br'!C40/'Tabel A F'!C40*100,"-"))</f>
        <v>6.0356854838709681</v>
      </c>
      <c r="D40" s="105">
        <f>IF(OR('Tabel A F'!D40&lt;5,'Tabel A Br'!D40&lt;0.5),"-",IFERROR('Tabel A Br'!D40/'Tabel A F'!D40*100,"-"))</f>
        <v>6.5057718484145406</v>
      </c>
      <c r="E40" s="105">
        <f>IF(OR('Tabel A F'!E40&lt;5,'Tabel A Br'!E40&lt;0.5),"-",IFERROR('Tabel A Br'!E40/'Tabel A F'!E40*100,"-"))</f>
        <v>3.8344479830148619</v>
      </c>
      <c r="F40" s="105">
        <f>IF(OR('Tabel A F'!F40&lt;5,'Tabel A Br'!F40&lt;0.5),"-",IFERROR('Tabel A Br'!F40/'Tabel A F'!F40*100,"-"))</f>
        <v>8.5086319612590806</v>
      </c>
      <c r="G40" s="105">
        <f>IF(OR('Tabel A F'!G40&lt;5,'Tabel A Br'!G40&lt;0.5),"-",IFERROR('Tabel A Br'!G40/'Tabel A F'!G40*100,"-"))</f>
        <v>6.4887927031509127</v>
      </c>
      <c r="H40" s="105">
        <f>IF(OR('Tabel A F'!H40&lt;5,'Tabel A Br'!H40&lt;0.5),"-",IFERROR('Tabel A Br'!H40/'Tabel A F'!H40*100,"-"))</f>
        <v>6.2035718600553738</v>
      </c>
      <c r="I40" s="105">
        <f>IF(OR('Tabel A F'!I40&lt;5,'Tabel A Br'!I40&lt;0.5),"-",IFERROR('Tabel A Br'!I40/'Tabel A F'!I40*100,"-"))</f>
        <v>22.362538461538463</v>
      </c>
      <c r="K40" s="105">
        <f>IF(OR('Tabel A F'!K40&lt;5,'Tabel A Br'!K40&lt;0.5),"-",IFERROR('Tabel A Br'!K40/'Tabel A F'!K40*100,"-"))</f>
        <v>6.4620439619353975</v>
      </c>
    </row>
    <row r="41" spans="1:11" ht="15.75" customHeight="1" x14ac:dyDescent="0.2">
      <c r="A41" s="50" t="s">
        <v>55</v>
      </c>
      <c r="B41" s="104">
        <f>IF(OR('Tabel A F'!B41&lt;5,'Tabel A Br'!B41&lt;0.5),"-",IFERROR('Tabel A Br'!B41/'Tabel A F'!B41*100,"-"))</f>
        <v>16.477176470588233</v>
      </c>
      <c r="C41" s="104">
        <f>IF(OR('Tabel A F'!C41&lt;5,'Tabel A Br'!C41&lt;0.5),"-",IFERROR('Tabel A Br'!C41/'Tabel A F'!C41*100,"-"))</f>
        <v>10.41705</v>
      </c>
      <c r="D41" s="104">
        <f>IF(OR('Tabel A F'!D41&lt;5,'Tabel A Br'!D41&lt;0.5),"-",IFERROR('Tabel A Br'!D41/'Tabel A F'!D41*100,"-"))</f>
        <v>7.6730767414403784</v>
      </c>
      <c r="E41" s="104">
        <f>IF(OR('Tabel A F'!E41&lt;5,'Tabel A Br'!E41&lt;0.5),"-",IFERROR('Tabel A Br'!E41/'Tabel A F'!E41*100,"-"))</f>
        <v>9.4408124999999998</v>
      </c>
      <c r="F41" s="104">
        <f>IF(OR('Tabel A F'!F41&lt;5,'Tabel A Br'!F41&lt;0.5),"-",IFERROR('Tabel A Br'!F41/'Tabel A F'!F41*100,"-"))</f>
        <v>10.925569696969697</v>
      </c>
      <c r="G41" s="104">
        <f>IF(OR('Tabel A F'!G41&lt;5,'Tabel A Br'!G41&lt;0.5),"-",IFERROR('Tabel A Br'!G41/'Tabel A F'!G41*100,"-"))</f>
        <v>4.2869418604651166</v>
      </c>
      <c r="H41" s="104">
        <f>IF(OR('Tabel A F'!H41&lt;5,'Tabel A Br'!H41&lt;0.5),"-",IFERROR('Tabel A Br'!H41/'Tabel A F'!H41*100,"-"))</f>
        <v>4.9248020325203257</v>
      </c>
      <c r="I41" s="104" t="str">
        <f>IF(OR('Tabel A F'!I41&lt;5,'Tabel A Br'!I41&lt;0.5),"-",IFERROR('Tabel A Br'!I41/'Tabel A F'!I41*100,"-"))</f>
        <v>-</v>
      </c>
      <c r="K41" s="104">
        <f>IF(OR('Tabel A F'!K41&lt;5,'Tabel A Br'!K41&lt;0.5),"-",IFERROR('Tabel A Br'!K41/'Tabel A F'!K41*100,"-"))</f>
        <v>7.134584203359057</v>
      </c>
    </row>
    <row r="42" spans="1:11" ht="15.75" customHeight="1" x14ac:dyDescent="0.2">
      <c r="A42" s="52" t="s">
        <v>56</v>
      </c>
      <c r="B42" s="105">
        <f>IF(OR('Tabel A F'!B42&lt;5,'Tabel A Br'!B42&lt;0.5),"-",IFERROR('Tabel A Br'!B42/'Tabel A F'!B42*100,"-"))</f>
        <v>17.127352941176468</v>
      </c>
      <c r="C42" s="105" t="str">
        <f>IF(OR('Tabel A F'!C42&lt;5,'Tabel A Br'!C42&lt;0.5),"-",IFERROR('Tabel A Br'!C42/'Tabel A F'!C42*100,"-"))</f>
        <v>-</v>
      </c>
      <c r="D42" s="105">
        <f>IF(OR('Tabel A F'!D42&lt;5,'Tabel A Br'!D42&lt;0.5),"-",IFERROR('Tabel A Br'!D42/'Tabel A F'!D42*100,"-"))</f>
        <v>8.9262758620689642</v>
      </c>
      <c r="E42" s="105">
        <f>IF(OR('Tabel A F'!E42&lt;5,'Tabel A Br'!E42&lt;0.5),"-",IFERROR('Tabel A Br'!E42/'Tabel A F'!E42*100,"-"))</f>
        <v>11.408023809523808</v>
      </c>
      <c r="F42" s="105">
        <f>IF(OR('Tabel A F'!F42&lt;5,'Tabel A Br'!F42&lt;0.5),"-",IFERROR('Tabel A Br'!F42/'Tabel A F'!F42*100,"-"))</f>
        <v>5.5263103448275865</v>
      </c>
      <c r="G42" s="105">
        <f>IF(OR('Tabel A F'!G42&lt;5,'Tabel A Br'!G42&lt;0.5),"-",IFERROR('Tabel A Br'!G42/'Tabel A F'!G42*100,"-"))</f>
        <v>5.183831460674158</v>
      </c>
      <c r="H42" s="105">
        <f>IF(OR('Tabel A F'!H42&lt;5,'Tabel A Br'!H42&lt;0.5),"-",IFERROR('Tabel A Br'!H42/'Tabel A F'!H42*100,"-"))</f>
        <v>5.3458598901098897</v>
      </c>
      <c r="I42" s="105" t="str">
        <f>IF(OR('Tabel A F'!I42&lt;5,'Tabel A Br'!I42&lt;0.5),"-",IFERROR('Tabel A Br'!I42/'Tabel A F'!I42*100,"-"))</f>
        <v>-</v>
      </c>
      <c r="K42" s="105">
        <f>IF(OR('Tabel A F'!K42&lt;5,'Tabel A Br'!K42&lt;0.5),"-",IFERROR('Tabel A Br'!K42/'Tabel A F'!K42*100,"-"))</f>
        <v>6.5493825136612021</v>
      </c>
    </row>
    <row r="43" spans="1:11" ht="15.75" customHeight="1" x14ac:dyDescent="0.2">
      <c r="A43" s="50" t="s">
        <v>57</v>
      </c>
      <c r="B43" s="104">
        <f>IF(OR('Tabel A F'!B43&lt;5,'Tabel A Br'!B43&lt;0.5),"-",IFERROR('Tabel A Br'!B43/'Tabel A F'!B43*100,"-"))</f>
        <v>17.017370370370369</v>
      </c>
      <c r="C43" s="104">
        <f>IF(OR('Tabel A F'!C43&lt;5,'Tabel A Br'!C43&lt;0.5),"-",IFERROR('Tabel A Br'!C43/'Tabel A F'!C43*100,"-"))</f>
        <v>8.8723295454545443</v>
      </c>
      <c r="D43" s="104">
        <f>IF(OR('Tabel A F'!D43&lt;5,'Tabel A Br'!D43&lt;0.5),"-",IFERROR('Tabel A Br'!D43/'Tabel A F'!D43*100,"-"))</f>
        <v>12.272920471281296</v>
      </c>
      <c r="E43" s="104">
        <f>IF(OR('Tabel A F'!E43&lt;5,'Tabel A Br'!E43&lt;0.5),"-",IFERROR('Tabel A Br'!E43/'Tabel A F'!E43*100,"-"))</f>
        <v>12.934451219512194</v>
      </c>
      <c r="F43" s="104">
        <f>IF(OR('Tabel A F'!F43&lt;5,'Tabel A Br'!F43&lt;0.5),"-",IFERROR('Tabel A Br'!F43/'Tabel A F'!F43*100,"-"))</f>
        <v>14.397119354838711</v>
      </c>
      <c r="G43" s="104">
        <f>IF(OR('Tabel A F'!G43&lt;5,'Tabel A Br'!G43&lt;0.5),"-",IFERROR('Tabel A Br'!G43/'Tabel A F'!G43*100,"-"))</f>
        <v>6.2804944237918212</v>
      </c>
      <c r="H43" s="104">
        <f>IF(OR('Tabel A F'!H43&lt;5,'Tabel A Br'!H43&lt;0.5),"-",IFERROR('Tabel A Br'!H43/'Tabel A F'!H43*100,"-"))</f>
        <v>9.0532484980884771</v>
      </c>
      <c r="I43" s="104">
        <f>IF(OR('Tabel A F'!I43&lt;5,'Tabel A Br'!I43&lt;0.5),"-",IFERROR('Tabel A Br'!I43/'Tabel A F'!I43*100,"-"))</f>
        <v>9.4457777777777778</v>
      </c>
      <c r="K43" s="104">
        <f>IF(OR('Tabel A F'!K43&lt;5,'Tabel A Br'!K43&lt;0.5),"-",IFERROR('Tabel A Br'!K43/'Tabel A F'!K43*100,"-"))</f>
        <v>10.504018391435629</v>
      </c>
    </row>
    <row r="44" spans="1:11" ht="15.75" customHeight="1" x14ac:dyDescent="0.2">
      <c r="A44" s="52" t="s">
        <v>58</v>
      </c>
      <c r="B44" s="105">
        <f>IF(OR('Tabel A F'!B44&lt;5,'Tabel A Br'!B44&lt;0.5),"-",IFERROR('Tabel A Br'!B44/'Tabel A F'!B44*100,"-"))</f>
        <v>10.081398104265404</v>
      </c>
      <c r="C44" s="105">
        <f>IF(OR('Tabel A F'!C44&lt;5,'Tabel A Br'!C44&lt;0.5),"-",IFERROR('Tabel A Br'!C44/'Tabel A F'!C44*100,"-"))</f>
        <v>2.2357216494845362</v>
      </c>
      <c r="D44" s="105">
        <f>IF(OR('Tabel A F'!D44&lt;5,'Tabel A Br'!D44&lt;0.5),"-",IFERROR('Tabel A Br'!D44/'Tabel A F'!D44*100,"-"))</f>
        <v>8.0334792899408285</v>
      </c>
      <c r="E44" s="105">
        <f>IF(OR('Tabel A F'!E44&lt;5,'Tabel A Br'!E44&lt;0.5),"-",IFERROR('Tabel A Br'!E44/'Tabel A F'!E44*100,"-"))</f>
        <v>3.9833595505617976</v>
      </c>
      <c r="F44" s="105">
        <f>IF(OR('Tabel A F'!F44&lt;5,'Tabel A Br'!F44&lt;0.5),"-",IFERROR('Tabel A Br'!F44/'Tabel A F'!F44*100,"-"))</f>
        <v>7.5126928104575166</v>
      </c>
      <c r="G44" s="105">
        <f>IF(OR('Tabel A F'!G44&lt;5,'Tabel A Br'!G44&lt;0.5),"-",IFERROR('Tabel A Br'!G44/'Tabel A F'!G44*100,"-"))</f>
        <v>2.9477916666666668</v>
      </c>
      <c r="H44" s="105">
        <f>IF(OR('Tabel A F'!H44&lt;5,'Tabel A Br'!H44&lt;0.5),"-",IFERROR('Tabel A Br'!H44/'Tabel A F'!H44*100,"-"))</f>
        <v>7.4764746467165422</v>
      </c>
      <c r="I44" s="105" t="str">
        <f>IF(OR('Tabel A F'!I44&lt;5,'Tabel A Br'!I44&lt;0.5),"-",IFERROR('Tabel A Br'!I44/'Tabel A F'!I44*100,"-"))</f>
        <v>-</v>
      </c>
      <c r="K44" s="105">
        <f>IF(OR('Tabel A F'!K44&lt;5,'Tabel A Br'!K44&lt;0.5),"-",IFERROR('Tabel A Br'!K44/'Tabel A F'!K44*100,"-"))</f>
        <v>6.9416093508500785</v>
      </c>
    </row>
    <row r="45" spans="1:11" ht="15.75" customHeight="1" x14ac:dyDescent="0.2">
      <c r="A45" s="50" t="s">
        <v>59</v>
      </c>
      <c r="B45" s="104">
        <f>IF(OR('Tabel A F'!B45&lt;5,'Tabel A Br'!B45&lt;0.5),"-",IFERROR('Tabel A Br'!B45/'Tabel A F'!B45*100,"-"))</f>
        <v>5.6050045289855071</v>
      </c>
      <c r="C45" s="104">
        <f>IF(OR('Tabel A F'!C45&lt;5,'Tabel A Br'!C45&lt;0.5),"-",IFERROR('Tabel A Br'!C45/'Tabel A F'!C45*100,"-"))</f>
        <v>3.1282601351351351</v>
      </c>
      <c r="D45" s="104">
        <f>IF(OR('Tabel A F'!D45&lt;5,'Tabel A Br'!D45&lt;0.5),"-",IFERROR('Tabel A Br'!D45/'Tabel A F'!D45*100,"-"))</f>
        <v>5.9497002406325201</v>
      </c>
      <c r="E45" s="104">
        <f>IF(OR('Tabel A F'!E45&lt;5,'Tabel A Br'!E45&lt;0.5),"-",IFERROR('Tabel A Br'!E45/'Tabel A F'!E45*100,"-"))</f>
        <v>3.6539626749611198</v>
      </c>
      <c r="F45" s="104">
        <f>IF(OR('Tabel A F'!F45&lt;5,'Tabel A Br'!F45&lt;0.5),"-",IFERROR('Tabel A Br'!F45/'Tabel A F'!F45*100,"-"))</f>
        <v>5.8566810064935062</v>
      </c>
      <c r="G45" s="104">
        <f>IF(OR('Tabel A F'!G45&lt;5,'Tabel A Br'!G45&lt;0.5),"-",IFERROR('Tabel A Br'!G45/'Tabel A F'!G45*100,"-"))</f>
        <v>6.0424663840096908</v>
      </c>
      <c r="H45" s="104">
        <f>IF(OR('Tabel A F'!H45&lt;5,'Tabel A Br'!H45&lt;0.5),"-",IFERROR('Tabel A Br'!H45/'Tabel A F'!H45*100,"-"))</f>
        <v>6.6975431191210184</v>
      </c>
      <c r="I45" s="104">
        <f>IF(OR('Tabel A F'!I45&lt;5,'Tabel A Br'!I45&lt;0.5),"-",IFERROR('Tabel A Br'!I45/'Tabel A F'!I45*100,"-"))</f>
        <v>4.6334999999999997</v>
      </c>
      <c r="K45" s="104">
        <f>IF(OR('Tabel A F'!K45&lt;5,'Tabel A Br'!K45&lt;0.5),"-",IFERROR('Tabel A Br'!K45/'Tabel A F'!K45*100,"-"))</f>
        <v>6.0133989576251983</v>
      </c>
    </row>
    <row r="46" spans="1:11" ht="15.75" customHeight="1" x14ac:dyDescent="0.2">
      <c r="A46" s="59"/>
      <c r="B46" s="105"/>
      <c r="C46" s="105"/>
      <c r="D46" s="105"/>
      <c r="E46" s="105"/>
      <c r="F46" s="105"/>
      <c r="G46" s="105"/>
      <c r="H46" s="105"/>
      <c r="I46" s="105"/>
      <c r="K46" s="105"/>
    </row>
    <row r="47" spans="1:11" ht="15.75" customHeight="1" x14ac:dyDescent="0.2">
      <c r="A47" s="53" t="s">
        <v>20</v>
      </c>
      <c r="B47" s="70">
        <f>IF(OR('Tabel A F'!B47&lt;5,'Tabel A Br'!B47&lt;0.5),"-",IFERROR('Tabel A Br'!B47/'Tabel A F'!B47*100,"-"))</f>
        <v>6.461421853065044</v>
      </c>
      <c r="C47" s="70">
        <f>IF(OR('Tabel A F'!C47&lt;5,'Tabel A Br'!C47&lt;0.5),"-",IFERROR('Tabel A Br'!C47/'Tabel A F'!C47*100,"-"))</f>
        <v>3.4802470576298705</v>
      </c>
      <c r="D47" s="70">
        <f>IF(OR('Tabel A F'!D47&lt;5,'Tabel A Br'!D47&lt;0.5),"-",IFERROR('Tabel A Br'!D47/'Tabel A F'!D47*100,"-"))</f>
        <v>5.8287575497812307</v>
      </c>
      <c r="E47" s="70">
        <f>IF(OR('Tabel A F'!E47&lt;5,'Tabel A Br'!E47&lt;0.5),"-",IFERROR('Tabel A Br'!E47/'Tabel A F'!E47*100,"-"))</f>
        <v>3.4370693532385319</v>
      </c>
      <c r="F47" s="70">
        <f>IF(OR('Tabel A F'!F47&lt;5,'Tabel A Br'!F47&lt;0.5),"-",IFERROR('Tabel A Br'!F47/'Tabel A F'!F47*100,"-"))</f>
        <v>6.3342704683929929</v>
      </c>
      <c r="G47" s="70">
        <f>IF(OR('Tabel A F'!G47&lt;5,'Tabel A Br'!G47&lt;0.5),"-",IFERROR('Tabel A Br'!G47/'Tabel A F'!G47*100,"-"))</f>
        <v>3.455815907233744</v>
      </c>
      <c r="H47" s="70">
        <f>IF(OR('Tabel A F'!H47&lt;5,'Tabel A Br'!H47&lt;0.5),"-",IFERROR('Tabel A Br'!H47/'Tabel A F'!H47*100,"-"))</f>
        <v>4.938161326882252</v>
      </c>
      <c r="I47" s="70">
        <f>IF(OR('Tabel A F'!I47&lt;5,'Tabel A Br'!I47&lt;0.5),"-",IFERROR('Tabel A Br'!I47/'Tabel A F'!I47*100,"-"))</f>
        <v>5.2810575342465755</v>
      </c>
      <c r="J47" s="85"/>
      <c r="K47" s="70">
        <f>IF(OR('Tabel A F'!K47&lt;5,'Tabel A Br'!K47&lt;0.5),"-",IFERROR('Tabel A Br'!K47/'Tabel A F'!K47*100,"-"))</f>
        <v>4.9655989378177043</v>
      </c>
    </row>
    <row r="48" spans="1:11" ht="15.75" customHeight="1" x14ac:dyDescent="0.2">
      <c r="B48" s="85"/>
      <c r="C48" s="85"/>
      <c r="D48" s="85"/>
      <c r="E48" s="85"/>
      <c r="F48" s="85"/>
      <c r="G48" s="85"/>
      <c r="H48" s="85"/>
      <c r="I48" s="85"/>
      <c r="K48" s="85"/>
    </row>
    <row r="49" spans="1:11" ht="15.75" customHeight="1" x14ac:dyDescent="0.2">
      <c r="A49" s="35" t="s">
        <v>60</v>
      </c>
      <c r="B49" s="68">
        <f>IF(OR('Tabel A F'!B49&lt;5,'Tabel A Br'!B49&lt;0.5),"-",IFERROR('Tabel A Br'!B49/'Tabel A F'!B49*100,"-"))</f>
        <v>3.1775043327556327</v>
      </c>
      <c r="C49" s="68">
        <f>IF(OR('Tabel A F'!C49&lt;5,'Tabel A Br'!C49&lt;0.5),"-",IFERROR('Tabel A Br'!C49/'Tabel A F'!C49*100,"-"))</f>
        <v>1.8349513534719499</v>
      </c>
      <c r="D49" s="68">
        <f>IF(OR('Tabel A F'!D49&lt;5,'Tabel A Br'!D49&lt;0.5),"-",IFERROR('Tabel A Br'!D49/'Tabel A F'!D49*100,"-"))</f>
        <v>2.5381065012039263</v>
      </c>
      <c r="E49" s="68">
        <f>IF(OR('Tabel A F'!E49&lt;5,'Tabel A Br'!E49&lt;0.5),"-",IFERROR('Tabel A Br'!E49/'Tabel A F'!E49*100,"-"))</f>
        <v>2.2366493548913935</v>
      </c>
      <c r="F49" s="68">
        <f>IF(OR('Tabel A F'!F49&lt;5,'Tabel A Br'!F49&lt;0.5),"-",IFERROR('Tabel A Br'!F49/'Tabel A F'!F49*100,"-"))</f>
        <v>3.1288538823002914</v>
      </c>
      <c r="G49" s="68">
        <f>IF(OR('Tabel A F'!G49&lt;5,'Tabel A Br'!G49&lt;0.5),"-",IFERROR('Tabel A Br'!G49/'Tabel A F'!G49*100,"-"))</f>
        <v>1.7351501425935243</v>
      </c>
      <c r="H49" s="68">
        <f>IF(OR('Tabel A F'!H49&lt;5,'Tabel A Br'!H49&lt;0.5),"-",IFERROR('Tabel A Br'!H49/'Tabel A F'!H49*100,"-"))</f>
        <v>2.63628124363587</v>
      </c>
      <c r="I49" s="68">
        <f>IF(OR('Tabel A F'!I49&lt;5,'Tabel A Br'!I49&lt;0.5),"-",IFERROR('Tabel A Br'!I49/'Tabel A F'!I49*100,"-"))</f>
        <v>1.0867500000000001</v>
      </c>
      <c r="K49" s="68">
        <f>IF(OR('Tabel A F'!K49&lt;5,'Tabel A Br'!K49&lt;0.5),"-",IFERROR('Tabel A Br'!K49/'Tabel A F'!K49*100,"-"))</f>
        <v>2.5214346859621961</v>
      </c>
    </row>
    <row r="50" spans="1:11" ht="15.75" customHeight="1" x14ac:dyDescent="0.2">
      <c r="A50" s="38" t="s">
        <v>61</v>
      </c>
      <c r="B50" s="116">
        <f>IF(OR('Tabel A F'!B50&lt;5,'Tabel A Br'!B50&lt;0.5),"-",IFERROR('Tabel A Br'!B50/'Tabel A F'!B50*100,"-"))</f>
        <v>9.5170059255747805</v>
      </c>
      <c r="C50" s="116">
        <f>IF(OR('Tabel A F'!C50&lt;5,'Tabel A Br'!C50&lt;0.5),"-",IFERROR('Tabel A Br'!C50/'Tabel A F'!C50*100,"-"))</f>
        <v>5.645842721695483</v>
      </c>
      <c r="D50" s="116">
        <f>IF(OR('Tabel A F'!D50&lt;5,'Tabel A Br'!D50&lt;0.5),"-",IFERROR('Tabel A Br'!D50/'Tabel A F'!D50*100,"-"))</f>
        <v>9.5124872402623044</v>
      </c>
      <c r="E50" s="116">
        <f>IF(OR('Tabel A F'!E50&lt;5,'Tabel A Br'!E50&lt;0.5),"-",IFERROR('Tabel A Br'!E50/'Tabel A F'!E50*100,"-"))</f>
        <v>5.5785520375256521</v>
      </c>
      <c r="F50" s="116">
        <f>IF(OR('Tabel A F'!F50&lt;5,'Tabel A Br'!F50&lt;0.5),"-",IFERROR('Tabel A Br'!F50/'Tabel A F'!F50*100,"-"))</f>
        <v>8.970878048780488</v>
      </c>
      <c r="G50" s="116">
        <f>IF(OR('Tabel A F'!G50&lt;5,'Tabel A Br'!G50&lt;0.5),"-",IFERROR('Tabel A Br'!G50/'Tabel A F'!G50*100,"-"))</f>
        <v>5.0013387901776802</v>
      </c>
      <c r="H50" s="116">
        <f>IF(OR('Tabel A F'!H50&lt;5,'Tabel A Br'!H50&lt;0.5),"-",IFERROR('Tabel A Br'!H50/'Tabel A F'!H50*100,"-"))</f>
        <v>7.0784762426566825</v>
      </c>
      <c r="I50" s="116">
        <f>IF(OR('Tabel A F'!I50&lt;5,'Tabel A Br'!I50&lt;0.5),"-",IFERROR('Tabel A Br'!I50/'Tabel A F'!I50*100,"-"))</f>
        <v>9.4180746268656712</v>
      </c>
      <c r="K50" s="116">
        <f>IF(OR('Tabel A F'!K50&lt;5,'Tabel A Br'!K50&lt;0.5),"-",IFERROR('Tabel A Br'!K50/'Tabel A F'!K50*100,"-"))</f>
        <v>7.488952646746549</v>
      </c>
    </row>
    <row r="51" spans="1:11" ht="15.75" customHeight="1" x14ac:dyDescent="0.2">
      <c r="A51" s="35" t="s">
        <v>62</v>
      </c>
      <c r="B51" s="68">
        <f>IF(OR('Tabel A F'!B51&lt;5,'Tabel A Br'!B51&lt;0.5),"-",IFERROR('Tabel A Br'!B51/'Tabel A F'!B51*100,"-"))</f>
        <v>5.8311006641760068</v>
      </c>
      <c r="C51" s="68">
        <f>IF(OR('Tabel A F'!C51&lt;5,'Tabel A Br'!C51&lt;0.5),"-",IFERROR('Tabel A Br'!C51/'Tabel A F'!C51*100,"-"))</f>
        <v>3.902898390804598</v>
      </c>
      <c r="D51" s="68">
        <f>IF(OR('Tabel A F'!D51&lt;5,'Tabel A Br'!D51&lt;0.5),"-",IFERROR('Tabel A Br'!D51/'Tabel A F'!D51*100,"-"))</f>
        <v>4.4343538767395625</v>
      </c>
      <c r="E51" s="68">
        <f>IF(OR('Tabel A F'!E51&lt;5,'Tabel A Br'!E51&lt;0.5),"-",IFERROR('Tabel A Br'!E51/'Tabel A F'!E51*100,"-"))</f>
        <v>3.5207463976945244</v>
      </c>
      <c r="F51" s="68">
        <f>IF(OR('Tabel A F'!F51&lt;5,'Tabel A Br'!F51&lt;0.5),"-",IFERROR('Tabel A Br'!F51/'Tabel A F'!F51*100,"-"))</f>
        <v>5.849037029063509</v>
      </c>
      <c r="G51" s="68">
        <f>IF(OR('Tabel A F'!G51&lt;5,'Tabel A Br'!G51&lt;0.5),"-",IFERROR('Tabel A Br'!G51/'Tabel A F'!G51*100,"-"))</f>
        <v>3.1766822012890432</v>
      </c>
      <c r="H51" s="68">
        <f>IF(OR('Tabel A F'!H51&lt;5,'Tabel A Br'!H51&lt;0.5),"-",IFERROR('Tabel A Br'!H51/'Tabel A F'!H51*100,"-"))</f>
        <v>3.8014878685589601</v>
      </c>
      <c r="I51" s="68">
        <f>IF(OR('Tabel A F'!I51&lt;5,'Tabel A Br'!I51&lt;0.5),"-",IFERROR('Tabel A Br'!I51/'Tabel A F'!I51*100,"-"))</f>
        <v>2.923171875</v>
      </c>
      <c r="K51" s="68">
        <f>IF(OR('Tabel A F'!K51&lt;5,'Tabel A Br'!K51&lt;0.5),"-",IFERROR('Tabel A Br'!K51/'Tabel A F'!K51*100,"-"))</f>
        <v>4.011173021456977</v>
      </c>
    </row>
    <row r="52" spans="1:11" s="41" customFormat="1" ht="15" x14ac:dyDescent="0.2">
      <c r="A52" s="44" t="s">
        <v>63</v>
      </c>
      <c r="B52"/>
      <c r="C52"/>
      <c r="D52"/>
      <c r="E52"/>
      <c r="F52"/>
      <c r="G52"/>
      <c r="H52"/>
      <c r="I52"/>
      <c r="J52"/>
      <c r="K52"/>
    </row>
    <row r="53" spans="1:11" s="41" customFormat="1" ht="15" x14ac:dyDescent="0.2">
      <c r="K53"/>
    </row>
    <row r="54" spans="1:11" s="41" customFormat="1" ht="15" x14ac:dyDescent="0.2"/>
    <row r="57" spans="1:11" s="44" customFormat="1" ht="11.25" x14ac:dyDescent="0.2"/>
    <row r="59" spans="1:11" x14ac:dyDescent="0.2">
      <c r="B59" s="49"/>
      <c r="C59" s="49"/>
      <c r="D59" s="49"/>
      <c r="E59" s="49"/>
      <c r="F59" s="49"/>
      <c r="G59" s="49"/>
    </row>
    <row r="60" spans="1:11" x14ac:dyDescent="0.2">
      <c r="B60" s="49"/>
      <c r="C60" s="49"/>
      <c r="D60" s="49"/>
      <c r="E60" s="49"/>
      <c r="F60" s="49"/>
      <c r="G60" s="49"/>
    </row>
    <row r="61" spans="1:11" x14ac:dyDescent="0.2">
      <c r="B61" s="49"/>
      <c r="C61" s="49"/>
      <c r="D61" s="49"/>
      <c r="E61" s="49"/>
      <c r="F61" s="49"/>
      <c r="G61" s="49"/>
    </row>
    <row r="62" spans="1:11" x14ac:dyDescent="0.2">
      <c r="B62" s="49"/>
      <c r="C62" s="49"/>
      <c r="D62" s="49"/>
      <c r="E62" s="49"/>
      <c r="F62" s="49"/>
      <c r="G62" s="49"/>
    </row>
    <row r="63" spans="1:11" x14ac:dyDescent="0.2">
      <c r="B63" s="49"/>
      <c r="C63" s="49"/>
      <c r="D63" s="49"/>
      <c r="E63" s="49"/>
      <c r="F63" s="49"/>
      <c r="G63" s="49"/>
    </row>
    <row r="64" spans="1:11" x14ac:dyDescent="0.2">
      <c r="B64" s="49"/>
      <c r="C64" s="49"/>
      <c r="D64" s="49"/>
      <c r="E64" s="49"/>
      <c r="F64" s="49"/>
      <c r="G64" s="49"/>
    </row>
    <row r="65" spans="2:7" x14ac:dyDescent="0.2">
      <c r="B65" s="49"/>
      <c r="C65" s="49"/>
      <c r="D65" s="49"/>
      <c r="E65" s="49"/>
      <c r="F65" s="49"/>
      <c r="G65" s="49"/>
    </row>
    <row r="66" spans="2:7" x14ac:dyDescent="0.2">
      <c r="B66" s="49"/>
      <c r="C66" s="49"/>
      <c r="D66" s="49"/>
      <c r="E66" s="49"/>
      <c r="F66" s="49"/>
      <c r="G66" s="49"/>
    </row>
    <row r="67" spans="2:7" x14ac:dyDescent="0.2">
      <c r="B67" s="49"/>
      <c r="C67" s="49"/>
      <c r="D67" s="49"/>
      <c r="E67" s="49"/>
      <c r="F67" s="49"/>
      <c r="G67" s="49"/>
    </row>
    <row r="68" spans="2:7" x14ac:dyDescent="0.2">
      <c r="B68" s="49"/>
      <c r="C68" s="49"/>
      <c r="D68" s="49"/>
      <c r="E68" s="49"/>
      <c r="F68" s="49"/>
      <c r="G68" s="49"/>
    </row>
    <row r="69" spans="2:7" x14ac:dyDescent="0.2">
      <c r="B69" s="49"/>
      <c r="C69" s="49"/>
      <c r="D69" s="49"/>
      <c r="E69" s="49"/>
      <c r="F69" s="49"/>
      <c r="G69" s="49"/>
    </row>
    <row r="70" spans="2:7" x14ac:dyDescent="0.2">
      <c r="B70" s="49"/>
      <c r="C70" s="49"/>
      <c r="D70" s="49"/>
      <c r="E70" s="49"/>
      <c r="F70" s="49"/>
      <c r="G70" s="49"/>
    </row>
    <row r="71" spans="2:7" x14ac:dyDescent="0.2">
      <c r="B71" s="49"/>
      <c r="C71" s="49"/>
      <c r="D71" s="49"/>
      <c r="E71" s="49"/>
      <c r="F71" s="49"/>
      <c r="G71" s="49"/>
    </row>
    <row r="72" spans="2:7" x14ac:dyDescent="0.2">
      <c r="B72" s="49"/>
      <c r="C72" s="49"/>
      <c r="D72" s="49"/>
      <c r="E72" s="49"/>
      <c r="F72" s="49"/>
      <c r="G72" s="49"/>
    </row>
    <row r="73" spans="2:7" x14ac:dyDescent="0.2">
      <c r="B73" s="49"/>
      <c r="C73" s="49"/>
      <c r="D73" s="49"/>
      <c r="E73" s="49"/>
      <c r="F73" s="49"/>
      <c r="G73" s="49"/>
    </row>
    <row r="74" spans="2:7" x14ac:dyDescent="0.2">
      <c r="B74" s="49"/>
      <c r="C74" s="49"/>
      <c r="D74" s="49"/>
      <c r="E74" s="49"/>
      <c r="F74" s="49"/>
      <c r="G74" s="49"/>
    </row>
    <row r="75" spans="2:7" x14ac:dyDescent="0.2">
      <c r="B75" s="49"/>
      <c r="C75" s="49"/>
      <c r="D75" s="49"/>
      <c r="E75" s="49"/>
      <c r="F75" s="49"/>
      <c r="G75" s="49"/>
    </row>
    <row r="76" spans="2:7" x14ac:dyDescent="0.2">
      <c r="B76" s="49"/>
      <c r="C76" s="49"/>
      <c r="D76" s="49"/>
      <c r="E76" s="49"/>
      <c r="F76" s="49"/>
      <c r="G76" s="49"/>
    </row>
    <row r="77" spans="2:7" x14ac:dyDescent="0.2">
      <c r="B77" s="49"/>
      <c r="C77" s="49"/>
      <c r="D77" s="49"/>
      <c r="E77" s="49"/>
      <c r="F77" s="49"/>
      <c r="G77" s="49"/>
    </row>
    <row r="78" spans="2:7" x14ac:dyDescent="0.2">
      <c r="B78" s="49"/>
      <c r="C78" s="49"/>
      <c r="D78" s="49"/>
      <c r="E78" s="49"/>
      <c r="F78" s="49"/>
      <c r="G78" s="49"/>
    </row>
    <row r="79" spans="2:7" x14ac:dyDescent="0.2">
      <c r="B79" s="49"/>
      <c r="C79" s="49"/>
      <c r="D79" s="49"/>
      <c r="E79" s="49"/>
      <c r="F79" s="49"/>
      <c r="G79" s="49"/>
    </row>
    <row r="80" spans="2:7" x14ac:dyDescent="0.2">
      <c r="B80" s="49"/>
      <c r="C80" s="49"/>
      <c r="D80" s="49"/>
      <c r="E80" s="49"/>
      <c r="F80" s="49"/>
      <c r="G80" s="49"/>
    </row>
    <row r="81" spans="2:7" x14ac:dyDescent="0.2">
      <c r="B81" s="49"/>
      <c r="C81" s="49"/>
      <c r="D81" s="49"/>
      <c r="E81" s="49"/>
      <c r="F81" s="49"/>
      <c r="G81" s="49"/>
    </row>
    <row r="82" spans="2:7" x14ac:dyDescent="0.2">
      <c r="B82" s="49"/>
      <c r="C82" s="49"/>
      <c r="D82" s="49"/>
      <c r="E82" s="49"/>
      <c r="F82" s="49"/>
      <c r="G82" s="49"/>
    </row>
    <row r="83" spans="2:7" x14ac:dyDescent="0.2">
      <c r="B83" s="49"/>
      <c r="C83" s="49"/>
      <c r="D83" s="49"/>
      <c r="E83" s="49"/>
      <c r="F83" s="49"/>
      <c r="G83" s="49"/>
    </row>
    <row r="84" spans="2:7" x14ac:dyDescent="0.2">
      <c r="B84" s="49"/>
      <c r="C84" s="49"/>
      <c r="D84" s="49"/>
      <c r="E84" s="49"/>
      <c r="F84" s="49"/>
      <c r="G84" s="49"/>
    </row>
    <row r="85" spans="2:7" x14ac:dyDescent="0.2">
      <c r="B85" s="49"/>
      <c r="C85" s="49"/>
      <c r="D85" s="49"/>
      <c r="E85" s="49"/>
      <c r="F85" s="49"/>
      <c r="G85" s="49"/>
    </row>
    <row r="86" spans="2:7" x14ac:dyDescent="0.2">
      <c r="B86" s="49"/>
      <c r="C86" s="49"/>
      <c r="D86" s="49"/>
      <c r="E86" s="49"/>
      <c r="F86" s="49"/>
      <c r="G86" s="49"/>
    </row>
    <row r="87" spans="2:7" x14ac:dyDescent="0.2">
      <c r="B87" s="49"/>
      <c r="C87" s="49"/>
      <c r="D87" s="49"/>
      <c r="E87" s="49"/>
      <c r="F87" s="49"/>
      <c r="G87" s="49"/>
    </row>
    <row r="88" spans="2:7" x14ac:dyDescent="0.2">
      <c r="B88" s="49"/>
      <c r="C88" s="49"/>
      <c r="D88" s="49"/>
      <c r="E88" s="49"/>
      <c r="F88" s="49"/>
      <c r="G88" s="49"/>
    </row>
    <row r="89" spans="2:7" x14ac:dyDescent="0.2">
      <c r="B89" s="49"/>
      <c r="C89" s="49"/>
      <c r="D89" s="49"/>
      <c r="E89" s="49"/>
      <c r="F89" s="49"/>
      <c r="G89" s="49"/>
    </row>
    <row r="90" spans="2:7" x14ac:dyDescent="0.2">
      <c r="B90" s="49"/>
      <c r="C90" s="49"/>
      <c r="D90" s="49"/>
      <c r="E90" s="49"/>
      <c r="F90" s="49"/>
      <c r="G90" s="49"/>
    </row>
    <row r="91" spans="2:7" x14ac:dyDescent="0.2">
      <c r="B91" s="49"/>
      <c r="C91" s="49"/>
      <c r="D91" s="49"/>
      <c r="E91" s="49"/>
      <c r="F91" s="49"/>
      <c r="G91" s="49"/>
    </row>
    <row r="92" spans="2:7" x14ac:dyDescent="0.2">
      <c r="B92" s="49"/>
      <c r="C92" s="49"/>
      <c r="D92" s="49"/>
      <c r="E92" s="49"/>
      <c r="F92" s="49"/>
      <c r="G92" s="49"/>
    </row>
    <row r="93" spans="2:7" x14ac:dyDescent="0.2">
      <c r="B93" s="49"/>
      <c r="C93" s="49"/>
      <c r="D93" s="49"/>
      <c r="E93" s="49"/>
      <c r="F93" s="49"/>
      <c r="G93" s="49"/>
    </row>
    <row r="94" spans="2:7" x14ac:dyDescent="0.2">
      <c r="B94" s="49"/>
      <c r="C94" s="49"/>
      <c r="D94" s="49"/>
      <c r="E94" s="49"/>
      <c r="F94" s="49"/>
      <c r="G94" s="49"/>
    </row>
    <row r="95" spans="2:7" x14ac:dyDescent="0.2">
      <c r="B95" s="49"/>
      <c r="C95" s="49"/>
      <c r="D95" s="49"/>
      <c r="E95" s="49"/>
      <c r="F95" s="49"/>
      <c r="G95" s="49"/>
    </row>
    <row r="96" spans="2:7" x14ac:dyDescent="0.2">
      <c r="B96" s="49"/>
      <c r="C96" s="49"/>
      <c r="D96" s="49"/>
      <c r="E96" s="49"/>
      <c r="F96" s="49"/>
      <c r="G96" s="49"/>
    </row>
    <row r="97" spans="2:7" x14ac:dyDescent="0.2">
      <c r="B97" s="49"/>
      <c r="C97" s="49"/>
      <c r="D97" s="49"/>
      <c r="E97" s="49"/>
      <c r="F97" s="49"/>
      <c r="G97" s="49"/>
    </row>
    <row r="104" spans="2:7" s="41" customFormat="1" ht="15" x14ac:dyDescent="0.2"/>
    <row r="105" spans="2:7" s="41" customFormat="1" ht="15" x14ac:dyDescent="0.2"/>
    <row r="106" spans="2:7" s="41" customFormat="1" ht="15" x14ac:dyDescent="0.2"/>
    <row r="109" spans="2:7" s="44" customFormat="1" ht="11.25" x14ac:dyDescent="0.2"/>
    <row r="111" spans="2:7" x14ac:dyDescent="0.2">
      <c r="B111" s="49"/>
      <c r="C111" s="49"/>
      <c r="D111" s="49"/>
      <c r="E111" s="49"/>
      <c r="F111" s="49"/>
    </row>
    <row r="112" spans="2:7" x14ac:dyDescent="0.2">
      <c r="B112" s="49"/>
      <c r="C112" s="49"/>
      <c r="D112" s="49"/>
      <c r="E112" s="49"/>
      <c r="F112" s="49"/>
    </row>
    <row r="113" spans="2:6" x14ac:dyDescent="0.2">
      <c r="B113" s="49"/>
      <c r="C113" s="49"/>
      <c r="D113" s="49"/>
      <c r="E113" s="49"/>
      <c r="F113" s="49"/>
    </row>
    <row r="114" spans="2:6" x14ac:dyDescent="0.2">
      <c r="B114" s="49"/>
      <c r="C114" s="49"/>
      <c r="D114" s="49"/>
      <c r="E114" s="49"/>
      <c r="F114" s="49"/>
    </row>
    <row r="115" spans="2:6" x14ac:dyDescent="0.2">
      <c r="B115" s="49"/>
      <c r="C115" s="49"/>
      <c r="D115" s="49"/>
      <c r="E115" s="49"/>
      <c r="F115" s="49"/>
    </row>
    <row r="116" spans="2:6" x14ac:dyDescent="0.2">
      <c r="B116" s="49"/>
      <c r="C116" s="49"/>
      <c r="D116" s="49"/>
      <c r="E116" s="49"/>
      <c r="F116" s="49"/>
    </row>
    <row r="117" spans="2:6" x14ac:dyDescent="0.2">
      <c r="B117" s="49"/>
      <c r="C117" s="49"/>
      <c r="D117" s="49"/>
      <c r="E117" s="49"/>
      <c r="F117" s="49"/>
    </row>
    <row r="118" spans="2:6" x14ac:dyDescent="0.2">
      <c r="B118" s="49"/>
      <c r="C118" s="49"/>
      <c r="D118" s="49"/>
      <c r="E118" s="49"/>
      <c r="F118" s="49"/>
    </row>
    <row r="119" spans="2:6" x14ac:dyDescent="0.2">
      <c r="B119" s="49"/>
      <c r="C119" s="49"/>
      <c r="D119" s="49"/>
      <c r="E119" s="49"/>
      <c r="F119" s="49"/>
    </row>
    <row r="120" spans="2:6" x14ac:dyDescent="0.2">
      <c r="B120" s="49"/>
      <c r="C120" s="49"/>
      <c r="D120" s="49"/>
      <c r="E120" s="49"/>
      <c r="F120" s="49"/>
    </row>
    <row r="121" spans="2:6" x14ac:dyDescent="0.2">
      <c r="B121" s="49"/>
      <c r="C121" s="49"/>
      <c r="D121" s="49"/>
      <c r="E121" s="49"/>
      <c r="F121" s="49"/>
    </row>
    <row r="122" spans="2:6" x14ac:dyDescent="0.2">
      <c r="B122" s="49"/>
      <c r="C122" s="49"/>
      <c r="D122" s="49"/>
      <c r="E122" s="49"/>
      <c r="F122" s="49"/>
    </row>
    <row r="123" spans="2:6" x14ac:dyDescent="0.2">
      <c r="B123" s="49"/>
      <c r="C123" s="49"/>
      <c r="D123" s="49"/>
      <c r="E123" s="49"/>
      <c r="F123" s="49"/>
    </row>
    <row r="124" spans="2:6" x14ac:dyDescent="0.2">
      <c r="B124" s="49"/>
      <c r="C124" s="49"/>
      <c r="D124" s="49"/>
      <c r="E124" s="49"/>
      <c r="F124" s="49"/>
    </row>
    <row r="125" spans="2:6" x14ac:dyDescent="0.2">
      <c r="B125" s="49"/>
      <c r="C125" s="49"/>
      <c r="D125" s="49"/>
      <c r="E125" s="49"/>
      <c r="F125" s="49"/>
    </row>
    <row r="126" spans="2:6" x14ac:dyDescent="0.2">
      <c r="B126" s="49"/>
      <c r="C126" s="49"/>
      <c r="D126" s="49"/>
      <c r="E126" s="49"/>
      <c r="F126" s="49"/>
    </row>
    <row r="127" spans="2:6" x14ac:dyDescent="0.2">
      <c r="B127" s="49"/>
      <c r="C127" s="49"/>
      <c r="D127" s="49"/>
      <c r="E127" s="49"/>
      <c r="F127" s="49"/>
    </row>
    <row r="128" spans="2:6" x14ac:dyDescent="0.2">
      <c r="B128" s="49"/>
      <c r="C128" s="49"/>
      <c r="D128" s="49"/>
      <c r="E128" s="49"/>
      <c r="F128" s="49"/>
    </row>
    <row r="129" spans="2:6" x14ac:dyDescent="0.2">
      <c r="B129" s="49"/>
      <c r="C129" s="49"/>
      <c r="D129" s="49"/>
      <c r="E129" s="49"/>
      <c r="F129" s="49"/>
    </row>
    <row r="130" spans="2:6" x14ac:dyDescent="0.2">
      <c r="B130" s="49"/>
      <c r="C130" s="49"/>
      <c r="D130" s="49"/>
      <c r="E130" s="49"/>
      <c r="F130" s="49"/>
    </row>
    <row r="131" spans="2:6" x14ac:dyDescent="0.2">
      <c r="B131" s="49"/>
      <c r="C131" s="49"/>
      <c r="D131" s="49"/>
      <c r="E131" s="49"/>
      <c r="F131" s="49"/>
    </row>
    <row r="132" spans="2:6" x14ac:dyDescent="0.2">
      <c r="B132" s="49"/>
      <c r="C132" s="49"/>
      <c r="D132" s="49"/>
      <c r="E132" s="49"/>
      <c r="F132" s="49"/>
    </row>
    <row r="133" spans="2:6" x14ac:dyDescent="0.2">
      <c r="B133" s="49"/>
      <c r="C133" s="49"/>
      <c r="D133" s="49"/>
      <c r="E133" s="49"/>
      <c r="F133" s="49"/>
    </row>
    <row r="134" spans="2:6" x14ac:dyDescent="0.2">
      <c r="B134" s="49"/>
      <c r="C134" s="49"/>
      <c r="D134" s="49"/>
      <c r="E134" s="49"/>
      <c r="F134" s="49"/>
    </row>
    <row r="135" spans="2:6" x14ac:dyDescent="0.2">
      <c r="B135" s="49"/>
      <c r="C135" s="49"/>
      <c r="D135" s="49"/>
      <c r="E135" s="49"/>
      <c r="F135" s="49"/>
    </row>
    <row r="136" spans="2:6" x14ac:dyDescent="0.2">
      <c r="B136" s="49"/>
      <c r="C136" s="49"/>
      <c r="D136" s="49"/>
      <c r="E136" s="49"/>
      <c r="F136" s="49"/>
    </row>
    <row r="137" spans="2:6" x14ac:dyDescent="0.2">
      <c r="B137" s="49"/>
      <c r="C137" s="49"/>
      <c r="D137" s="49"/>
      <c r="E137" s="49"/>
      <c r="F137" s="49"/>
    </row>
    <row r="138" spans="2:6" x14ac:dyDescent="0.2">
      <c r="B138" s="49"/>
      <c r="C138" s="49"/>
      <c r="D138" s="49"/>
      <c r="E138" s="49"/>
      <c r="F138" s="49"/>
    </row>
    <row r="139" spans="2:6" x14ac:dyDescent="0.2">
      <c r="B139" s="49"/>
      <c r="C139" s="49"/>
      <c r="D139" s="49"/>
      <c r="E139" s="49"/>
      <c r="F139" s="49"/>
    </row>
    <row r="140" spans="2:6" x14ac:dyDescent="0.2">
      <c r="B140" s="49"/>
      <c r="C140" s="49"/>
      <c r="D140" s="49"/>
      <c r="E140" s="49"/>
      <c r="F140" s="49"/>
    </row>
    <row r="141" spans="2:6" x14ac:dyDescent="0.2">
      <c r="B141" s="49"/>
      <c r="C141" s="49"/>
      <c r="D141" s="49"/>
      <c r="E141" s="49"/>
      <c r="F141" s="49"/>
    </row>
    <row r="142" spans="2:6" x14ac:dyDescent="0.2">
      <c r="B142" s="49"/>
      <c r="C142" s="49"/>
      <c r="D142" s="49"/>
      <c r="E142" s="49"/>
      <c r="F142" s="49"/>
    </row>
    <row r="143" spans="2:6" x14ac:dyDescent="0.2">
      <c r="B143" s="49"/>
      <c r="C143" s="49"/>
      <c r="D143" s="49"/>
      <c r="E143" s="49"/>
      <c r="F143" s="49"/>
    </row>
    <row r="144" spans="2:6" x14ac:dyDescent="0.2">
      <c r="B144" s="49"/>
      <c r="C144" s="49"/>
      <c r="D144" s="49"/>
      <c r="E144" s="49"/>
      <c r="F144" s="49"/>
    </row>
    <row r="145" spans="2:6" x14ac:dyDescent="0.2">
      <c r="B145" s="49"/>
      <c r="C145" s="49"/>
      <c r="D145" s="49"/>
      <c r="E145" s="49"/>
      <c r="F145" s="49"/>
    </row>
    <row r="146" spans="2:6" x14ac:dyDescent="0.2">
      <c r="B146" s="49"/>
      <c r="C146" s="49"/>
      <c r="D146" s="49"/>
      <c r="E146" s="49"/>
      <c r="F146" s="49"/>
    </row>
    <row r="147" spans="2:6" x14ac:dyDescent="0.2">
      <c r="B147" s="49"/>
      <c r="C147" s="49"/>
      <c r="D147" s="49"/>
      <c r="E147" s="49"/>
      <c r="F147" s="49"/>
    </row>
    <row r="148" spans="2:6" x14ac:dyDescent="0.2">
      <c r="B148" s="49"/>
      <c r="C148" s="49"/>
      <c r="D148" s="49"/>
      <c r="E148" s="49"/>
      <c r="F148" s="49"/>
    </row>
    <row r="149" spans="2:6" x14ac:dyDescent="0.2">
      <c r="B149" s="49"/>
      <c r="C149" s="49"/>
      <c r="D149" s="49"/>
      <c r="E149" s="49"/>
      <c r="F149" s="49"/>
    </row>
    <row r="156" spans="2:6" s="41" customFormat="1" ht="15" x14ac:dyDescent="0.2"/>
    <row r="157" spans="2:6" s="41" customFormat="1" ht="15" x14ac:dyDescent="0.2"/>
    <row r="158" spans="2:6" s="41" customFormat="1" ht="15" x14ac:dyDescent="0.2"/>
    <row r="161" spans="2:6" s="44" customFormat="1" ht="11.25" x14ac:dyDescent="0.2"/>
    <row r="163" spans="2:6" x14ac:dyDescent="0.2">
      <c r="B163" s="49"/>
      <c r="C163" s="49"/>
      <c r="D163" s="49"/>
      <c r="E163" s="49"/>
      <c r="F163" s="49"/>
    </row>
    <row r="164" spans="2:6" x14ac:dyDescent="0.2">
      <c r="B164" s="49"/>
      <c r="C164" s="49"/>
      <c r="D164" s="49"/>
      <c r="E164" s="49"/>
      <c r="F164" s="49"/>
    </row>
    <row r="165" spans="2:6" x14ac:dyDescent="0.2">
      <c r="B165" s="49"/>
      <c r="C165" s="49"/>
      <c r="D165" s="49"/>
      <c r="E165" s="49"/>
      <c r="F165" s="49"/>
    </row>
    <row r="166" spans="2:6" x14ac:dyDescent="0.2">
      <c r="B166" s="49"/>
      <c r="C166" s="49"/>
      <c r="D166" s="49"/>
      <c r="E166" s="49"/>
      <c r="F166" s="49"/>
    </row>
    <row r="167" spans="2:6" x14ac:dyDescent="0.2">
      <c r="B167" s="49"/>
      <c r="C167" s="49"/>
      <c r="D167" s="49"/>
      <c r="E167" s="49"/>
      <c r="F167" s="49"/>
    </row>
    <row r="168" spans="2:6" x14ac:dyDescent="0.2">
      <c r="B168" s="49"/>
      <c r="C168" s="49"/>
      <c r="D168" s="49"/>
      <c r="E168" s="49"/>
      <c r="F168" s="49"/>
    </row>
    <row r="169" spans="2:6" x14ac:dyDescent="0.2">
      <c r="B169" s="49"/>
      <c r="C169" s="49"/>
      <c r="D169" s="49"/>
      <c r="E169" s="49"/>
      <c r="F169" s="49"/>
    </row>
    <row r="170" spans="2:6" x14ac:dyDescent="0.2">
      <c r="B170" s="49"/>
      <c r="C170" s="49"/>
      <c r="D170" s="49"/>
      <c r="E170" s="49"/>
      <c r="F170" s="49"/>
    </row>
    <row r="171" spans="2:6" x14ac:dyDescent="0.2">
      <c r="B171" s="49"/>
      <c r="C171" s="49"/>
      <c r="D171" s="49"/>
      <c r="E171" s="49"/>
      <c r="F171" s="49"/>
    </row>
    <row r="172" spans="2:6" x14ac:dyDescent="0.2">
      <c r="B172" s="49"/>
      <c r="C172" s="49"/>
      <c r="D172" s="49"/>
      <c r="E172" s="49"/>
      <c r="F172" s="49"/>
    </row>
    <row r="173" spans="2:6" x14ac:dyDescent="0.2">
      <c r="B173" s="49"/>
      <c r="C173" s="49"/>
      <c r="D173" s="49"/>
      <c r="E173" s="49"/>
      <c r="F173" s="49"/>
    </row>
    <row r="174" spans="2:6" x14ac:dyDescent="0.2">
      <c r="B174" s="49"/>
      <c r="C174" s="49"/>
      <c r="D174" s="49"/>
      <c r="E174" s="49"/>
      <c r="F174" s="49"/>
    </row>
    <row r="175" spans="2:6" x14ac:dyDescent="0.2">
      <c r="B175" s="49"/>
      <c r="C175" s="49"/>
      <c r="D175" s="49"/>
      <c r="E175" s="49"/>
      <c r="F175" s="49"/>
    </row>
    <row r="176" spans="2:6" x14ac:dyDescent="0.2">
      <c r="B176" s="49"/>
      <c r="C176" s="49"/>
      <c r="D176" s="49"/>
      <c r="E176" s="49"/>
      <c r="F176" s="49"/>
    </row>
    <row r="177" spans="2:6" x14ac:dyDescent="0.2">
      <c r="B177" s="49"/>
      <c r="C177" s="49"/>
      <c r="D177" s="49"/>
      <c r="E177" s="49"/>
      <c r="F177" s="49"/>
    </row>
    <row r="178" spans="2:6" x14ac:dyDescent="0.2">
      <c r="B178" s="49"/>
      <c r="C178" s="49"/>
      <c r="D178" s="49"/>
      <c r="E178" s="49"/>
      <c r="F178" s="49"/>
    </row>
    <row r="179" spans="2:6" x14ac:dyDescent="0.2">
      <c r="B179" s="49"/>
      <c r="C179" s="49"/>
      <c r="D179" s="49"/>
      <c r="E179" s="49"/>
      <c r="F179" s="49"/>
    </row>
    <row r="180" spans="2:6" x14ac:dyDescent="0.2">
      <c r="B180" s="49"/>
      <c r="C180" s="49"/>
      <c r="D180" s="49"/>
      <c r="E180" s="49"/>
      <c r="F180" s="49"/>
    </row>
    <row r="181" spans="2:6" x14ac:dyDescent="0.2">
      <c r="B181" s="49"/>
      <c r="C181" s="49"/>
      <c r="D181" s="49"/>
      <c r="E181" s="49"/>
      <c r="F181" s="49"/>
    </row>
    <row r="182" spans="2:6" x14ac:dyDescent="0.2">
      <c r="B182" s="49"/>
      <c r="C182" s="49"/>
      <c r="D182" s="49"/>
      <c r="E182" s="49"/>
      <c r="F182" s="49"/>
    </row>
    <row r="183" spans="2:6" x14ac:dyDescent="0.2">
      <c r="B183" s="49"/>
      <c r="C183" s="49"/>
      <c r="D183" s="49"/>
      <c r="E183" s="49"/>
      <c r="F183" s="49"/>
    </row>
    <row r="184" spans="2:6" x14ac:dyDescent="0.2">
      <c r="B184" s="49"/>
      <c r="C184" s="49"/>
      <c r="D184" s="49"/>
      <c r="E184" s="49"/>
      <c r="F184" s="49"/>
    </row>
    <row r="185" spans="2:6" x14ac:dyDescent="0.2">
      <c r="B185" s="49"/>
      <c r="C185" s="49"/>
      <c r="D185" s="49"/>
      <c r="E185" s="49"/>
      <c r="F185" s="49"/>
    </row>
    <row r="186" spans="2:6" x14ac:dyDescent="0.2">
      <c r="B186" s="49"/>
      <c r="C186" s="49"/>
      <c r="D186" s="49"/>
      <c r="E186" s="49"/>
      <c r="F186" s="49"/>
    </row>
    <row r="187" spans="2:6" x14ac:dyDescent="0.2">
      <c r="B187" s="49"/>
      <c r="C187" s="49"/>
      <c r="D187" s="49"/>
      <c r="E187" s="49"/>
      <c r="F187" s="49"/>
    </row>
    <row r="188" spans="2:6" x14ac:dyDescent="0.2">
      <c r="B188" s="49"/>
      <c r="C188" s="49"/>
      <c r="D188" s="49"/>
      <c r="E188" s="49"/>
      <c r="F188" s="49"/>
    </row>
    <row r="189" spans="2:6" x14ac:dyDescent="0.2">
      <c r="B189" s="49"/>
      <c r="C189" s="49"/>
      <c r="D189" s="49"/>
      <c r="E189" s="49"/>
      <c r="F189" s="49"/>
    </row>
    <row r="190" spans="2:6" x14ac:dyDescent="0.2">
      <c r="B190" s="49"/>
      <c r="C190" s="49"/>
      <c r="D190" s="49"/>
      <c r="E190" s="49"/>
      <c r="F190" s="49"/>
    </row>
    <row r="191" spans="2:6" x14ac:dyDescent="0.2">
      <c r="B191" s="49"/>
      <c r="C191" s="49"/>
      <c r="D191" s="49"/>
      <c r="E191" s="49"/>
      <c r="F191" s="49"/>
    </row>
    <row r="192" spans="2:6" x14ac:dyDescent="0.2">
      <c r="B192" s="49"/>
      <c r="C192" s="49"/>
      <c r="D192" s="49"/>
      <c r="E192" s="49"/>
      <c r="F192" s="49"/>
    </row>
    <row r="193" spans="2:6" x14ac:dyDescent="0.2">
      <c r="B193" s="49"/>
      <c r="C193" s="49"/>
      <c r="D193" s="49"/>
      <c r="E193" s="49"/>
      <c r="F193" s="49"/>
    </row>
    <row r="194" spans="2:6" x14ac:dyDescent="0.2">
      <c r="B194" s="49"/>
      <c r="C194" s="49"/>
      <c r="D194" s="49"/>
      <c r="E194" s="49"/>
      <c r="F194" s="49"/>
    </row>
    <row r="195" spans="2:6" x14ac:dyDescent="0.2">
      <c r="B195" s="49"/>
      <c r="C195" s="49"/>
      <c r="D195" s="49"/>
      <c r="E195" s="49"/>
      <c r="F195" s="49"/>
    </row>
    <row r="196" spans="2:6" x14ac:dyDescent="0.2">
      <c r="B196" s="49"/>
      <c r="C196" s="49"/>
      <c r="D196" s="49"/>
      <c r="E196" s="49"/>
      <c r="F196" s="49"/>
    </row>
    <row r="197" spans="2:6" x14ac:dyDescent="0.2">
      <c r="B197" s="49"/>
      <c r="C197" s="49"/>
      <c r="D197" s="49"/>
      <c r="E197" s="49"/>
      <c r="F197" s="49"/>
    </row>
    <row r="198" spans="2:6" x14ac:dyDescent="0.2">
      <c r="B198" s="49"/>
      <c r="C198" s="49"/>
      <c r="D198" s="49"/>
      <c r="E198" s="49"/>
      <c r="F198" s="49"/>
    </row>
    <row r="199" spans="2:6" x14ac:dyDescent="0.2">
      <c r="B199" s="49"/>
      <c r="C199" s="49"/>
      <c r="D199" s="49"/>
      <c r="E199" s="49"/>
      <c r="F199" s="49"/>
    </row>
    <row r="200" spans="2:6" x14ac:dyDescent="0.2">
      <c r="B200" s="49"/>
      <c r="C200" s="49"/>
      <c r="D200" s="49"/>
      <c r="E200" s="49"/>
      <c r="F200" s="49"/>
    </row>
    <row r="201" spans="2:6" x14ac:dyDescent="0.2">
      <c r="B201" s="49"/>
      <c r="C201" s="49"/>
      <c r="D201" s="49"/>
      <c r="E201" s="49"/>
      <c r="F201" s="49"/>
    </row>
    <row r="208" spans="2:6" s="41" customFormat="1" ht="15" x14ac:dyDescent="0.2"/>
    <row r="209" spans="2:6" s="41" customFormat="1" ht="15" x14ac:dyDescent="0.2"/>
    <row r="210" spans="2:6" s="41" customFormat="1" ht="15" x14ac:dyDescent="0.2"/>
    <row r="213" spans="2:6" s="44" customFormat="1" ht="11.25" x14ac:dyDescent="0.2"/>
    <row r="216" spans="2:6" x14ac:dyDescent="0.2">
      <c r="B216" s="49"/>
      <c r="C216" s="49"/>
      <c r="D216" s="49"/>
      <c r="E216" s="49"/>
      <c r="F216" s="49"/>
    </row>
    <row r="217" spans="2:6" x14ac:dyDescent="0.2">
      <c r="B217" s="49"/>
      <c r="C217" s="49"/>
      <c r="D217" s="49"/>
      <c r="E217" s="49"/>
      <c r="F217" s="49"/>
    </row>
    <row r="218" spans="2:6" x14ac:dyDescent="0.2">
      <c r="B218" s="49"/>
      <c r="C218" s="49"/>
      <c r="D218" s="49"/>
      <c r="E218" s="49"/>
      <c r="F218" s="49"/>
    </row>
    <row r="219" spans="2:6" x14ac:dyDescent="0.2">
      <c r="B219" s="49"/>
      <c r="C219" s="49"/>
      <c r="D219" s="49"/>
      <c r="E219" s="49"/>
      <c r="F219" s="49"/>
    </row>
    <row r="220" spans="2:6" x14ac:dyDescent="0.2">
      <c r="B220" s="49"/>
      <c r="C220" s="49"/>
      <c r="D220" s="49"/>
      <c r="E220" s="49"/>
      <c r="F220" s="49"/>
    </row>
    <row r="221" spans="2:6" x14ac:dyDescent="0.2">
      <c r="B221" s="49"/>
      <c r="C221" s="49"/>
      <c r="D221" s="49"/>
      <c r="E221" s="49"/>
      <c r="F221" s="49"/>
    </row>
    <row r="222" spans="2:6" x14ac:dyDescent="0.2">
      <c r="B222" s="49"/>
      <c r="C222" s="49"/>
      <c r="D222" s="49"/>
      <c r="E222" s="49"/>
      <c r="F222" s="49"/>
    </row>
    <row r="223" spans="2:6" x14ac:dyDescent="0.2">
      <c r="B223" s="49"/>
      <c r="C223" s="49"/>
      <c r="D223" s="49"/>
      <c r="E223" s="49"/>
      <c r="F223" s="49"/>
    </row>
    <row r="224" spans="2:6" x14ac:dyDescent="0.2">
      <c r="B224" s="49"/>
      <c r="C224" s="49"/>
      <c r="D224" s="49"/>
      <c r="E224" s="49"/>
      <c r="F224" s="49"/>
    </row>
    <row r="225" spans="2:6" x14ac:dyDescent="0.2">
      <c r="B225" s="49"/>
      <c r="C225" s="49"/>
      <c r="D225" s="49"/>
      <c r="E225" s="49"/>
      <c r="F225" s="49"/>
    </row>
    <row r="226" spans="2:6" x14ac:dyDescent="0.2">
      <c r="B226" s="49"/>
      <c r="C226" s="49"/>
      <c r="D226" s="49"/>
      <c r="E226" s="49"/>
      <c r="F226" s="49"/>
    </row>
    <row r="227" spans="2:6" x14ac:dyDescent="0.2">
      <c r="B227" s="49"/>
      <c r="C227" s="49"/>
      <c r="D227" s="49"/>
      <c r="E227" s="49"/>
      <c r="F227" s="49"/>
    </row>
    <row r="228" spans="2:6" x14ac:dyDescent="0.2">
      <c r="B228" s="49"/>
      <c r="C228" s="49"/>
      <c r="D228" s="49"/>
      <c r="E228" s="49"/>
      <c r="F228" s="49"/>
    </row>
    <row r="229" spans="2:6" x14ac:dyDescent="0.2">
      <c r="B229" s="49"/>
      <c r="C229" s="49"/>
      <c r="D229" s="49"/>
      <c r="E229" s="49"/>
      <c r="F229" s="49"/>
    </row>
    <row r="230" spans="2:6" x14ac:dyDescent="0.2">
      <c r="B230" s="49"/>
      <c r="C230" s="49"/>
      <c r="D230" s="49"/>
      <c r="E230" s="49"/>
      <c r="F230" s="49"/>
    </row>
    <row r="231" spans="2:6" x14ac:dyDescent="0.2">
      <c r="B231" s="49"/>
      <c r="C231" s="49"/>
      <c r="D231" s="49"/>
      <c r="E231" s="49"/>
      <c r="F231" s="49"/>
    </row>
    <row r="232" spans="2:6" x14ac:dyDescent="0.2">
      <c r="B232" s="49"/>
      <c r="C232" s="49"/>
      <c r="D232" s="49"/>
      <c r="E232" s="49"/>
      <c r="F232" s="49"/>
    </row>
    <row r="233" spans="2:6" x14ac:dyDescent="0.2">
      <c r="B233" s="49"/>
      <c r="C233" s="49"/>
      <c r="D233" s="49"/>
      <c r="E233" s="49"/>
      <c r="F233" s="49"/>
    </row>
    <row r="234" spans="2:6" x14ac:dyDescent="0.2">
      <c r="B234" s="49"/>
      <c r="C234" s="49"/>
      <c r="D234" s="49"/>
      <c r="E234" s="49"/>
      <c r="F234" s="49"/>
    </row>
    <row r="235" spans="2:6" x14ac:dyDescent="0.2">
      <c r="B235" s="49"/>
      <c r="C235" s="49"/>
      <c r="D235" s="49"/>
      <c r="E235" s="49"/>
      <c r="F235" s="49"/>
    </row>
    <row r="236" spans="2:6" x14ac:dyDescent="0.2">
      <c r="B236" s="49"/>
      <c r="C236" s="49"/>
      <c r="D236" s="49"/>
      <c r="E236" s="49"/>
      <c r="F236" s="49"/>
    </row>
    <row r="237" spans="2:6" x14ac:dyDescent="0.2">
      <c r="B237" s="49"/>
      <c r="C237" s="49"/>
      <c r="D237" s="49"/>
      <c r="E237" s="49"/>
      <c r="F237" s="49"/>
    </row>
    <row r="238" spans="2:6" x14ac:dyDescent="0.2">
      <c r="B238" s="49"/>
      <c r="C238" s="49"/>
      <c r="D238" s="49"/>
      <c r="E238" s="49"/>
      <c r="F238" s="49"/>
    </row>
    <row r="239" spans="2:6" x14ac:dyDescent="0.2">
      <c r="B239" s="49"/>
      <c r="C239" s="49"/>
      <c r="D239" s="49"/>
      <c r="E239" s="49"/>
      <c r="F239" s="49"/>
    </row>
    <row r="240" spans="2:6" x14ac:dyDescent="0.2">
      <c r="B240" s="49"/>
      <c r="C240" s="49"/>
      <c r="D240" s="49"/>
      <c r="E240" s="49"/>
      <c r="F240" s="49"/>
    </row>
    <row r="241" spans="2:6" x14ac:dyDescent="0.2">
      <c r="B241" s="49"/>
      <c r="C241" s="49"/>
      <c r="D241" s="49"/>
      <c r="E241" s="49"/>
      <c r="F241" s="49"/>
    </row>
    <row r="242" spans="2:6" x14ac:dyDescent="0.2">
      <c r="B242" s="49"/>
      <c r="C242" s="49"/>
      <c r="D242" s="49"/>
      <c r="E242" s="49"/>
      <c r="F242" s="49"/>
    </row>
    <row r="243" spans="2:6" x14ac:dyDescent="0.2">
      <c r="B243" s="49"/>
      <c r="C243" s="49"/>
      <c r="D243" s="49"/>
      <c r="E243" s="49"/>
      <c r="F243" s="49"/>
    </row>
    <row r="244" spans="2:6" x14ac:dyDescent="0.2">
      <c r="B244" s="49"/>
      <c r="C244" s="49"/>
      <c r="D244" s="49"/>
      <c r="E244" s="49"/>
      <c r="F244" s="49"/>
    </row>
    <row r="245" spans="2:6" x14ac:dyDescent="0.2">
      <c r="B245" s="49"/>
      <c r="C245" s="49"/>
      <c r="D245" s="49"/>
      <c r="E245" s="49"/>
      <c r="F245" s="49"/>
    </row>
    <row r="246" spans="2:6" x14ac:dyDescent="0.2">
      <c r="B246" s="49"/>
      <c r="C246" s="49"/>
      <c r="D246" s="49"/>
      <c r="E246" s="49"/>
      <c r="F246" s="49"/>
    </row>
    <row r="247" spans="2:6" x14ac:dyDescent="0.2">
      <c r="B247" s="49"/>
      <c r="C247" s="49"/>
      <c r="D247" s="49"/>
      <c r="E247" s="49"/>
      <c r="F247" s="49"/>
    </row>
    <row r="248" spans="2:6" x14ac:dyDescent="0.2">
      <c r="B248" s="49"/>
      <c r="C248" s="49"/>
      <c r="D248" s="49"/>
      <c r="E248" s="49"/>
      <c r="F248" s="49"/>
    </row>
    <row r="249" spans="2:6" x14ac:dyDescent="0.2">
      <c r="B249" s="49"/>
      <c r="C249" s="49"/>
      <c r="D249" s="49"/>
      <c r="E249" s="49"/>
      <c r="F249" s="49"/>
    </row>
    <row r="250" spans="2:6" x14ac:dyDescent="0.2">
      <c r="B250" s="49"/>
      <c r="C250" s="49"/>
      <c r="D250" s="49"/>
      <c r="E250" s="49"/>
      <c r="F250" s="49"/>
    </row>
    <row r="251" spans="2:6" x14ac:dyDescent="0.2">
      <c r="B251" s="49"/>
      <c r="C251" s="49"/>
      <c r="D251" s="49"/>
      <c r="E251" s="49"/>
      <c r="F251" s="49"/>
    </row>
    <row r="252" spans="2:6" x14ac:dyDescent="0.2">
      <c r="B252" s="49"/>
      <c r="C252" s="49"/>
      <c r="D252" s="49"/>
      <c r="E252" s="49"/>
      <c r="F252" s="49"/>
    </row>
    <row r="253" spans="2:6" x14ac:dyDescent="0.2">
      <c r="B253" s="49"/>
      <c r="C253" s="49"/>
      <c r="D253" s="49"/>
      <c r="E253" s="49"/>
      <c r="F253" s="49"/>
    </row>
    <row r="260" spans="2:6" s="41" customFormat="1" ht="15" x14ac:dyDescent="0.2"/>
    <row r="261" spans="2:6" s="41" customFormat="1" ht="15" x14ac:dyDescent="0.2"/>
    <row r="262" spans="2:6" s="41" customFormat="1" ht="15" x14ac:dyDescent="0.2"/>
    <row r="265" spans="2:6" s="44" customFormat="1" ht="11.25" x14ac:dyDescent="0.2"/>
    <row r="268" spans="2:6" x14ac:dyDescent="0.2">
      <c r="B268" s="49"/>
      <c r="C268" s="49"/>
      <c r="D268" s="49"/>
      <c r="E268" s="49"/>
      <c r="F268" s="49"/>
    </row>
    <row r="269" spans="2:6" x14ac:dyDescent="0.2">
      <c r="B269" s="49"/>
      <c r="C269" s="49"/>
      <c r="D269" s="49"/>
      <c r="E269" s="49"/>
      <c r="F269" s="49"/>
    </row>
    <row r="270" spans="2:6" x14ac:dyDescent="0.2">
      <c r="B270" s="49"/>
      <c r="C270" s="49"/>
      <c r="D270" s="49"/>
      <c r="E270" s="49"/>
      <c r="F270" s="49"/>
    </row>
    <row r="271" spans="2:6" x14ac:dyDescent="0.2">
      <c r="B271" s="49"/>
      <c r="C271" s="49"/>
      <c r="D271" s="49"/>
      <c r="E271" s="49"/>
      <c r="F271" s="49"/>
    </row>
    <row r="272" spans="2:6" x14ac:dyDescent="0.2">
      <c r="B272" s="49"/>
      <c r="C272" s="49"/>
      <c r="D272" s="49"/>
      <c r="E272" s="49"/>
      <c r="F272" s="49"/>
    </row>
    <row r="273" spans="2:6" x14ac:dyDescent="0.2">
      <c r="B273" s="49"/>
      <c r="C273" s="49"/>
      <c r="D273" s="49"/>
      <c r="E273" s="49"/>
      <c r="F273" s="49"/>
    </row>
    <row r="274" spans="2:6" x14ac:dyDescent="0.2">
      <c r="B274" s="49"/>
      <c r="C274" s="49"/>
      <c r="D274" s="49"/>
      <c r="E274" s="49"/>
      <c r="F274" s="49"/>
    </row>
    <row r="275" spans="2:6" x14ac:dyDescent="0.2">
      <c r="B275" s="49"/>
      <c r="C275" s="49"/>
      <c r="D275" s="49"/>
      <c r="E275" s="49"/>
      <c r="F275" s="49"/>
    </row>
    <row r="276" spans="2:6" x14ac:dyDescent="0.2">
      <c r="B276" s="49"/>
      <c r="C276" s="49"/>
      <c r="D276" s="49"/>
      <c r="E276" s="49"/>
      <c r="F276" s="49"/>
    </row>
    <row r="277" spans="2:6" x14ac:dyDescent="0.2">
      <c r="B277" s="49"/>
      <c r="C277" s="49"/>
      <c r="D277" s="49"/>
      <c r="E277" s="49"/>
      <c r="F277" s="49"/>
    </row>
    <row r="278" spans="2:6" x14ac:dyDescent="0.2">
      <c r="B278" s="49"/>
      <c r="C278" s="49"/>
      <c r="D278" s="49"/>
      <c r="E278" s="49"/>
      <c r="F278" s="49"/>
    </row>
    <row r="279" spans="2:6" x14ac:dyDescent="0.2">
      <c r="B279" s="49"/>
      <c r="C279" s="49"/>
      <c r="D279" s="49"/>
      <c r="E279" s="49"/>
      <c r="F279" s="49"/>
    </row>
    <row r="280" spans="2:6" x14ac:dyDescent="0.2">
      <c r="B280" s="49"/>
      <c r="C280" s="49"/>
      <c r="D280" s="49"/>
      <c r="E280" s="49"/>
      <c r="F280" s="49"/>
    </row>
    <row r="281" spans="2:6" x14ac:dyDescent="0.2">
      <c r="B281" s="49"/>
      <c r="C281" s="49"/>
      <c r="D281" s="49"/>
      <c r="E281" s="49"/>
      <c r="F281" s="49"/>
    </row>
    <row r="282" spans="2:6" x14ac:dyDescent="0.2">
      <c r="B282" s="49"/>
      <c r="C282" s="49"/>
      <c r="D282" s="49"/>
      <c r="E282" s="49"/>
      <c r="F282" s="49"/>
    </row>
    <row r="283" spans="2:6" x14ac:dyDescent="0.2">
      <c r="B283" s="49"/>
      <c r="C283" s="49"/>
      <c r="D283" s="49"/>
      <c r="E283" s="49"/>
      <c r="F283" s="49"/>
    </row>
    <row r="284" spans="2:6" x14ac:dyDescent="0.2">
      <c r="B284" s="49"/>
      <c r="C284" s="49"/>
      <c r="D284" s="49"/>
      <c r="E284" s="49"/>
      <c r="F284" s="49"/>
    </row>
    <row r="285" spans="2:6" x14ac:dyDescent="0.2">
      <c r="B285" s="49"/>
      <c r="C285" s="49"/>
      <c r="D285" s="49"/>
      <c r="E285" s="49"/>
      <c r="F285" s="49"/>
    </row>
    <row r="286" spans="2:6" x14ac:dyDescent="0.2">
      <c r="B286" s="49"/>
      <c r="C286" s="49"/>
      <c r="D286" s="49"/>
      <c r="E286" s="49"/>
      <c r="F286" s="49"/>
    </row>
    <row r="287" spans="2:6" x14ac:dyDescent="0.2">
      <c r="B287" s="49"/>
      <c r="C287" s="49"/>
      <c r="D287" s="49"/>
      <c r="E287" s="49"/>
      <c r="F287" s="49"/>
    </row>
    <row r="288" spans="2:6" x14ac:dyDescent="0.2">
      <c r="B288" s="49"/>
      <c r="C288" s="49"/>
      <c r="D288" s="49"/>
      <c r="E288" s="49"/>
      <c r="F288" s="49"/>
    </row>
    <row r="289" spans="2:6" x14ac:dyDescent="0.2">
      <c r="B289" s="49"/>
      <c r="C289" s="49"/>
      <c r="D289" s="49"/>
      <c r="E289" s="49"/>
      <c r="F289" s="49"/>
    </row>
    <row r="290" spans="2:6" x14ac:dyDescent="0.2">
      <c r="B290" s="49"/>
      <c r="C290" s="49"/>
      <c r="D290" s="49"/>
      <c r="E290" s="49"/>
      <c r="F290" s="49"/>
    </row>
    <row r="291" spans="2:6" x14ac:dyDescent="0.2">
      <c r="B291" s="49"/>
      <c r="C291" s="49"/>
      <c r="D291" s="49"/>
      <c r="E291" s="49"/>
      <c r="F291" s="49"/>
    </row>
    <row r="292" spans="2:6" x14ac:dyDescent="0.2">
      <c r="B292" s="49"/>
      <c r="C292" s="49"/>
      <c r="D292" s="49"/>
      <c r="E292" s="49"/>
      <c r="F292" s="49"/>
    </row>
    <row r="293" spans="2:6" x14ac:dyDescent="0.2">
      <c r="B293" s="49"/>
      <c r="C293" s="49"/>
      <c r="D293" s="49"/>
      <c r="E293" s="49"/>
      <c r="F293" s="49"/>
    </row>
    <row r="294" spans="2:6" x14ac:dyDescent="0.2">
      <c r="B294" s="49"/>
      <c r="C294" s="49"/>
      <c r="D294" s="49"/>
      <c r="E294" s="49"/>
      <c r="F294" s="49"/>
    </row>
    <row r="295" spans="2:6" x14ac:dyDescent="0.2">
      <c r="B295" s="49"/>
      <c r="C295" s="49"/>
      <c r="D295" s="49"/>
      <c r="E295" s="49"/>
      <c r="F295" s="49"/>
    </row>
    <row r="296" spans="2:6" x14ac:dyDescent="0.2">
      <c r="B296" s="49"/>
      <c r="C296" s="49"/>
      <c r="D296" s="49"/>
      <c r="E296" s="49"/>
      <c r="F296" s="49"/>
    </row>
    <row r="297" spans="2:6" x14ac:dyDescent="0.2">
      <c r="B297" s="49"/>
      <c r="C297" s="49"/>
      <c r="D297" s="49"/>
      <c r="E297" s="49"/>
      <c r="F297" s="49"/>
    </row>
    <row r="298" spans="2:6" x14ac:dyDescent="0.2">
      <c r="B298" s="49"/>
      <c r="C298" s="49"/>
      <c r="D298" s="49"/>
      <c r="E298" s="49"/>
      <c r="F298" s="49"/>
    </row>
    <row r="299" spans="2:6" x14ac:dyDescent="0.2">
      <c r="B299" s="49"/>
      <c r="C299" s="49"/>
      <c r="D299" s="49"/>
      <c r="E299" s="49"/>
      <c r="F299" s="49"/>
    </row>
    <row r="300" spans="2:6" x14ac:dyDescent="0.2">
      <c r="B300" s="49"/>
      <c r="C300" s="49"/>
      <c r="D300" s="49"/>
      <c r="E300" s="49"/>
      <c r="F300" s="49"/>
    </row>
    <row r="301" spans="2:6" x14ac:dyDescent="0.2">
      <c r="B301" s="49"/>
      <c r="C301" s="49"/>
      <c r="D301" s="49"/>
      <c r="E301" s="49"/>
      <c r="F301" s="49"/>
    </row>
    <row r="302" spans="2:6" x14ac:dyDescent="0.2">
      <c r="B302" s="49"/>
      <c r="C302" s="49"/>
      <c r="D302" s="49"/>
      <c r="E302" s="49"/>
      <c r="F302" s="49"/>
    </row>
    <row r="303" spans="2:6" x14ac:dyDescent="0.2">
      <c r="B303" s="49"/>
      <c r="C303" s="49"/>
      <c r="D303" s="49"/>
      <c r="E303" s="49"/>
      <c r="F303" s="49"/>
    </row>
    <row r="304" spans="2:6" x14ac:dyDescent="0.2">
      <c r="B304" s="49"/>
      <c r="C304" s="49"/>
      <c r="D304" s="49"/>
      <c r="E304" s="49"/>
      <c r="F304" s="49"/>
    </row>
    <row r="305" spans="2:6" x14ac:dyDescent="0.2">
      <c r="B305" s="49"/>
      <c r="C305" s="49"/>
      <c r="D305" s="49"/>
      <c r="E305" s="49"/>
      <c r="F305" s="49"/>
    </row>
    <row r="312" spans="2:6" s="41" customFormat="1" ht="15" x14ac:dyDescent="0.2"/>
    <row r="313" spans="2:6" s="41" customFormat="1" ht="15" x14ac:dyDescent="0.2"/>
    <row r="314" spans="2:6" s="41" customFormat="1" ht="15" x14ac:dyDescent="0.2"/>
    <row r="317" spans="2:6" s="44" customFormat="1" ht="11.25" x14ac:dyDescent="0.2"/>
    <row r="320" spans="2:6" x14ac:dyDescent="0.2">
      <c r="B320" s="49"/>
      <c r="C320" s="49"/>
      <c r="D320" s="49"/>
      <c r="E320" s="49"/>
      <c r="F320" s="49"/>
    </row>
    <row r="321" spans="2:6" x14ac:dyDescent="0.2">
      <c r="B321" s="49"/>
      <c r="C321" s="49"/>
      <c r="D321" s="49"/>
      <c r="E321" s="49"/>
      <c r="F321" s="49"/>
    </row>
    <row r="322" spans="2:6" x14ac:dyDescent="0.2">
      <c r="B322" s="49"/>
      <c r="C322" s="49"/>
      <c r="D322" s="49"/>
      <c r="E322" s="49"/>
      <c r="F322" s="49"/>
    </row>
    <row r="323" spans="2:6" x14ac:dyDescent="0.2">
      <c r="B323" s="49"/>
      <c r="C323" s="49"/>
      <c r="D323" s="49"/>
      <c r="E323" s="49"/>
      <c r="F323" s="49"/>
    </row>
    <row r="324" spans="2:6" x14ac:dyDescent="0.2">
      <c r="B324" s="49"/>
      <c r="C324" s="49"/>
      <c r="D324" s="49"/>
      <c r="E324" s="49"/>
      <c r="F324" s="49"/>
    </row>
    <row r="325" spans="2:6" x14ac:dyDescent="0.2">
      <c r="B325" s="49"/>
      <c r="C325" s="49"/>
      <c r="D325" s="49"/>
      <c r="E325" s="49"/>
      <c r="F325" s="49"/>
    </row>
    <row r="326" spans="2:6" x14ac:dyDescent="0.2">
      <c r="B326" s="49"/>
      <c r="C326" s="49"/>
      <c r="D326" s="49"/>
      <c r="E326" s="49"/>
      <c r="F326" s="49"/>
    </row>
    <row r="327" spans="2:6" x14ac:dyDescent="0.2">
      <c r="B327" s="49"/>
      <c r="C327" s="49"/>
      <c r="D327" s="49"/>
      <c r="E327" s="49"/>
      <c r="F327" s="49"/>
    </row>
    <row r="328" spans="2:6" x14ac:dyDescent="0.2">
      <c r="B328" s="49"/>
      <c r="C328" s="49"/>
      <c r="D328" s="49"/>
      <c r="E328" s="49"/>
      <c r="F328" s="49"/>
    </row>
    <row r="329" spans="2:6" x14ac:dyDescent="0.2">
      <c r="B329" s="49"/>
      <c r="C329" s="49"/>
      <c r="D329" s="49"/>
      <c r="E329" s="49"/>
      <c r="F329" s="49"/>
    </row>
    <row r="330" spans="2:6" x14ac:dyDescent="0.2">
      <c r="B330" s="49"/>
      <c r="C330" s="49"/>
      <c r="D330" s="49"/>
      <c r="E330" s="49"/>
      <c r="F330" s="49"/>
    </row>
    <row r="331" spans="2:6" x14ac:dyDescent="0.2">
      <c r="B331" s="49"/>
      <c r="C331" s="49"/>
      <c r="D331" s="49"/>
      <c r="E331" s="49"/>
      <c r="F331" s="49"/>
    </row>
    <row r="332" spans="2:6" x14ac:dyDescent="0.2">
      <c r="B332" s="49"/>
      <c r="C332" s="49"/>
      <c r="D332" s="49"/>
      <c r="E332" s="49"/>
      <c r="F332" s="49"/>
    </row>
    <row r="333" spans="2:6" x14ac:dyDescent="0.2">
      <c r="B333" s="49"/>
      <c r="C333" s="49"/>
      <c r="D333" s="49"/>
      <c r="E333" s="49"/>
      <c r="F333" s="49"/>
    </row>
    <row r="334" spans="2:6" x14ac:dyDescent="0.2">
      <c r="B334" s="49"/>
      <c r="C334" s="49"/>
      <c r="D334" s="49"/>
      <c r="E334" s="49"/>
      <c r="F334" s="49"/>
    </row>
    <row r="335" spans="2:6" x14ac:dyDescent="0.2">
      <c r="B335" s="49"/>
      <c r="C335" s="49"/>
      <c r="D335" s="49"/>
      <c r="E335" s="49"/>
      <c r="F335" s="49"/>
    </row>
    <row r="336" spans="2:6" x14ac:dyDescent="0.2">
      <c r="B336" s="49"/>
      <c r="C336" s="49"/>
      <c r="D336" s="49"/>
      <c r="E336" s="49"/>
      <c r="F336" s="49"/>
    </row>
    <row r="337" spans="2:6" x14ac:dyDescent="0.2">
      <c r="B337" s="49"/>
      <c r="C337" s="49"/>
      <c r="D337" s="49"/>
      <c r="E337" s="49"/>
      <c r="F337" s="49"/>
    </row>
    <row r="338" spans="2:6" x14ac:dyDescent="0.2">
      <c r="B338" s="49"/>
      <c r="C338" s="49"/>
      <c r="D338" s="49"/>
      <c r="E338" s="49"/>
      <c r="F338" s="49"/>
    </row>
    <row r="339" spans="2:6" x14ac:dyDescent="0.2">
      <c r="B339" s="49"/>
      <c r="C339" s="49"/>
      <c r="D339" s="49"/>
      <c r="E339" s="49"/>
      <c r="F339" s="49"/>
    </row>
    <row r="340" spans="2:6" x14ac:dyDescent="0.2">
      <c r="B340" s="49"/>
      <c r="C340" s="49"/>
      <c r="D340" s="49"/>
      <c r="E340" s="49"/>
      <c r="F340" s="49"/>
    </row>
    <row r="341" spans="2:6" x14ac:dyDescent="0.2">
      <c r="B341" s="49"/>
      <c r="C341" s="49"/>
      <c r="D341" s="49"/>
      <c r="E341" s="49"/>
      <c r="F341" s="49"/>
    </row>
    <row r="342" spans="2:6" x14ac:dyDescent="0.2">
      <c r="B342" s="49"/>
      <c r="C342" s="49"/>
      <c r="D342" s="49"/>
      <c r="E342" s="49"/>
      <c r="F342" s="49"/>
    </row>
    <row r="343" spans="2:6" x14ac:dyDescent="0.2">
      <c r="B343" s="49"/>
      <c r="C343" s="49"/>
      <c r="D343" s="49"/>
      <c r="E343" s="49"/>
      <c r="F343" s="49"/>
    </row>
    <row r="344" spans="2:6" x14ac:dyDescent="0.2">
      <c r="B344" s="49"/>
      <c r="C344" s="49"/>
      <c r="D344" s="49"/>
      <c r="E344" s="49"/>
      <c r="F344" s="49"/>
    </row>
    <row r="345" spans="2:6" x14ac:dyDescent="0.2">
      <c r="B345" s="49"/>
      <c r="C345" s="49"/>
      <c r="D345" s="49"/>
      <c r="E345" s="49"/>
      <c r="F345" s="49"/>
    </row>
    <row r="346" spans="2:6" x14ac:dyDescent="0.2">
      <c r="B346" s="49"/>
      <c r="C346" s="49"/>
      <c r="D346" s="49"/>
      <c r="E346" s="49"/>
      <c r="F346" s="49"/>
    </row>
    <row r="347" spans="2:6" x14ac:dyDescent="0.2">
      <c r="B347" s="49"/>
      <c r="C347" s="49"/>
      <c r="D347" s="49"/>
      <c r="E347" s="49"/>
      <c r="F347" s="49"/>
    </row>
    <row r="348" spans="2:6" x14ac:dyDescent="0.2">
      <c r="B348" s="49"/>
      <c r="C348" s="49"/>
      <c r="D348" s="49"/>
      <c r="E348" s="49"/>
      <c r="F348" s="49"/>
    </row>
    <row r="349" spans="2:6" x14ac:dyDescent="0.2">
      <c r="B349" s="49"/>
      <c r="C349" s="49"/>
      <c r="D349" s="49"/>
      <c r="E349" s="49"/>
      <c r="F349" s="49"/>
    </row>
    <row r="350" spans="2:6" x14ac:dyDescent="0.2">
      <c r="B350" s="49"/>
      <c r="C350" s="49"/>
      <c r="D350" s="49"/>
      <c r="E350" s="49"/>
      <c r="F350" s="49"/>
    </row>
    <row r="351" spans="2:6" x14ac:dyDescent="0.2">
      <c r="B351" s="49"/>
      <c r="C351" s="49"/>
      <c r="D351" s="49"/>
      <c r="E351" s="49"/>
      <c r="F351" s="49"/>
    </row>
    <row r="352" spans="2:6" x14ac:dyDescent="0.2">
      <c r="B352" s="49"/>
      <c r="C352" s="49"/>
      <c r="D352" s="49"/>
      <c r="E352" s="49"/>
      <c r="F352" s="49"/>
    </row>
    <row r="353" spans="2:6" x14ac:dyDescent="0.2">
      <c r="B353" s="49"/>
      <c r="C353" s="49"/>
      <c r="D353" s="49"/>
      <c r="E353" s="49"/>
      <c r="F353" s="49"/>
    </row>
    <row r="354" spans="2:6" x14ac:dyDescent="0.2">
      <c r="B354" s="49"/>
      <c r="C354" s="49"/>
      <c r="D354" s="49"/>
      <c r="E354" s="49"/>
      <c r="F354" s="49"/>
    </row>
    <row r="355" spans="2:6" x14ac:dyDescent="0.2">
      <c r="B355" s="49"/>
      <c r="C355" s="49"/>
      <c r="D355" s="49"/>
      <c r="E355" s="49"/>
      <c r="F355" s="49"/>
    </row>
    <row r="356" spans="2:6" x14ac:dyDescent="0.2">
      <c r="B356" s="49"/>
      <c r="C356" s="49"/>
      <c r="D356" s="49"/>
      <c r="E356" s="49"/>
      <c r="F356" s="49"/>
    </row>
    <row r="357" spans="2:6" x14ac:dyDescent="0.2">
      <c r="B357" s="49"/>
      <c r="C357" s="49"/>
      <c r="D357" s="49"/>
      <c r="E357" s="49"/>
      <c r="F357" s="49"/>
    </row>
    <row r="364" spans="2:6" s="41" customFormat="1" ht="15" x14ac:dyDescent="0.2"/>
    <row r="365" spans="2:6" s="41" customFormat="1" ht="15" x14ac:dyDescent="0.2"/>
    <row r="366" spans="2:6" s="41" customFormat="1" ht="15" x14ac:dyDescent="0.2"/>
    <row r="369" spans="2:6" s="44" customFormat="1" ht="11.25" x14ac:dyDescent="0.2"/>
    <row r="372" spans="2:6" x14ac:dyDescent="0.2">
      <c r="B372" s="49"/>
      <c r="C372" s="49"/>
      <c r="D372" s="49"/>
      <c r="E372" s="49"/>
      <c r="F372" s="49"/>
    </row>
    <row r="373" spans="2:6" x14ac:dyDescent="0.2">
      <c r="B373" s="49"/>
      <c r="C373" s="49"/>
      <c r="D373" s="49"/>
      <c r="E373" s="49"/>
      <c r="F373" s="49"/>
    </row>
    <row r="374" spans="2:6" x14ac:dyDescent="0.2">
      <c r="B374" s="49"/>
      <c r="C374" s="49"/>
      <c r="D374" s="49"/>
      <c r="E374" s="49"/>
      <c r="F374" s="49"/>
    </row>
    <row r="375" spans="2:6" x14ac:dyDescent="0.2">
      <c r="B375" s="49"/>
      <c r="C375" s="49"/>
      <c r="D375" s="49"/>
      <c r="E375" s="49"/>
      <c r="F375" s="49"/>
    </row>
    <row r="376" spans="2:6" x14ac:dyDescent="0.2">
      <c r="B376" s="49"/>
      <c r="C376" s="49"/>
      <c r="D376" s="49"/>
      <c r="E376" s="49"/>
      <c r="F376" s="49"/>
    </row>
    <row r="377" spans="2:6" x14ac:dyDescent="0.2">
      <c r="B377" s="49"/>
      <c r="C377" s="49"/>
      <c r="D377" s="49"/>
      <c r="E377" s="49"/>
      <c r="F377" s="49"/>
    </row>
    <row r="378" spans="2:6" x14ac:dyDescent="0.2">
      <c r="B378" s="49"/>
      <c r="C378" s="49"/>
      <c r="D378" s="49"/>
      <c r="E378" s="49"/>
      <c r="F378" s="49"/>
    </row>
    <row r="379" spans="2:6" x14ac:dyDescent="0.2">
      <c r="B379" s="49"/>
      <c r="C379" s="49"/>
      <c r="D379" s="49"/>
      <c r="E379" s="49"/>
      <c r="F379" s="49"/>
    </row>
    <row r="380" spans="2:6" x14ac:dyDescent="0.2">
      <c r="B380" s="49"/>
      <c r="C380" s="49"/>
      <c r="D380" s="49"/>
      <c r="E380" s="49"/>
      <c r="F380" s="49"/>
    </row>
    <row r="381" spans="2:6" x14ac:dyDescent="0.2">
      <c r="B381" s="49"/>
      <c r="C381" s="49"/>
      <c r="D381" s="49"/>
      <c r="E381" s="49"/>
      <c r="F381" s="49"/>
    </row>
    <row r="382" spans="2:6" x14ac:dyDescent="0.2">
      <c r="B382" s="49"/>
      <c r="C382" s="49"/>
      <c r="D382" s="49"/>
      <c r="E382" s="49"/>
      <c r="F382" s="49"/>
    </row>
    <row r="383" spans="2:6" x14ac:dyDescent="0.2">
      <c r="B383" s="49"/>
      <c r="C383" s="49"/>
      <c r="D383" s="49"/>
      <c r="E383" s="49"/>
      <c r="F383" s="49"/>
    </row>
    <row r="384" spans="2:6" x14ac:dyDescent="0.2">
      <c r="B384" s="49"/>
      <c r="C384" s="49"/>
      <c r="D384" s="49"/>
      <c r="E384" s="49"/>
      <c r="F384" s="49"/>
    </row>
    <row r="385" spans="2:6" x14ac:dyDescent="0.2">
      <c r="B385" s="49"/>
      <c r="C385" s="49"/>
      <c r="D385" s="49"/>
      <c r="E385" s="49"/>
      <c r="F385" s="49"/>
    </row>
    <row r="386" spans="2:6" x14ac:dyDescent="0.2">
      <c r="B386" s="49"/>
      <c r="C386" s="49"/>
      <c r="D386" s="49"/>
      <c r="E386" s="49"/>
      <c r="F386" s="49"/>
    </row>
    <row r="387" spans="2:6" x14ac:dyDescent="0.2">
      <c r="B387" s="49"/>
      <c r="C387" s="49"/>
      <c r="D387" s="49"/>
      <c r="E387" s="49"/>
      <c r="F387" s="49"/>
    </row>
    <row r="388" spans="2:6" x14ac:dyDescent="0.2">
      <c r="B388" s="49"/>
      <c r="C388" s="49"/>
      <c r="D388" s="49"/>
      <c r="E388" s="49"/>
      <c r="F388" s="49"/>
    </row>
    <row r="389" spans="2:6" x14ac:dyDescent="0.2">
      <c r="B389" s="49"/>
      <c r="C389" s="49"/>
      <c r="D389" s="49"/>
      <c r="E389" s="49"/>
      <c r="F389" s="49"/>
    </row>
    <row r="390" spans="2:6" x14ac:dyDescent="0.2">
      <c r="B390" s="49"/>
      <c r="C390" s="49"/>
      <c r="D390" s="49"/>
      <c r="E390" s="49"/>
      <c r="F390" s="49"/>
    </row>
    <row r="391" spans="2:6" x14ac:dyDescent="0.2">
      <c r="B391" s="49"/>
      <c r="C391" s="49"/>
      <c r="D391" s="49"/>
      <c r="E391" s="49"/>
      <c r="F391" s="49"/>
    </row>
    <row r="392" spans="2:6" x14ac:dyDescent="0.2">
      <c r="B392" s="49"/>
      <c r="C392" s="49"/>
      <c r="D392" s="49"/>
      <c r="E392" s="49"/>
      <c r="F392" s="49"/>
    </row>
    <row r="393" spans="2:6" x14ac:dyDescent="0.2">
      <c r="B393" s="49"/>
      <c r="C393" s="49"/>
      <c r="D393" s="49"/>
      <c r="E393" s="49"/>
      <c r="F393" s="49"/>
    </row>
    <row r="394" spans="2:6" x14ac:dyDescent="0.2">
      <c r="B394" s="49"/>
      <c r="C394" s="49"/>
      <c r="D394" s="49"/>
      <c r="E394" s="49"/>
      <c r="F394" s="49"/>
    </row>
    <row r="395" spans="2:6" x14ac:dyDescent="0.2">
      <c r="B395" s="49"/>
      <c r="C395" s="49"/>
      <c r="D395" s="49"/>
      <c r="E395" s="49"/>
      <c r="F395" s="49"/>
    </row>
    <row r="396" spans="2:6" x14ac:dyDescent="0.2">
      <c r="B396" s="49"/>
      <c r="C396" s="49"/>
      <c r="D396" s="49"/>
      <c r="E396" s="49"/>
      <c r="F396" s="49"/>
    </row>
    <row r="397" spans="2:6" x14ac:dyDescent="0.2">
      <c r="B397" s="49"/>
      <c r="C397" s="49"/>
      <c r="D397" s="49"/>
      <c r="E397" s="49"/>
      <c r="F397" s="49"/>
    </row>
    <row r="398" spans="2:6" x14ac:dyDescent="0.2">
      <c r="B398" s="49"/>
      <c r="C398" s="49"/>
      <c r="D398" s="49"/>
      <c r="E398" s="49"/>
      <c r="F398" s="49"/>
    </row>
    <row r="399" spans="2:6" x14ac:dyDescent="0.2">
      <c r="B399" s="49"/>
      <c r="C399" s="49"/>
      <c r="D399" s="49"/>
      <c r="E399" s="49"/>
      <c r="F399" s="49"/>
    </row>
    <row r="400" spans="2:6" x14ac:dyDescent="0.2">
      <c r="B400" s="49"/>
      <c r="C400" s="49"/>
      <c r="D400" s="49"/>
      <c r="E400" s="49"/>
      <c r="F400" s="49"/>
    </row>
    <row r="401" spans="2:6" x14ac:dyDescent="0.2">
      <c r="B401" s="49"/>
      <c r="C401" s="49"/>
      <c r="D401" s="49"/>
      <c r="E401" s="49"/>
      <c r="F401" s="49"/>
    </row>
    <row r="402" spans="2:6" x14ac:dyDescent="0.2">
      <c r="B402" s="49"/>
      <c r="C402" s="49"/>
      <c r="D402" s="49"/>
      <c r="E402" s="49"/>
      <c r="F402" s="49"/>
    </row>
    <row r="403" spans="2:6" x14ac:dyDescent="0.2">
      <c r="B403" s="49"/>
      <c r="C403" s="49"/>
      <c r="D403" s="49"/>
      <c r="E403" s="49"/>
      <c r="F403" s="49"/>
    </row>
    <row r="404" spans="2:6" x14ac:dyDescent="0.2">
      <c r="B404" s="49"/>
      <c r="C404" s="49"/>
      <c r="D404" s="49"/>
      <c r="E404" s="49"/>
      <c r="F404" s="49"/>
    </row>
    <row r="405" spans="2:6" x14ac:dyDescent="0.2">
      <c r="B405" s="49"/>
      <c r="C405" s="49"/>
      <c r="D405" s="49"/>
      <c r="E405" s="49"/>
      <c r="F405" s="49"/>
    </row>
    <row r="406" spans="2:6" x14ac:dyDescent="0.2">
      <c r="B406" s="49"/>
      <c r="C406" s="49"/>
      <c r="D406" s="49"/>
      <c r="E406" s="49"/>
      <c r="F406" s="49"/>
    </row>
    <row r="407" spans="2:6" x14ac:dyDescent="0.2">
      <c r="B407" s="49"/>
      <c r="C407" s="49"/>
      <c r="D407" s="49"/>
      <c r="E407" s="49"/>
      <c r="F407" s="49"/>
    </row>
    <row r="408" spans="2:6" x14ac:dyDescent="0.2">
      <c r="B408" s="49"/>
      <c r="C408" s="49"/>
      <c r="D408" s="49"/>
      <c r="E408" s="49"/>
      <c r="F408" s="49"/>
    </row>
    <row r="409" spans="2:6" x14ac:dyDescent="0.2">
      <c r="B409" s="49"/>
      <c r="C409" s="49"/>
      <c r="D409" s="49"/>
      <c r="E409" s="49"/>
      <c r="F409" s="49"/>
    </row>
    <row r="416" spans="2:6" s="41" customFormat="1" ht="15" x14ac:dyDescent="0.2"/>
    <row r="417" spans="2:6" s="41" customFormat="1" ht="15" x14ac:dyDescent="0.2"/>
    <row r="418" spans="2:6" s="41" customFormat="1" ht="15" x14ac:dyDescent="0.2"/>
    <row r="421" spans="2:6" s="44" customFormat="1" ht="11.25" x14ac:dyDescent="0.2"/>
    <row r="424" spans="2:6" x14ac:dyDescent="0.2">
      <c r="B424" s="49"/>
      <c r="C424" s="49"/>
      <c r="D424" s="49"/>
      <c r="E424" s="49"/>
      <c r="F424" s="49"/>
    </row>
    <row r="425" spans="2:6" x14ac:dyDescent="0.2">
      <c r="B425" s="49"/>
      <c r="C425" s="49"/>
      <c r="D425" s="49"/>
      <c r="E425" s="49"/>
      <c r="F425" s="49"/>
    </row>
    <row r="426" spans="2:6" x14ac:dyDescent="0.2">
      <c r="B426" s="49"/>
      <c r="C426" s="49"/>
      <c r="D426" s="49"/>
      <c r="E426" s="49"/>
      <c r="F426" s="49"/>
    </row>
    <row r="427" spans="2:6" x14ac:dyDescent="0.2">
      <c r="B427" s="49"/>
      <c r="C427" s="49"/>
      <c r="D427" s="49"/>
      <c r="E427" s="49"/>
      <c r="F427" s="49"/>
    </row>
    <row r="428" spans="2:6" x14ac:dyDescent="0.2">
      <c r="B428" s="49"/>
      <c r="C428" s="49"/>
      <c r="D428" s="49"/>
      <c r="E428" s="49"/>
      <c r="F428" s="49"/>
    </row>
    <row r="429" spans="2:6" x14ac:dyDescent="0.2">
      <c r="B429" s="49"/>
      <c r="C429" s="49"/>
      <c r="D429" s="49"/>
      <c r="E429" s="49"/>
      <c r="F429" s="49"/>
    </row>
    <row r="430" spans="2:6" x14ac:dyDescent="0.2">
      <c r="B430" s="49"/>
      <c r="C430" s="49"/>
      <c r="D430" s="49"/>
      <c r="E430" s="49"/>
      <c r="F430" s="49"/>
    </row>
    <row r="431" spans="2:6" x14ac:dyDescent="0.2">
      <c r="B431" s="49"/>
      <c r="C431" s="49"/>
      <c r="D431" s="49"/>
      <c r="E431" s="49"/>
      <c r="F431" s="49"/>
    </row>
    <row r="432" spans="2:6" x14ac:dyDescent="0.2">
      <c r="B432" s="49"/>
      <c r="C432" s="49"/>
      <c r="D432" s="49"/>
      <c r="E432" s="49"/>
      <c r="F432" s="49"/>
    </row>
    <row r="433" spans="2:6" x14ac:dyDescent="0.2">
      <c r="B433" s="49"/>
      <c r="C433" s="49"/>
      <c r="D433" s="49"/>
      <c r="E433" s="49"/>
      <c r="F433" s="49"/>
    </row>
    <row r="434" spans="2:6" x14ac:dyDescent="0.2">
      <c r="B434" s="49"/>
      <c r="C434" s="49"/>
      <c r="D434" s="49"/>
      <c r="E434" s="49"/>
      <c r="F434" s="49"/>
    </row>
    <row r="435" spans="2:6" x14ac:dyDescent="0.2">
      <c r="B435" s="49"/>
      <c r="C435" s="49"/>
      <c r="D435" s="49"/>
      <c r="E435" s="49"/>
      <c r="F435" s="49"/>
    </row>
    <row r="436" spans="2:6" x14ac:dyDescent="0.2">
      <c r="B436" s="49"/>
      <c r="C436" s="49"/>
      <c r="D436" s="49"/>
      <c r="E436" s="49"/>
      <c r="F436" s="49"/>
    </row>
    <row r="437" spans="2:6" x14ac:dyDescent="0.2">
      <c r="B437" s="49"/>
      <c r="C437" s="49"/>
      <c r="D437" s="49"/>
      <c r="E437" s="49"/>
      <c r="F437" s="49"/>
    </row>
    <row r="438" spans="2:6" x14ac:dyDescent="0.2">
      <c r="B438" s="49"/>
      <c r="C438" s="49"/>
      <c r="D438" s="49"/>
      <c r="E438" s="49"/>
      <c r="F438" s="49"/>
    </row>
    <row r="439" spans="2:6" x14ac:dyDescent="0.2">
      <c r="B439" s="49"/>
      <c r="C439" s="49"/>
      <c r="D439" s="49"/>
      <c r="E439" s="49"/>
      <c r="F439" s="49"/>
    </row>
    <row r="440" spans="2:6" x14ac:dyDescent="0.2">
      <c r="B440" s="49"/>
      <c r="C440" s="49"/>
      <c r="D440" s="49"/>
      <c r="E440" s="49"/>
      <c r="F440" s="49"/>
    </row>
    <row r="441" spans="2:6" x14ac:dyDescent="0.2">
      <c r="B441" s="49"/>
      <c r="C441" s="49"/>
      <c r="D441" s="49"/>
      <c r="E441" s="49"/>
      <c r="F441" s="49"/>
    </row>
    <row r="442" spans="2:6" x14ac:dyDescent="0.2">
      <c r="B442" s="49"/>
      <c r="C442" s="49"/>
      <c r="D442" s="49"/>
      <c r="E442" s="49"/>
      <c r="F442" s="49"/>
    </row>
    <row r="443" spans="2:6" x14ac:dyDescent="0.2">
      <c r="B443" s="49"/>
      <c r="C443" s="49"/>
      <c r="D443" s="49"/>
      <c r="E443" s="49"/>
      <c r="F443" s="49"/>
    </row>
    <row r="444" spans="2:6" x14ac:dyDescent="0.2">
      <c r="B444" s="49"/>
      <c r="C444" s="49"/>
      <c r="D444" s="49"/>
      <c r="E444" s="49"/>
      <c r="F444" s="49"/>
    </row>
    <row r="445" spans="2:6" x14ac:dyDescent="0.2">
      <c r="B445" s="49"/>
      <c r="C445" s="49"/>
      <c r="D445" s="49"/>
      <c r="E445" s="49"/>
      <c r="F445" s="49"/>
    </row>
    <row r="446" spans="2:6" x14ac:dyDescent="0.2">
      <c r="B446" s="49"/>
      <c r="C446" s="49"/>
      <c r="D446" s="49"/>
      <c r="E446" s="49"/>
      <c r="F446" s="49"/>
    </row>
    <row r="447" spans="2:6" x14ac:dyDescent="0.2">
      <c r="B447" s="49"/>
      <c r="C447" s="49"/>
      <c r="D447" s="49"/>
      <c r="E447" s="49"/>
      <c r="F447" s="49"/>
    </row>
    <row r="448" spans="2:6" x14ac:dyDescent="0.2">
      <c r="B448" s="49"/>
      <c r="C448" s="49"/>
      <c r="D448" s="49"/>
      <c r="E448" s="49"/>
      <c r="F448" s="49"/>
    </row>
    <row r="449" spans="2:6" x14ac:dyDescent="0.2">
      <c r="B449" s="49"/>
      <c r="C449" s="49"/>
      <c r="D449" s="49"/>
      <c r="E449" s="49"/>
      <c r="F449" s="49"/>
    </row>
    <row r="450" spans="2:6" x14ac:dyDescent="0.2">
      <c r="B450" s="49"/>
      <c r="C450" s="49"/>
      <c r="D450" s="49"/>
      <c r="E450" s="49"/>
      <c r="F450" s="49"/>
    </row>
    <row r="451" spans="2:6" x14ac:dyDescent="0.2">
      <c r="B451" s="49"/>
      <c r="C451" s="49"/>
      <c r="D451" s="49"/>
      <c r="E451" s="49"/>
      <c r="F451" s="49"/>
    </row>
    <row r="452" spans="2:6" x14ac:dyDescent="0.2">
      <c r="B452" s="49"/>
      <c r="C452" s="49"/>
      <c r="D452" s="49"/>
      <c r="E452" s="49"/>
      <c r="F452" s="49"/>
    </row>
    <row r="453" spans="2:6" x14ac:dyDescent="0.2">
      <c r="B453" s="49"/>
      <c r="C453" s="49"/>
      <c r="D453" s="49"/>
      <c r="E453" s="49"/>
      <c r="F453" s="49"/>
    </row>
    <row r="454" spans="2:6" x14ac:dyDescent="0.2">
      <c r="B454" s="49"/>
      <c r="C454" s="49"/>
      <c r="D454" s="49"/>
      <c r="E454" s="49"/>
      <c r="F454" s="49"/>
    </row>
    <row r="455" spans="2:6" x14ac:dyDescent="0.2">
      <c r="B455" s="49"/>
      <c r="C455" s="49"/>
      <c r="D455" s="49"/>
      <c r="E455" s="49"/>
      <c r="F455" s="49"/>
    </row>
    <row r="456" spans="2:6" x14ac:dyDescent="0.2">
      <c r="B456" s="49"/>
      <c r="C456" s="49"/>
      <c r="D456" s="49"/>
      <c r="E456" s="49"/>
      <c r="F456" s="49"/>
    </row>
    <row r="457" spans="2:6" x14ac:dyDescent="0.2">
      <c r="B457" s="49"/>
      <c r="C457" s="49"/>
      <c r="D457" s="49"/>
      <c r="E457" s="49"/>
      <c r="F457" s="49"/>
    </row>
    <row r="458" spans="2:6" x14ac:dyDescent="0.2">
      <c r="B458" s="49"/>
      <c r="C458" s="49"/>
      <c r="D458" s="49"/>
      <c r="E458" s="49"/>
      <c r="F458" s="49"/>
    </row>
    <row r="459" spans="2:6" x14ac:dyDescent="0.2">
      <c r="B459" s="49"/>
      <c r="C459" s="49"/>
      <c r="D459" s="49"/>
      <c r="E459" s="49"/>
      <c r="F459" s="49"/>
    </row>
    <row r="460" spans="2:6" x14ac:dyDescent="0.2">
      <c r="B460" s="49"/>
      <c r="C460" s="49"/>
      <c r="D460" s="49"/>
      <c r="E460" s="49"/>
      <c r="F460" s="49"/>
    </row>
    <row r="461" spans="2:6" x14ac:dyDescent="0.2">
      <c r="B461" s="49"/>
      <c r="C461" s="49"/>
      <c r="D461" s="49"/>
      <c r="E461" s="49"/>
      <c r="F461" s="49"/>
    </row>
    <row r="462" spans="2:6" x14ac:dyDescent="0.2">
      <c r="B462" s="49"/>
      <c r="C462" s="49"/>
      <c r="D462" s="49"/>
      <c r="E462" s="49"/>
      <c r="F462" s="49"/>
    </row>
    <row r="463" spans="2:6" x14ac:dyDescent="0.2">
      <c r="B463" s="49"/>
      <c r="C463" s="49"/>
      <c r="D463" s="49"/>
      <c r="E463" s="49"/>
      <c r="F463" s="49"/>
    </row>
    <row r="464" spans="2:6" x14ac:dyDescent="0.2">
      <c r="B464" s="49"/>
      <c r="C464" s="49"/>
      <c r="D464" s="49"/>
      <c r="E464" s="49"/>
      <c r="F464" s="49"/>
    </row>
    <row r="465" spans="2:6" x14ac:dyDescent="0.2">
      <c r="B465" s="49"/>
      <c r="C465" s="49"/>
      <c r="D465" s="49"/>
      <c r="E465" s="49"/>
      <c r="F465" s="49"/>
    </row>
    <row r="466" spans="2:6" x14ac:dyDescent="0.2">
      <c r="B466" s="49"/>
      <c r="C466" s="49"/>
      <c r="D466" s="49"/>
      <c r="E466" s="49"/>
      <c r="F466" s="49"/>
    </row>
    <row r="467" spans="2:6" x14ac:dyDescent="0.2">
      <c r="B467" s="49"/>
      <c r="C467" s="49"/>
      <c r="D467" s="49"/>
      <c r="E467" s="49"/>
      <c r="F467" s="49"/>
    </row>
    <row r="468" spans="2:6" s="41" customFormat="1" ht="15" x14ac:dyDescent="0.2">
      <c r="B468" s="49"/>
      <c r="C468" s="49"/>
      <c r="D468" s="49"/>
      <c r="E468" s="49"/>
      <c r="F468" s="49"/>
    </row>
    <row r="469" spans="2:6" s="41" customFormat="1" ht="15" x14ac:dyDescent="0.2">
      <c r="B469" s="49"/>
      <c r="C469" s="49"/>
      <c r="D469" s="49"/>
      <c r="E469" s="49"/>
      <c r="F469" s="49"/>
    </row>
    <row r="470" spans="2:6" s="41" customFormat="1" ht="15" x14ac:dyDescent="0.2">
      <c r="B470" s="49"/>
      <c r="C470" s="49"/>
      <c r="D470" s="49"/>
      <c r="E470" s="49"/>
      <c r="F470" s="49"/>
    </row>
    <row r="471" spans="2:6" x14ac:dyDescent="0.2">
      <c r="B471" s="49"/>
      <c r="C471" s="49"/>
      <c r="D471" s="49"/>
      <c r="E471" s="49"/>
      <c r="F471" s="49"/>
    </row>
    <row r="472" spans="2:6" x14ac:dyDescent="0.2">
      <c r="B472" s="49"/>
      <c r="C472" s="49"/>
      <c r="D472" s="49"/>
      <c r="E472" s="49"/>
      <c r="F472" s="49"/>
    </row>
    <row r="473" spans="2:6" s="44" customFormat="1" ht="11.25" x14ac:dyDescent="0.2"/>
    <row r="474" spans="2:6" x14ac:dyDescent="0.2">
      <c r="B474" s="49"/>
      <c r="C474" s="49"/>
      <c r="D474" s="49"/>
      <c r="E474" s="49"/>
      <c r="F474" s="49"/>
    </row>
    <row r="475" spans="2:6" x14ac:dyDescent="0.2">
      <c r="B475" s="49"/>
      <c r="C475" s="49"/>
      <c r="D475" s="49"/>
      <c r="E475" s="49"/>
      <c r="F475" s="49"/>
    </row>
    <row r="476" spans="2:6" x14ac:dyDescent="0.2">
      <c r="B476" s="49"/>
      <c r="C476" s="49"/>
      <c r="D476" s="49"/>
      <c r="E476" s="49"/>
      <c r="F476" s="49"/>
    </row>
    <row r="477" spans="2:6" x14ac:dyDescent="0.2">
      <c r="B477" s="49"/>
      <c r="C477" s="49"/>
      <c r="D477" s="49"/>
      <c r="E477" s="49"/>
      <c r="F477" s="49"/>
    </row>
    <row r="478" spans="2:6" x14ac:dyDescent="0.2">
      <c r="B478" s="49"/>
      <c r="C478" s="49"/>
      <c r="D478" s="49"/>
      <c r="E478" s="49"/>
      <c r="F478" s="49"/>
    </row>
    <row r="479" spans="2:6" x14ac:dyDescent="0.2">
      <c r="B479" s="49"/>
      <c r="C479" s="49"/>
      <c r="D479" s="49"/>
      <c r="E479" s="49"/>
      <c r="F479" s="49"/>
    </row>
    <row r="480" spans="2:6" x14ac:dyDescent="0.2">
      <c r="B480" s="49"/>
      <c r="C480" s="49"/>
      <c r="D480" s="49"/>
      <c r="E480" s="49"/>
      <c r="F480" s="49"/>
    </row>
    <row r="481" spans="2:6" x14ac:dyDescent="0.2">
      <c r="B481" s="49"/>
      <c r="C481" s="49"/>
      <c r="D481" s="49"/>
      <c r="E481" s="49"/>
      <c r="F481" s="49"/>
    </row>
    <row r="482" spans="2:6" x14ac:dyDescent="0.2">
      <c r="B482" s="49"/>
      <c r="C482" s="49"/>
      <c r="D482" s="49"/>
      <c r="E482" s="49"/>
      <c r="F482" s="49"/>
    </row>
    <row r="483" spans="2:6" x14ac:dyDescent="0.2">
      <c r="B483" s="49"/>
      <c r="C483" s="49"/>
      <c r="D483" s="49"/>
      <c r="E483" s="49"/>
      <c r="F483" s="49"/>
    </row>
    <row r="484" spans="2:6" x14ac:dyDescent="0.2">
      <c r="B484" s="49"/>
      <c r="C484" s="49"/>
      <c r="D484" s="49"/>
      <c r="E484" s="49"/>
      <c r="F484" s="49"/>
    </row>
    <row r="485" spans="2:6" x14ac:dyDescent="0.2">
      <c r="B485" s="49"/>
      <c r="C485" s="49"/>
      <c r="D485" s="49"/>
      <c r="E485" s="49"/>
      <c r="F485" s="49"/>
    </row>
    <row r="486" spans="2:6" x14ac:dyDescent="0.2">
      <c r="B486" s="49"/>
      <c r="C486" s="49"/>
      <c r="D486" s="49"/>
      <c r="E486" s="49"/>
      <c r="F486" s="49"/>
    </row>
    <row r="487" spans="2:6" x14ac:dyDescent="0.2">
      <c r="B487" s="49"/>
      <c r="C487" s="49"/>
      <c r="D487" s="49"/>
      <c r="E487" s="49"/>
      <c r="F487" s="49"/>
    </row>
    <row r="488" spans="2:6" x14ac:dyDescent="0.2">
      <c r="B488" s="49"/>
      <c r="C488" s="49"/>
      <c r="D488" s="49"/>
      <c r="E488" s="49"/>
      <c r="F488" s="49"/>
    </row>
    <row r="489" spans="2:6" x14ac:dyDescent="0.2">
      <c r="B489" s="49"/>
      <c r="C489" s="49"/>
      <c r="D489" s="49"/>
      <c r="E489" s="49"/>
      <c r="F489" s="49"/>
    </row>
    <row r="490" spans="2:6" x14ac:dyDescent="0.2">
      <c r="B490" s="49"/>
      <c r="C490" s="49"/>
      <c r="D490" s="49"/>
      <c r="E490" s="49"/>
      <c r="F490" s="49"/>
    </row>
    <row r="491" spans="2:6" x14ac:dyDescent="0.2">
      <c r="B491" s="49"/>
      <c r="C491" s="49"/>
      <c r="D491" s="49"/>
      <c r="E491" s="49"/>
      <c r="F491" s="49"/>
    </row>
    <row r="492" spans="2:6" x14ac:dyDescent="0.2">
      <c r="B492" s="49"/>
      <c r="C492" s="49"/>
      <c r="D492" s="49"/>
      <c r="E492" s="49"/>
      <c r="F492" s="49"/>
    </row>
    <row r="493" spans="2:6" x14ac:dyDescent="0.2">
      <c r="B493" s="49"/>
      <c r="C493" s="49"/>
      <c r="D493" s="49"/>
      <c r="E493" s="49"/>
      <c r="F493" s="49"/>
    </row>
    <row r="494" spans="2:6" x14ac:dyDescent="0.2">
      <c r="B494" s="49"/>
      <c r="C494" s="49"/>
      <c r="D494" s="49"/>
      <c r="E494" s="49"/>
      <c r="F494" s="49"/>
    </row>
    <row r="495" spans="2:6" x14ac:dyDescent="0.2">
      <c r="B495" s="49"/>
      <c r="C495" s="49"/>
      <c r="D495" s="49"/>
      <c r="E495" s="49"/>
      <c r="F495" s="49"/>
    </row>
    <row r="496" spans="2:6" x14ac:dyDescent="0.2">
      <c r="B496" s="49"/>
      <c r="C496" s="49"/>
      <c r="D496" s="49"/>
      <c r="E496" s="49"/>
      <c r="F496" s="49"/>
    </row>
    <row r="497" spans="2:6" x14ac:dyDescent="0.2">
      <c r="B497" s="49"/>
      <c r="C497" s="49"/>
      <c r="D497" s="49"/>
      <c r="E497" s="49"/>
      <c r="F497" s="49"/>
    </row>
    <row r="498" spans="2:6" x14ac:dyDescent="0.2">
      <c r="B498" s="49"/>
      <c r="C498" s="49"/>
      <c r="D498" s="49"/>
      <c r="E498" s="49"/>
      <c r="F498" s="49"/>
    </row>
    <row r="499" spans="2:6" x14ac:dyDescent="0.2">
      <c r="B499" s="49"/>
      <c r="C499" s="49"/>
      <c r="D499" s="49"/>
      <c r="E499" s="49"/>
      <c r="F499" s="49"/>
    </row>
    <row r="500" spans="2:6" x14ac:dyDescent="0.2">
      <c r="B500" s="49"/>
      <c r="C500" s="49"/>
      <c r="D500" s="49"/>
      <c r="E500" s="49"/>
      <c r="F500" s="49"/>
    </row>
    <row r="501" spans="2:6" x14ac:dyDescent="0.2">
      <c r="B501" s="49"/>
      <c r="C501" s="49"/>
      <c r="D501" s="49"/>
      <c r="E501" s="49"/>
      <c r="F501" s="49"/>
    </row>
    <row r="502" spans="2:6" x14ac:dyDescent="0.2">
      <c r="B502" s="49"/>
      <c r="C502" s="49"/>
      <c r="D502" s="49"/>
      <c r="E502" s="49"/>
      <c r="F502" s="49"/>
    </row>
    <row r="503" spans="2:6" x14ac:dyDescent="0.2">
      <c r="B503" s="49"/>
      <c r="C503" s="49"/>
      <c r="D503" s="49"/>
      <c r="E503" s="49"/>
      <c r="F503" s="49"/>
    </row>
    <row r="504" spans="2:6" x14ac:dyDescent="0.2">
      <c r="B504" s="49"/>
      <c r="C504" s="49"/>
      <c r="D504" s="49"/>
      <c r="E504" s="49"/>
      <c r="F504" s="49"/>
    </row>
    <row r="505" spans="2:6" x14ac:dyDescent="0.2">
      <c r="B505" s="49"/>
      <c r="C505" s="49"/>
      <c r="D505" s="49"/>
      <c r="E505" s="49"/>
      <c r="F505" s="49"/>
    </row>
    <row r="506" spans="2:6" x14ac:dyDescent="0.2">
      <c r="B506" s="49"/>
      <c r="C506" s="49"/>
      <c r="D506" s="49"/>
      <c r="E506" s="49"/>
      <c r="F506" s="49"/>
    </row>
    <row r="507" spans="2:6" x14ac:dyDescent="0.2">
      <c r="B507" s="49"/>
      <c r="C507" s="49"/>
      <c r="D507" s="49"/>
      <c r="E507" s="49"/>
      <c r="F507" s="49"/>
    </row>
    <row r="508" spans="2:6" x14ac:dyDescent="0.2">
      <c r="B508" s="49"/>
      <c r="C508" s="49"/>
      <c r="D508" s="49"/>
      <c r="E508" s="49"/>
      <c r="F508" s="49"/>
    </row>
    <row r="509" spans="2:6" x14ac:dyDescent="0.2">
      <c r="B509" s="49"/>
      <c r="C509" s="49"/>
      <c r="D509" s="49"/>
      <c r="E509" s="49"/>
      <c r="F509" s="49"/>
    </row>
    <row r="510" spans="2:6" x14ac:dyDescent="0.2">
      <c r="B510" s="49"/>
      <c r="C510" s="49"/>
      <c r="D510" s="49"/>
      <c r="E510" s="49"/>
      <c r="F510" s="49"/>
    </row>
    <row r="511" spans="2:6" x14ac:dyDescent="0.2">
      <c r="B511" s="49"/>
      <c r="C511" s="49"/>
      <c r="D511" s="49"/>
      <c r="E511" s="49"/>
      <c r="F511" s="49"/>
    </row>
    <row r="512" spans="2:6" x14ac:dyDescent="0.2">
      <c r="B512" s="49"/>
      <c r="C512" s="49"/>
      <c r="D512" s="49"/>
      <c r="E512" s="49"/>
      <c r="F512" s="49"/>
    </row>
    <row r="513" spans="2:6" x14ac:dyDescent="0.2">
      <c r="B513" s="49"/>
      <c r="C513" s="49"/>
      <c r="D513" s="49"/>
      <c r="E513" s="49"/>
      <c r="F513" s="49"/>
    </row>
    <row r="520" spans="2:6" s="41" customFormat="1" ht="15" x14ac:dyDescent="0.2"/>
    <row r="521" spans="2:6" s="41" customFormat="1" ht="15" x14ac:dyDescent="0.2"/>
    <row r="522" spans="2:6" s="41" customFormat="1" ht="15" x14ac:dyDescent="0.2"/>
    <row r="525" spans="2:6" s="44" customFormat="1" ht="11.25" x14ac:dyDescent="0.2"/>
    <row r="528" spans="2:6" x14ac:dyDescent="0.2">
      <c r="B528" s="49"/>
      <c r="C528" s="49"/>
      <c r="D528" s="49"/>
      <c r="E528" s="49"/>
      <c r="F528" s="49"/>
    </row>
    <row r="529" spans="2:6" x14ac:dyDescent="0.2">
      <c r="B529" s="49"/>
      <c r="C529" s="49"/>
      <c r="D529" s="49"/>
      <c r="E529" s="49"/>
      <c r="F529" s="49"/>
    </row>
    <row r="530" spans="2:6" x14ac:dyDescent="0.2">
      <c r="B530" s="49"/>
      <c r="C530" s="49"/>
      <c r="D530" s="49"/>
      <c r="E530" s="49"/>
      <c r="F530" s="49"/>
    </row>
    <row r="531" spans="2:6" x14ac:dyDescent="0.2">
      <c r="B531" s="49"/>
      <c r="C531" s="49"/>
      <c r="D531" s="49"/>
      <c r="E531" s="49"/>
      <c r="F531" s="49"/>
    </row>
    <row r="532" spans="2:6" x14ac:dyDescent="0.2">
      <c r="B532" s="49"/>
      <c r="C532" s="49"/>
      <c r="D532" s="49"/>
      <c r="E532" s="49"/>
      <c r="F532" s="49"/>
    </row>
    <row r="533" spans="2:6" x14ac:dyDescent="0.2">
      <c r="B533" s="49"/>
      <c r="C533" s="49"/>
      <c r="D533" s="49"/>
      <c r="E533" s="49"/>
      <c r="F533" s="49"/>
    </row>
    <row r="534" spans="2:6" x14ac:dyDescent="0.2">
      <c r="B534" s="49"/>
      <c r="C534" s="49"/>
      <c r="D534" s="49"/>
      <c r="E534" s="49"/>
      <c r="F534" s="49"/>
    </row>
    <row r="535" spans="2:6" x14ac:dyDescent="0.2">
      <c r="B535" s="49"/>
      <c r="C535" s="49"/>
      <c r="D535" s="49"/>
      <c r="E535" s="49"/>
      <c r="F535" s="49"/>
    </row>
    <row r="536" spans="2:6" x14ac:dyDescent="0.2">
      <c r="B536" s="49"/>
      <c r="C536" s="49"/>
      <c r="D536" s="49"/>
      <c r="E536" s="49"/>
      <c r="F536" s="49"/>
    </row>
    <row r="537" spans="2:6" x14ac:dyDescent="0.2">
      <c r="B537" s="49"/>
      <c r="C537" s="49"/>
      <c r="D537" s="49"/>
      <c r="E537" s="49"/>
      <c r="F537" s="49"/>
    </row>
    <row r="538" spans="2:6" x14ac:dyDescent="0.2">
      <c r="B538" s="49"/>
      <c r="C538" s="49"/>
      <c r="D538" s="49"/>
      <c r="E538" s="49"/>
      <c r="F538" s="49"/>
    </row>
    <row r="539" spans="2:6" x14ac:dyDescent="0.2">
      <c r="B539" s="49"/>
      <c r="C539" s="49"/>
      <c r="D539" s="49"/>
      <c r="E539" s="49"/>
      <c r="F539" s="49"/>
    </row>
    <row r="540" spans="2:6" x14ac:dyDescent="0.2">
      <c r="B540" s="49"/>
      <c r="C540" s="49"/>
      <c r="D540" s="49"/>
      <c r="E540" s="49"/>
      <c r="F540" s="49"/>
    </row>
    <row r="541" spans="2:6" x14ac:dyDescent="0.2">
      <c r="B541" s="49"/>
      <c r="C541" s="49"/>
      <c r="D541" s="49"/>
      <c r="E541" s="49"/>
      <c r="F541" s="49"/>
    </row>
    <row r="542" spans="2:6" x14ac:dyDescent="0.2">
      <c r="B542" s="49"/>
      <c r="C542" s="49"/>
      <c r="D542" s="49"/>
      <c r="E542" s="49"/>
      <c r="F542" s="49"/>
    </row>
    <row r="543" spans="2:6" x14ac:dyDescent="0.2">
      <c r="B543" s="49"/>
      <c r="C543" s="49"/>
      <c r="D543" s="49"/>
      <c r="E543" s="49"/>
      <c r="F543" s="49"/>
    </row>
    <row r="544" spans="2:6" x14ac:dyDescent="0.2">
      <c r="B544" s="49"/>
      <c r="C544" s="49"/>
      <c r="D544" s="49"/>
      <c r="E544" s="49"/>
      <c r="F544" s="49"/>
    </row>
    <row r="545" spans="2:6" x14ac:dyDescent="0.2">
      <c r="B545" s="49"/>
      <c r="C545" s="49"/>
      <c r="D545" s="49"/>
      <c r="E545" s="49"/>
      <c r="F545" s="49"/>
    </row>
    <row r="546" spans="2:6" x14ac:dyDescent="0.2">
      <c r="B546" s="49"/>
      <c r="C546" s="49"/>
      <c r="D546" s="49"/>
      <c r="E546" s="49"/>
      <c r="F546" s="49"/>
    </row>
    <row r="547" spans="2:6" x14ac:dyDescent="0.2">
      <c r="B547" s="49"/>
      <c r="C547" s="49"/>
      <c r="D547" s="49"/>
      <c r="E547" s="49"/>
      <c r="F547" s="49"/>
    </row>
    <row r="548" spans="2:6" x14ac:dyDescent="0.2">
      <c r="B548" s="49"/>
      <c r="C548" s="49"/>
      <c r="D548" s="49"/>
      <c r="E548" s="49"/>
      <c r="F548" s="49"/>
    </row>
    <row r="549" spans="2:6" x14ac:dyDescent="0.2">
      <c r="B549" s="49"/>
      <c r="C549" s="49"/>
      <c r="D549" s="49"/>
      <c r="E549" s="49"/>
      <c r="F549" s="49"/>
    </row>
    <row r="550" spans="2:6" x14ac:dyDescent="0.2">
      <c r="B550" s="49"/>
      <c r="C550" s="49"/>
      <c r="D550" s="49"/>
      <c r="E550" s="49"/>
      <c r="F550" s="49"/>
    </row>
    <row r="551" spans="2:6" x14ac:dyDescent="0.2">
      <c r="B551" s="49"/>
      <c r="C551" s="49"/>
      <c r="D551" s="49"/>
      <c r="E551" s="49"/>
      <c r="F551" s="49"/>
    </row>
    <row r="552" spans="2:6" x14ac:dyDescent="0.2">
      <c r="B552" s="49"/>
      <c r="C552" s="49"/>
      <c r="D552" s="49"/>
      <c r="E552" s="49"/>
      <c r="F552" s="49"/>
    </row>
    <row r="553" spans="2:6" x14ac:dyDescent="0.2">
      <c r="B553" s="49"/>
      <c r="C553" s="49"/>
      <c r="D553" s="49"/>
      <c r="E553" s="49"/>
      <c r="F553" s="49"/>
    </row>
    <row r="554" spans="2:6" x14ac:dyDescent="0.2">
      <c r="B554" s="49"/>
      <c r="C554" s="49"/>
      <c r="D554" s="49"/>
      <c r="E554" s="49"/>
      <c r="F554" s="49"/>
    </row>
    <row r="555" spans="2:6" x14ac:dyDescent="0.2">
      <c r="B555" s="49"/>
      <c r="C555" s="49"/>
      <c r="D555" s="49"/>
      <c r="E555" s="49"/>
      <c r="F555" s="49"/>
    </row>
    <row r="556" spans="2:6" x14ac:dyDescent="0.2">
      <c r="B556" s="49"/>
      <c r="C556" s="49"/>
      <c r="D556" s="49"/>
      <c r="E556" s="49"/>
      <c r="F556" s="49"/>
    </row>
    <row r="557" spans="2:6" x14ac:dyDescent="0.2">
      <c r="B557" s="49"/>
      <c r="C557" s="49"/>
      <c r="D557" s="49"/>
      <c r="E557" s="49"/>
      <c r="F557" s="49"/>
    </row>
    <row r="558" spans="2:6" x14ac:dyDescent="0.2">
      <c r="B558" s="49"/>
      <c r="C558" s="49"/>
      <c r="D558" s="49"/>
      <c r="E558" s="49"/>
      <c r="F558" s="49"/>
    </row>
    <row r="559" spans="2:6" x14ac:dyDescent="0.2">
      <c r="B559" s="49"/>
      <c r="C559" s="49"/>
      <c r="D559" s="49"/>
      <c r="E559" s="49"/>
      <c r="F559" s="49"/>
    </row>
    <row r="560" spans="2:6" x14ac:dyDescent="0.2">
      <c r="B560" s="49"/>
      <c r="C560" s="49"/>
      <c r="D560" s="49"/>
      <c r="E560" s="49"/>
      <c r="F560" s="49"/>
    </row>
    <row r="561" spans="2:6" x14ac:dyDescent="0.2">
      <c r="B561" s="49"/>
      <c r="C561" s="49"/>
      <c r="D561" s="49"/>
      <c r="E561" s="49"/>
      <c r="F561" s="49"/>
    </row>
    <row r="562" spans="2:6" x14ac:dyDescent="0.2">
      <c r="B562" s="49"/>
      <c r="C562" s="49"/>
      <c r="D562" s="49"/>
      <c r="E562" s="49"/>
      <c r="F562" s="49"/>
    </row>
    <row r="563" spans="2:6" x14ac:dyDescent="0.2">
      <c r="B563" s="49"/>
      <c r="C563" s="49"/>
      <c r="D563" s="49"/>
      <c r="E563" s="49"/>
      <c r="F563" s="49"/>
    </row>
    <row r="564" spans="2:6" x14ac:dyDescent="0.2">
      <c r="B564" s="49"/>
      <c r="C564" s="49"/>
      <c r="D564" s="49"/>
      <c r="E564" s="49"/>
      <c r="F564" s="49"/>
    </row>
    <row r="565" spans="2:6" x14ac:dyDescent="0.2">
      <c r="B565" s="49"/>
      <c r="C565" s="49"/>
      <c r="D565" s="49"/>
      <c r="E565" s="49"/>
      <c r="F565" s="49"/>
    </row>
    <row r="566" spans="2:6" x14ac:dyDescent="0.2">
      <c r="B566" s="49"/>
      <c r="C566" s="49"/>
      <c r="D566" s="49"/>
      <c r="E566" s="49"/>
      <c r="F566" s="49"/>
    </row>
    <row r="567" spans="2:6" x14ac:dyDescent="0.2">
      <c r="B567" s="49"/>
      <c r="C567" s="49"/>
      <c r="D567" s="49"/>
      <c r="E567" s="49"/>
      <c r="F567" s="49"/>
    </row>
    <row r="568" spans="2:6" x14ac:dyDescent="0.2">
      <c r="B568" s="49"/>
      <c r="C568" s="49"/>
      <c r="D568" s="49"/>
      <c r="E568" s="49"/>
      <c r="F568" s="49"/>
    </row>
    <row r="569" spans="2:6" x14ac:dyDescent="0.2">
      <c r="B569" s="49"/>
      <c r="C569" s="49"/>
      <c r="D569" s="49"/>
      <c r="E569" s="49"/>
      <c r="F569" s="49"/>
    </row>
    <row r="570" spans="2:6" x14ac:dyDescent="0.2">
      <c r="B570" s="49"/>
      <c r="C570" s="49"/>
      <c r="D570" s="49"/>
      <c r="E570" s="49"/>
      <c r="F570" s="49"/>
    </row>
    <row r="571" spans="2:6" x14ac:dyDescent="0.2">
      <c r="B571" s="49"/>
      <c r="C571" s="49"/>
      <c r="D571" s="49"/>
      <c r="E571" s="49"/>
      <c r="F571" s="49"/>
    </row>
    <row r="572" spans="2:6" s="41" customFormat="1" ht="15" x14ac:dyDescent="0.2">
      <c r="B572" s="49"/>
      <c r="C572" s="49"/>
      <c r="D572" s="49"/>
      <c r="E572" s="49"/>
      <c r="F572" s="49"/>
    </row>
    <row r="573" spans="2:6" s="41" customFormat="1" ht="15" x14ac:dyDescent="0.2">
      <c r="B573" s="49"/>
      <c r="C573" s="49"/>
      <c r="D573" s="49"/>
      <c r="E573" s="49"/>
      <c r="F573" s="49"/>
    </row>
    <row r="574" spans="2:6" s="41" customFormat="1" ht="15" x14ac:dyDescent="0.2">
      <c r="B574" s="49"/>
      <c r="C574" s="49"/>
      <c r="D574" s="49"/>
      <c r="E574" s="49"/>
      <c r="F574" s="49"/>
    </row>
    <row r="575" spans="2:6" x14ac:dyDescent="0.2">
      <c r="B575" s="49"/>
      <c r="C575" s="49"/>
      <c r="D575" s="49"/>
      <c r="E575" s="49"/>
      <c r="F575" s="49"/>
    </row>
    <row r="576" spans="2:6" x14ac:dyDescent="0.2">
      <c r="B576" s="49"/>
      <c r="C576" s="49"/>
      <c r="D576" s="49"/>
      <c r="E576" s="49"/>
      <c r="F576" s="49"/>
    </row>
    <row r="577" spans="2:6" s="44" customFormat="1" ht="11.25" x14ac:dyDescent="0.2"/>
    <row r="578" spans="2:6" x14ac:dyDescent="0.2">
      <c r="B578" s="49"/>
      <c r="C578" s="49"/>
      <c r="D578" s="49"/>
      <c r="E578" s="49"/>
      <c r="F578" s="49"/>
    </row>
    <row r="579" spans="2:6" x14ac:dyDescent="0.2">
      <c r="B579" s="49"/>
      <c r="C579" s="49"/>
      <c r="D579" s="49"/>
      <c r="E579" s="49"/>
      <c r="F579" s="49"/>
    </row>
    <row r="580" spans="2:6" x14ac:dyDescent="0.2">
      <c r="B580" s="49"/>
      <c r="C580" s="49"/>
      <c r="D580" s="49"/>
      <c r="E580" s="49"/>
      <c r="F580" s="49"/>
    </row>
    <row r="581" spans="2:6" x14ac:dyDescent="0.2">
      <c r="B581" s="49"/>
      <c r="C581" s="49"/>
      <c r="D581" s="49"/>
      <c r="E581" s="49"/>
      <c r="F581" s="49"/>
    </row>
    <row r="582" spans="2:6" x14ac:dyDescent="0.2">
      <c r="B582" s="49"/>
      <c r="C582" s="49"/>
      <c r="D582" s="49"/>
      <c r="E582" s="49"/>
      <c r="F582" s="49"/>
    </row>
    <row r="583" spans="2:6" x14ac:dyDescent="0.2">
      <c r="B583" s="49"/>
      <c r="C583" s="49"/>
      <c r="D583" s="49"/>
      <c r="E583" s="49"/>
      <c r="F583" s="49"/>
    </row>
    <row r="584" spans="2:6" x14ac:dyDescent="0.2">
      <c r="B584" s="49"/>
      <c r="C584" s="49"/>
      <c r="D584" s="49"/>
      <c r="E584" s="49"/>
      <c r="F584" s="49"/>
    </row>
    <row r="585" spans="2:6" x14ac:dyDescent="0.2">
      <c r="B585" s="49"/>
      <c r="C585" s="49"/>
      <c r="D585" s="49"/>
      <c r="E585" s="49"/>
      <c r="F585" s="49"/>
    </row>
    <row r="586" spans="2:6" x14ac:dyDescent="0.2">
      <c r="B586" s="49"/>
      <c r="C586" s="49"/>
      <c r="D586" s="49"/>
      <c r="E586" s="49"/>
      <c r="F586" s="49"/>
    </row>
    <row r="587" spans="2:6" x14ac:dyDescent="0.2">
      <c r="B587" s="49"/>
      <c r="C587" s="49"/>
      <c r="D587" s="49"/>
      <c r="E587" s="49"/>
      <c r="F587" s="49"/>
    </row>
    <row r="588" spans="2:6" x14ac:dyDescent="0.2">
      <c r="B588" s="49"/>
      <c r="C588" s="49"/>
      <c r="D588" s="49"/>
      <c r="E588" s="49"/>
      <c r="F588" s="49"/>
    </row>
    <row r="589" spans="2:6" x14ac:dyDescent="0.2">
      <c r="B589" s="49"/>
      <c r="C589" s="49"/>
      <c r="D589" s="49"/>
      <c r="E589" s="49"/>
      <c r="F589" s="49"/>
    </row>
    <row r="590" spans="2:6" x14ac:dyDescent="0.2">
      <c r="B590" s="49"/>
      <c r="C590" s="49"/>
      <c r="D590" s="49"/>
      <c r="E590" s="49"/>
      <c r="F590" s="49"/>
    </row>
    <row r="591" spans="2:6" x14ac:dyDescent="0.2">
      <c r="B591" s="49"/>
      <c r="C591" s="49"/>
      <c r="D591" s="49"/>
      <c r="E591" s="49"/>
      <c r="F591" s="49"/>
    </row>
    <row r="592" spans="2:6" x14ac:dyDescent="0.2">
      <c r="B592" s="49"/>
      <c r="C592" s="49"/>
      <c r="D592" s="49"/>
      <c r="E592" s="49"/>
      <c r="F592" s="49"/>
    </row>
    <row r="593" spans="2:6" x14ac:dyDescent="0.2">
      <c r="B593" s="49"/>
      <c r="C593" s="49"/>
      <c r="D593" s="49"/>
      <c r="E593" s="49"/>
      <c r="F593" s="49"/>
    </row>
    <row r="594" spans="2:6" x14ac:dyDescent="0.2">
      <c r="B594" s="49"/>
      <c r="C594" s="49"/>
      <c r="D594" s="49"/>
      <c r="E594" s="49"/>
      <c r="F594" s="49"/>
    </row>
    <row r="595" spans="2:6" x14ac:dyDescent="0.2">
      <c r="B595" s="49"/>
      <c r="C595" s="49"/>
      <c r="D595" s="49"/>
      <c r="E595" s="49"/>
      <c r="F595" s="49"/>
    </row>
    <row r="596" spans="2:6" x14ac:dyDescent="0.2">
      <c r="B596" s="49"/>
      <c r="C596" s="49"/>
      <c r="D596" s="49"/>
      <c r="E596" s="49"/>
      <c r="F596" s="49"/>
    </row>
    <row r="597" spans="2:6" x14ac:dyDescent="0.2">
      <c r="B597" s="49"/>
      <c r="C597" s="49"/>
      <c r="D597" s="49"/>
      <c r="E597" s="49"/>
      <c r="F597" s="49"/>
    </row>
    <row r="598" spans="2:6" x14ac:dyDescent="0.2">
      <c r="B598" s="49"/>
      <c r="C598" s="49"/>
      <c r="D598" s="49"/>
      <c r="E598" s="49"/>
      <c r="F598" s="49"/>
    </row>
    <row r="599" spans="2:6" x14ac:dyDescent="0.2">
      <c r="B599" s="49"/>
      <c r="C599" s="49"/>
      <c r="D599" s="49"/>
      <c r="E599" s="49"/>
      <c r="F599" s="49"/>
    </row>
    <row r="600" spans="2:6" x14ac:dyDescent="0.2">
      <c r="B600" s="49"/>
      <c r="C600" s="49"/>
      <c r="D600" s="49"/>
      <c r="E600" s="49"/>
      <c r="F600" s="49"/>
    </row>
    <row r="601" spans="2:6" x14ac:dyDescent="0.2">
      <c r="B601" s="49"/>
      <c r="C601" s="49"/>
      <c r="D601" s="49"/>
      <c r="E601" s="49"/>
      <c r="F601" s="49"/>
    </row>
    <row r="602" spans="2:6" x14ac:dyDescent="0.2">
      <c r="B602" s="49"/>
      <c r="C602" s="49"/>
      <c r="D602" s="49"/>
      <c r="E602" s="49"/>
      <c r="F602" s="49"/>
    </row>
    <row r="603" spans="2:6" x14ac:dyDescent="0.2">
      <c r="B603" s="49"/>
      <c r="C603" s="49"/>
      <c r="D603" s="49"/>
      <c r="E603" s="49"/>
      <c r="F603" s="49"/>
    </row>
    <row r="604" spans="2:6" x14ac:dyDescent="0.2">
      <c r="B604" s="49"/>
      <c r="C604" s="49"/>
      <c r="D604" s="49"/>
      <c r="E604" s="49"/>
      <c r="F604" s="49"/>
    </row>
    <row r="605" spans="2:6" x14ac:dyDescent="0.2">
      <c r="B605" s="49"/>
      <c r="C605" s="49"/>
      <c r="D605" s="49"/>
      <c r="E605" s="49"/>
      <c r="F605" s="49"/>
    </row>
    <row r="606" spans="2:6" x14ac:dyDescent="0.2">
      <c r="B606" s="49"/>
      <c r="C606" s="49"/>
      <c r="D606" s="49"/>
      <c r="E606" s="49"/>
      <c r="F606" s="49"/>
    </row>
    <row r="607" spans="2:6" x14ac:dyDescent="0.2">
      <c r="B607" s="49"/>
      <c r="C607" s="49"/>
      <c r="D607" s="49"/>
      <c r="E607" s="49"/>
      <c r="F607" s="49"/>
    </row>
    <row r="608" spans="2:6" x14ac:dyDescent="0.2">
      <c r="B608" s="49"/>
      <c r="C608" s="49"/>
      <c r="D608" s="49"/>
      <c r="E608" s="49"/>
      <c r="F608" s="49"/>
    </row>
    <row r="609" spans="2:6" x14ac:dyDescent="0.2">
      <c r="B609" s="49"/>
      <c r="C609" s="49"/>
      <c r="D609" s="49"/>
      <c r="E609" s="49"/>
      <c r="F609" s="49"/>
    </row>
    <row r="610" spans="2:6" x14ac:dyDescent="0.2">
      <c r="B610" s="49"/>
      <c r="C610" s="49"/>
      <c r="D610" s="49"/>
      <c r="E610" s="49"/>
      <c r="F610" s="49"/>
    </row>
    <row r="611" spans="2:6" x14ac:dyDescent="0.2">
      <c r="B611" s="49"/>
      <c r="C611" s="49"/>
      <c r="D611" s="49"/>
      <c r="E611" s="49"/>
      <c r="F611" s="49"/>
    </row>
    <row r="612" spans="2:6" x14ac:dyDescent="0.2">
      <c r="B612" s="49"/>
      <c r="C612" s="49"/>
      <c r="D612" s="49"/>
      <c r="E612" s="49"/>
      <c r="F612" s="49"/>
    </row>
    <row r="613" spans="2:6" x14ac:dyDescent="0.2">
      <c r="B613" s="49"/>
      <c r="C613" s="49"/>
      <c r="D613" s="49"/>
      <c r="E613" s="49"/>
      <c r="F613" s="49"/>
    </row>
    <row r="614" spans="2:6" x14ac:dyDescent="0.2">
      <c r="B614" s="49"/>
      <c r="C614" s="49"/>
      <c r="D614" s="49"/>
      <c r="E614" s="49"/>
      <c r="F614" s="49"/>
    </row>
    <row r="615" spans="2:6" x14ac:dyDescent="0.2">
      <c r="B615" s="49"/>
      <c r="C615" s="49"/>
      <c r="D615" s="49"/>
      <c r="E615" s="49"/>
      <c r="F615" s="49"/>
    </row>
    <row r="616" spans="2:6" x14ac:dyDescent="0.2">
      <c r="B616" s="49"/>
      <c r="C616" s="49"/>
      <c r="D616" s="49"/>
      <c r="E616" s="49"/>
      <c r="F616" s="49"/>
    </row>
    <row r="617" spans="2:6" x14ac:dyDescent="0.2">
      <c r="B617" s="49"/>
      <c r="C617" s="49"/>
      <c r="D617" s="49"/>
      <c r="E617" s="49"/>
      <c r="F617" s="49"/>
    </row>
    <row r="624" spans="2:6" s="41" customFormat="1" ht="15" x14ac:dyDescent="0.2"/>
    <row r="625" spans="2:6" s="41" customFormat="1" ht="15" x14ac:dyDescent="0.2"/>
    <row r="626" spans="2:6" s="41" customFormat="1" ht="15" x14ac:dyDescent="0.2"/>
    <row r="629" spans="2:6" s="44" customFormat="1" ht="11.25" x14ac:dyDescent="0.2"/>
    <row r="632" spans="2:6" x14ac:dyDescent="0.2">
      <c r="B632" s="49"/>
      <c r="C632" s="49"/>
      <c r="D632" s="49"/>
      <c r="E632" s="49"/>
      <c r="F632" s="49"/>
    </row>
    <row r="633" spans="2:6" x14ac:dyDescent="0.2">
      <c r="B633" s="49"/>
      <c r="C633" s="49"/>
      <c r="D633" s="49"/>
      <c r="E633" s="49"/>
      <c r="F633" s="49"/>
    </row>
    <row r="634" spans="2:6" x14ac:dyDescent="0.2">
      <c r="B634" s="49"/>
      <c r="C634" s="49"/>
      <c r="D634" s="49"/>
      <c r="E634" s="49"/>
      <c r="F634" s="49"/>
    </row>
    <row r="635" spans="2:6" x14ac:dyDescent="0.2">
      <c r="B635" s="49"/>
      <c r="C635" s="49"/>
      <c r="D635" s="49"/>
      <c r="E635" s="49"/>
      <c r="F635" s="49"/>
    </row>
    <row r="636" spans="2:6" x14ac:dyDescent="0.2">
      <c r="B636" s="49"/>
      <c r="C636" s="49"/>
      <c r="D636" s="49"/>
      <c r="E636" s="49"/>
      <c r="F636" s="49"/>
    </row>
    <row r="637" spans="2:6" x14ac:dyDescent="0.2">
      <c r="B637" s="49"/>
      <c r="C637" s="49"/>
      <c r="D637" s="49"/>
      <c r="E637" s="49"/>
      <c r="F637" s="49"/>
    </row>
    <row r="638" spans="2:6" x14ac:dyDescent="0.2">
      <c r="B638" s="49"/>
      <c r="C638" s="49"/>
      <c r="D638" s="49"/>
      <c r="E638" s="49"/>
      <c r="F638" s="49"/>
    </row>
    <row r="639" spans="2:6" x14ac:dyDescent="0.2">
      <c r="B639" s="49"/>
      <c r="C639" s="49"/>
      <c r="D639" s="49"/>
      <c r="E639" s="49"/>
      <c r="F639" s="49"/>
    </row>
    <row r="640" spans="2:6" x14ac:dyDescent="0.2">
      <c r="B640" s="49"/>
      <c r="C640" s="49"/>
      <c r="D640" s="49"/>
      <c r="E640" s="49"/>
      <c r="F640" s="49"/>
    </row>
    <row r="641" spans="2:6" x14ac:dyDescent="0.2">
      <c r="B641" s="49"/>
      <c r="C641" s="49"/>
      <c r="D641" s="49"/>
      <c r="E641" s="49"/>
      <c r="F641" s="49"/>
    </row>
    <row r="642" spans="2:6" x14ac:dyDescent="0.2">
      <c r="B642" s="49"/>
      <c r="C642" s="49"/>
      <c r="D642" s="49"/>
      <c r="E642" s="49"/>
      <c r="F642" s="49"/>
    </row>
    <row r="643" spans="2:6" x14ac:dyDescent="0.2">
      <c r="B643" s="49"/>
      <c r="C643" s="49"/>
      <c r="D643" s="49"/>
      <c r="E643" s="49"/>
      <c r="F643" s="49"/>
    </row>
    <row r="644" spans="2:6" x14ac:dyDescent="0.2">
      <c r="B644" s="49"/>
      <c r="C644" s="49"/>
      <c r="D644" s="49"/>
      <c r="E644" s="49"/>
      <c r="F644" s="49"/>
    </row>
    <row r="645" spans="2:6" x14ac:dyDescent="0.2">
      <c r="B645" s="49"/>
      <c r="C645" s="49"/>
      <c r="D645" s="49"/>
      <c r="E645" s="49"/>
      <c r="F645" s="49"/>
    </row>
    <row r="646" spans="2:6" x14ac:dyDescent="0.2">
      <c r="B646" s="49"/>
      <c r="C646" s="49"/>
      <c r="D646" s="49"/>
      <c r="E646" s="49"/>
      <c r="F646" s="49"/>
    </row>
    <row r="647" spans="2:6" x14ac:dyDescent="0.2">
      <c r="B647" s="49"/>
      <c r="C647" s="49"/>
      <c r="D647" s="49"/>
      <c r="E647" s="49"/>
      <c r="F647" s="49"/>
    </row>
    <row r="648" spans="2:6" x14ac:dyDescent="0.2">
      <c r="B648" s="49"/>
      <c r="C648" s="49"/>
      <c r="D648" s="49"/>
      <c r="E648" s="49"/>
      <c r="F648" s="49"/>
    </row>
    <row r="649" spans="2:6" x14ac:dyDescent="0.2">
      <c r="B649" s="49"/>
      <c r="C649" s="49"/>
      <c r="D649" s="49"/>
      <c r="E649" s="49"/>
      <c r="F649" s="49"/>
    </row>
    <row r="650" spans="2:6" x14ac:dyDescent="0.2">
      <c r="B650" s="49"/>
      <c r="C650" s="49"/>
      <c r="D650" s="49"/>
      <c r="E650" s="49"/>
      <c r="F650" s="49"/>
    </row>
    <row r="651" spans="2:6" x14ac:dyDescent="0.2">
      <c r="B651" s="49"/>
      <c r="C651" s="49"/>
      <c r="D651" s="49"/>
      <c r="E651" s="49"/>
      <c r="F651" s="49"/>
    </row>
    <row r="652" spans="2:6" x14ac:dyDescent="0.2">
      <c r="B652" s="49"/>
      <c r="C652" s="49"/>
      <c r="D652" s="49"/>
      <c r="E652" s="49"/>
      <c r="F652" s="49"/>
    </row>
    <row r="653" spans="2:6" x14ac:dyDescent="0.2">
      <c r="B653" s="49"/>
      <c r="C653" s="49"/>
      <c r="D653" s="49"/>
      <c r="E653" s="49"/>
      <c r="F653" s="49"/>
    </row>
    <row r="654" spans="2:6" x14ac:dyDescent="0.2">
      <c r="B654" s="49"/>
      <c r="C654" s="49"/>
      <c r="D654" s="49"/>
      <c r="E654" s="49"/>
      <c r="F654" s="49"/>
    </row>
    <row r="655" spans="2:6" x14ac:dyDescent="0.2">
      <c r="B655" s="49"/>
      <c r="C655" s="49"/>
      <c r="D655" s="49"/>
      <c r="E655" s="49"/>
      <c r="F655" s="49"/>
    </row>
    <row r="656" spans="2:6" x14ac:dyDescent="0.2">
      <c r="B656" s="49"/>
      <c r="C656" s="49"/>
      <c r="D656" s="49"/>
      <c r="E656" s="49"/>
      <c r="F656" s="49"/>
    </row>
    <row r="657" spans="2:6" x14ac:dyDescent="0.2">
      <c r="B657" s="49"/>
      <c r="C657" s="49"/>
      <c r="D657" s="49"/>
      <c r="E657" s="49"/>
      <c r="F657" s="49"/>
    </row>
    <row r="658" spans="2:6" x14ac:dyDescent="0.2">
      <c r="B658" s="49"/>
      <c r="C658" s="49"/>
      <c r="D658" s="49"/>
      <c r="E658" s="49"/>
      <c r="F658" s="49"/>
    </row>
    <row r="659" spans="2:6" x14ac:dyDescent="0.2">
      <c r="B659" s="49"/>
      <c r="C659" s="49"/>
      <c r="D659" s="49"/>
      <c r="E659" s="49"/>
      <c r="F659" s="49"/>
    </row>
    <row r="660" spans="2:6" x14ac:dyDescent="0.2">
      <c r="B660" s="49"/>
      <c r="C660" s="49"/>
      <c r="D660" s="49"/>
      <c r="E660" s="49"/>
      <c r="F660" s="49"/>
    </row>
    <row r="661" spans="2:6" x14ac:dyDescent="0.2">
      <c r="B661" s="49"/>
      <c r="C661" s="49"/>
      <c r="D661" s="49"/>
      <c r="E661" s="49"/>
      <c r="F661" s="49"/>
    </row>
    <row r="662" spans="2:6" x14ac:dyDescent="0.2">
      <c r="B662" s="49"/>
      <c r="C662" s="49"/>
      <c r="D662" s="49"/>
      <c r="E662" s="49"/>
      <c r="F662" s="49"/>
    </row>
    <row r="663" spans="2:6" x14ac:dyDescent="0.2">
      <c r="B663" s="49"/>
      <c r="C663" s="49"/>
      <c r="D663" s="49"/>
      <c r="E663" s="49"/>
      <c r="F663" s="49"/>
    </row>
    <row r="664" spans="2:6" x14ac:dyDescent="0.2">
      <c r="B664" s="49"/>
      <c r="C664" s="49"/>
      <c r="D664" s="49"/>
      <c r="E664" s="49"/>
      <c r="F664" s="49"/>
    </row>
    <row r="665" spans="2:6" x14ac:dyDescent="0.2">
      <c r="B665" s="49"/>
      <c r="C665" s="49"/>
      <c r="D665" s="49"/>
      <c r="E665" s="49"/>
      <c r="F665" s="49"/>
    </row>
    <row r="666" spans="2:6" x14ac:dyDescent="0.2">
      <c r="B666" s="49"/>
      <c r="C666" s="49"/>
      <c r="D666" s="49"/>
      <c r="E666" s="49"/>
      <c r="F666" s="49"/>
    </row>
    <row r="667" spans="2:6" x14ac:dyDescent="0.2">
      <c r="B667" s="49"/>
      <c r="C667" s="49"/>
      <c r="D667" s="49"/>
      <c r="E667" s="49"/>
      <c r="F667" s="49"/>
    </row>
    <row r="668" spans="2:6" x14ac:dyDescent="0.2">
      <c r="B668" s="49"/>
      <c r="C668" s="49"/>
      <c r="D668" s="49"/>
      <c r="E668" s="49"/>
      <c r="F668" s="49"/>
    </row>
    <row r="669" spans="2:6" x14ac:dyDescent="0.2">
      <c r="B669" s="49"/>
      <c r="C669" s="49"/>
      <c r="D669" s="49"/>
      <c r="E669" s="49"/>
      <c r="F669" s="49"/>
    </row>
    <row r="676" spans="2:6" s="41" customFormat="1" ht="15" x14ac:dyDescent="0.2"/>
    <row r="677" spans="2:6" s="41" customFormat="1" ht="15" x14ac:dyDescent="0.2"/>
    <row r="678" spans="2:6" s="41" customFormat="1" ht="15" x14ac:dyDescent="0.2"/>
    <row r="681" spans="2:6" s="44" customFormat="1" ht="11.25" x14ac:dyDescent="0.2"/>
    <row r="684" spans="2:6" x14ac:dyDescent="0.2">
      <c r="B684" s="49"/>
      <c r="C684" s="49"/>
      <c r="D684" s="49"/>
      <c r="E684" s="49"/>
      <c r="F684" s="49"/>
    </row>
    <row r="685" spans="2:6" x14ac:dyDescent="0.2">
      <c r="B685" s="49"/>
      <c r="C685" s="49"/>
      <c r="D685" s="49"/>
      <c r="E685" s="49"/>
      <c r="F685" s="49"/>
    </row>
    <row r="686" spans="2:6" x14ac:dyDescent="0.2">
      <c r="B686" s="49"/>
      <c r="C686" s="49"/>
      <c r="D686" s="49"/>
      <c r="E686" s="49"/>
      <c r="F686" s="49"/>
    </row>
    <row r="687" spans="2:6" x14ac:dyDescent="0.2">
      <c r="B687" s="49"/>
      <c r="C687" s="49"/>
      <c r="D687" s="49"/>
      <c r="E687" s="49"/>
      <c r="F687" s="49"/>
    </row>
    <row r="688" spans="2:6" x14ac:dyDescent="0.2">
      <c r="B688" s="49"/>
      <c r="C688" s="49"/>
      <c r="D688" s="49"/>
      <c r="E688" s="49"/>
      <c r="F688" s="49"/>
    </row>
    <row r="689" spans="2:6" x14ac:dyDescent="0.2">
      <c r="B689" s="49"/>
      <c r="C689" s="49"/>
      <c r="D689" s="49"/>
      <c r="E689" s="49"/>
      <c r="F689" s="49"/>
    </row>
    <row r="690" spans="2:6" x14ac:dyDescent="0.2">
      <c r="B690" s="49"/>
      <c r="C690" s="49"/>
      <c r="D690" s="49"/>
      <c r="E690" s="49"/>
      <c r="F690" s="49"/>
    </row>
    <row r="691" spans="2:6" x14ac:dyDescent="0.2">
      <c r="B691" s="49"/>
      <c r="C691" s="49"/>
      <c r="D691" s="49"/>
      <c r="E691" s="49"/>
      <c r="F691" s="49"/>
    </row>
    <row r="692" spans="2:6" x14ac:dyDescent="0.2">
      <c r="B692" s="49"/>
      <c r="C692" s="49"/>
      <c r="D692" s="49"/>
      <c r="E692" s="49"/>
      <c r="F692" s="49"/>
    </row>
    <row r="693" spans="2:6" x14ac:dyDescent="0.2">
      <c r="B693" s="49"/>
      <c r="C693" s="49"/>
      <c r="D693" s="49"/>
      <c r="E693" s="49"/>
      <c r="F693" s="49"/>
    </row>
    <row r="694" spans="2:6" x14ac:dyDescent="0.2">
      <c r="B694" s="49"/>
      <c r="C694" s="49"/>
      <c r="D694" s="49"/>
      <c r="E694" s="49"/>
      <c r="F694" s="49"/>
    </row>
    <row r="695" spans="2:6" x14ac:dyDescent="0.2">
      <c r="B695" s="49"/>
      <c r="C695" s="49"/>
      <c r="D695" s="49"/>
      <c r="E695" s="49"/>
      <c r="F695" s="49"/>
    </row>
    <row r="696" spans="2:6" x14ac:dyDescent="0.2">
      <c r="B696" s="49"/>
      <c r="C696" s="49"/>
      <c r="D696" s="49"/>
      <c r="E696" s="49"/>
      <c r="F696" s="49"/>
    </row>
    <row r="697" spans="2:6" x14ac:dyDescent="0.2">
      <c r="B697" s="49"/>
      <c r="C697" s="49"/>
      <c r="D697" s="49"/>
      <c r="E697" s="49"/>
      <c r="F697" s="49"/>
    </row>
    <row r="698" spans="2:6" x14ac:dyDescent="0.2">
      <c r="B698" s="49"/>
      <c r="C698" s="49"/>
      <c r="D698" s="49"/>
      <c r="E698" s="49"/>
      <c r="F698" s="49"/>
    </row>
    <row r="699" spans="2:6" x14ac:dyDescent="0.2">
      <c r="B699" s="49"/>
      <c r="C699" s="49"/>
      <c r="D699" s="49"/>
      <c r="E699" s="49"/>
      <c r="F699" s="49"/>
    </row>
    <row r="700" spans="2:6" x14ac:dyDescent="0.2">
      <c r="B700" s="49"/>
      <c r="C700" s="49"/>
      <c r="D700" s="49"/>
      <c r="E700" s="49"/>
      <c r="F700" s="49"/>
    </row>
    <row r="701" spans="2:6" x14ac:dyDescent="0.2">
      <c r="B701" s="49"/>
      <c r="C701" s="49"/>
      <c r="D701" s="49"/>
      <c r="E701" s="49"/>
      <c r="F701" s="49"/>
    </row>
    <row r="702" spans="2:6" x14ac:dyDescent="0.2">
      <c r="B702" s="49"/>
      <c r="C702" s="49"/>
      <c r="D702" s="49"/>
      <c r="E702" s="49"/>
      <c r="F702" s="49"/>
    </row>
    <row r="703" spans="2:6" x14ac:dyDescent="0.2">
      <c r="B703" s="49"/>
      <c r="C703" s="49"/>
      <c r="D703" s="49"/>
      <c r="E703" s="49"/>
      <c r="F703" s="49"/>
    </row>
    <row r="704" spans="2:6" x14ac:dyDescent="0.2">
      <c r="B704" s="49"/>
      <c r="C704" s="49"/>
      <c r="D704" s="49"/>
      <c r="E704" s="49"/>
      <c r="F704" s="49"/>
    </row>
    <row r="705" spans="2:6" x14ac:dyDescent="0.2">
      <c r="B705" s="49"/>
      <c r="C705" s="49"/>
      <c r="D705" s="49"/>
      <c r="E705" s="49"/>
      <c r="F705" s="49"/>
    </row>
    <row r="706" spans="2:6" x14ac:dyDescent="0.2">
      <c r="B706" s="49"/>
      <c r="C706" s="49"/>
      <c r="D706" s="49"/>
      <c r="E706" s="49"/>
      <c r="F706" s="49"/>
    </row>
    <row r="707" spans="2:6" x14ac:dyDescent="0.2">
      <c r="B707" s="49"/>
      <c r="C707" s="49"/>
      <c r="D707" s="49"/>
      <c r="E707" s="49"/>
      <c r="F707" s="49"/>
    </row>
    <row r="708" spans="2:6" x14ac:dyDescent="0.2">
      <c r="B708" s="49"/>
      <c r="C708" s="49"/>
      <c r="D708" s="49"/>
      <c r="E708" s="49"/>
      <c r="F708" s="49"/>
    </row>
    <row r="709" spans="2:6" x14ac:dyDescent="0.2">
      <c r="B709" s="49"/>
      <c r="C709" s="49"/>
      <c r="D709" s="49"/>
      <c r="E709" s="49"/>
      <c r="F709" s="49"/>
    </row>
    <row r="710" spans="2:6" x14ac:dyDescent="0.2">
      <c r="B710" s="49"/>
      <c r="C710" s="49"/>
      <c r="D710" s="49"/>
      <c r="E710" s="49"/>
      <c r="F710" s="49"/>
    </row>
    <row r="711" spans="2:6" x14ac:dyDescent="0.2">
      <c r="B711" s="49"/>
      <c r="C711" s="49"/>
      <c r="D711" s="49"/>
      <c r="E711" s="49"/>
      <c r="F711" s="49"/>
    </row>
    <row r="712" spans="2:6" x14ac:dyDescent="0.2">
      <c r="B712" s="49"/>
      <c r="C712" s="49"/>
      <c r="D712" s="49"/>
      <c r="E712" s="49"/>
      <c r="F712" s="49"/>
    </row>
    <row r="713" spans="2:6" x14ac:dyDescent="0.2">
      <c r="B713" s="49"/>
      <c r="C713" s="49"/>
      <c r="D713" s="49"/>
      <c r="E713" s="49"/>
      <c r="F713" s="49"/>
    </row>
    <row r="714" spans="2:6" x14ac:dyDescent="0.2">
      <c r="B714" s="49"/>
      <c r="C714" s="49"/>
      <c r="D714" s="49"/>
      <c r="E714" s="49"/>
      <c r="F714" s="49"/>
    </row>
    <row r="715" spans="2:6" x14ac:dyDescent="0.2">
      <c r="B715" s="49"/>
      <c r="C715" s="49"/>
      <c r="D715" s="49"/>
      <c r="E715" s="49"/>
      <c r="F715" s="49"/>
    </row>
    <row r="716" spans="2:6" x14ac:dyDescent="0.2">
      <c r="B716" s="49"/>
      <c r="C716" s="49"/>
      <c r="D716" s="49"/>
      <c r="E716" s="49"/>
      <c r="F716" s="49"/>
    </row>
    <row r="717" spans="2:6" x14ac:dyDescent="0.2">
      <c r="B717" s="49"/>
      <c r="C717" s="49"/>
      <c r="D717" s="49"/>
      <c r="E717" s="49"/>
      <c r="F717" s="49"/>
    </row>
    <row r="718" spans="2:6" x14ac:dyDescent="0.2">
      <c r="B718" s="49"/>
      <c r="C718" s="49"/>
      <c r="D718" s="49"/>
      <c r="E718" s="49"/>
      <c r="F718" s="49"/>
    </row>
    <row r="719" spans="2:6" x14ac:dyDescent="0.2">
      <c r="B719" s="49"/>
      <c r="C719" s="49"/>
      <c r="D719" s="49"/>
      <c r="E719" s="49"/>
      <c r="F719" s="49"/>
    </row>
    <row r="720" spans="2:6" x14ac:dyDescent="0.2">
      <c r="B720" s="49"/>
      <c r="C720" s="49"/>
      <c r="D720" s="49"/>
      <c r="E720" s="49"/>
      <c r="F720" s="49"/>
    </row>
    <row r="721" spans="2:6" x14ac:dyDescent="0.2">
      <c r="B721" s="49"/>
      <c r="C721" s="49"/>
      <c r="D721" s="49"/>
      <c r="E721" s="49"/>
      <c r="F721" s="49"/>
    </row>
    <row r="728" spans="2:6" s="41" customFormat="1" ht="15" x14ac:dyDescent="0.2"/>
    <row r="729" spans="2:6" s="41" customFormat="1" ht="15" x14ac:dyDescent="0.2"/>
    <row r="730" spans="2:6" s="41" customFormat="1" ht="15" x14ac:dyDescent="0.2"/>
    <row r="733" spans="2:6" s="44" customFormat="1" ht="11.25" x14ac:dyDescent="0.2"/>
    <row r="736" spans="2:6" x14ac:dyDescent="0.2">
      <c r="B736" s="49"/>
      <c r="C736" s="49"/>
      <c r="D736" s="49"/>
      <c r="E736" s="49"/>
      <c r="F736" s="49"/>
    </row>
    <row r="737" spans="2:6" x14ac:dyDescent="0.2">
      <c r="B737" s="49"/>
      <c r="C737" s="49"/>
      <c r="D737" s="49"/>
      <c r="E737" s="49"/>
      <c r="F737" s="49"/>
    </row>
    <row r="738" spans="2:6" x14ac:dyDescent="0.2">
      <c r="B738" s="49"/>
      <c r="C738" s="49"/>
      <c r="D738" s="49"/>
      <c r="E738" s="49"/>
      <c r="F738" s="49"/>
    </row>
    <row r="739" spans="2:6" x14ac:dyDescent="0.2">
      <c r="B739" s="49"/>
      <c r="C739" s="49"/>
      <c r="D739" s="49"/>
      <c r="E739" s="49"/>
      <c r="F739" s="49"/>
    </row>
    <row r="740" spans="2:6" x14ac:dyDescent="0.2">
      <c r="B740" s="49"/>
      <c r="C740" s="49"/>
      <c r="D740" s="49"/>
      <c r="E740" s="49"/>
      <c r="F740" s="49"/>
    </row>
    <row r="741" spans="2:6" x14ac:dyDescent="0.2">
      <c r="B741" s="49"/>
      <c r="C741" s="49"/>
      <c r="D741" s="49"/>
      <c r="E741" s="49"/>
      <c r="F741" s="49"/>
    </row>
    <row r="742" spans="2:6" x14ac:dyDescent="0.2">
      <c r="B742" s="49"/>
      <c r="C742" s="49"/>
      <c r="D742" s="49"/>
      <c r="E742" s="49"/>
      <c r="F742" s="49"/>
    </row>
    <row r="743" spans="2:6" x14ac:dyDescent="0.2">
      <c r="B743" s="49"/>
      <c r="C743" s="49"/>
      <c r="D743" s="49"/>
      <c r="E743" s="49"/>
      <c r="F743" s="49"/>
    </row>
    <row r="744" spans="2:6" x14ac:dyDescent="0.2">
      <c r="B744" s="49"/>
      <c r="C744" s="49"/>
      <c r="D744" s="49"/>
      <c r="E744" s="49"/>
      <c r="F744" s="49"/>
    </row>
    <row r="745" spans="2:6" x14ac:dyDescent="0.2">
      <c r="B745" s="49"/>
      <c r="C745" s="49"/>
      <c r="D745" s="49"/>
      <c r="E745" s="49"/>
      <c r="F745" s="49"/>
    </row>
    <row r="746" spans="2:6" x14ac:dyDescent="0.2">
      <c r="B746" s="49"/>
      <c r="C746" s="49"/>
      <c r="D746" s="49"/>
      <c r="E746" s="49"/>
      <c r="F746" s="49"/>
    </row>
    <row r="747" spans="2:6" x14ac:dyDescent="0.2">
      <c r="B747" s="49"/>
      <c r="C747" s="49"/>
      <c r="D747" s="49"/>
      <c r="E747" s="49"/>
      <c r="F747" s="49"/>
    </row>
    <row r="748" spans="2:6" x14ac:dyDescent="0.2">
      <c r="B748" s="49"/>
      <c r="C748" s="49"/>
      <c r="D748" s="49"/>
      <c r="E748" s="49"/>
      <c r="F748" s="49"/>
    </row>
    <row r="749" spans="2:6" x14ac:dyDescent="0.2">
      <c r="B749" s="49"/>
      <c r="C749" s="49"/>
      <c r="D749" s="49"/>
      <c r="E749" s="49"/>
      <c r="F749" s="49"/>
    </row>
    <row r="750" spans="2:6" x14ac:dyDescent="0.2">
      <c r="B750" s="49"/>
      <c r="C750" s="49"/>
      <c r="D750" s="49"/>
      <c r="E750" s="49"/>
      <c r="F750" s="49"/>
    </row>
    <row r="751" spans="2:6" x14ac:dyDescent="0.2">
      <c r="B751" s="49"/>
      <c r="C751" s="49"/>
      <c r="D751" s="49"/>
      <c r="E751" s="49"/>
      <c r="F751" s="49"/>
    </row>
    <row r="752" spans="2:6" x14ac:dyDescent="0.2">
      <c r="B752" s="49"/>
      <c r="C752" s="49"/>
      <c r="D752" s="49"/>
      <c r="E752" s="49"/>
      <c r="F752" s="49"/>
    </row>
    <row r="753" spans="2:6" x14ac:dyDescent="0.2">
      <c r="B753" s="49"/>
      <c r="C753" s="49"/>
      <c r="D753" s="49"/>
      <c r="E753" s="49"/>
      <c r="F753" s="49"/>
    </row>
    <row r="754" spans="2:6" x14ac:dyDescent="0.2">
      <c r="B754" s="49"/>
      <c r="C754" s="49"/>
      <c r="D754" s="49"/>
      <c r="E754" s="49"/>
      <c r="F754" s="49"/>
    </row>
    <row r="755" spans="2:6" x14ac:dyDescent="0.2">
      <c r="B755" s="49"/>
      <c r="C755" s="49"/>
      <c r="D755" s="49"/>
      <c r="E755" s="49"/>
      <c r="F755" s="49"/>
    </row>
    <row r="756" spans="2:6" x14ac:dyDescent="0.2">
      <c r="B756" s="49"/>
      <c r="C756" s="49"/>
      <c r="D756" s="49"/>
      <c r="E756" s="49"/>
      <c r="F756" s="49"/>
    </row>
    <row r="757" spans="2:6" x14ac:dyDescent="0.2">
      <c r="B757" s="49"/>
      <c r="C757" s="49"/>
      <c r="D757" s="49"/>
      <c r="E757" s="49"/>
      <c r="F757" s="49"/>
    </row>
    <row r="758" spans="2:6" x14ac:dyDescent="0.2">
      <c r="B758" s="49"/>
      <c r="C758" s="49"/>
      <c r="D758" s="49"/>
      <c r="E758" s="49"/>
      <c r="F758" s="49"/>
    </row>
    <row r="759" spans="2:6" x14ac:dyDescent="0.2">
      <c r="B759" s="49"/>
      <c r="C759" s="49"/>
      <c r="D759" s="49"/>
      <c r="E759" s="49"/>
      <c r="F759" s="49"/>
    </row>
    <row r="760" spans="2:6" x14ac:dyDescent="0.2">
      <c r="B760" s="49"/>
      <c r="C760" s="49"/>
      <c r="D760" s="49"/>
      <c r="E760" s="49"/>
      <c r="F760" s="49"/>
    </row>
    <row r="761" spans="2:6" x14ac:dyDescent="0.2">
      <c r="B761" s="49"/>
      <c r="C761" s="49"/>
      <c r="D761" s="49"/>
      <c r="E761" s="49"/>
      <c r="F761" s="49"/>
    </row>
    <row r="762" spans="2:6" x14ac:dyDescent="0.2">
      <c r="B762" s="49"/>
      <c r="C762" s="49"/>
      <c r="D762" s="49"/>
      <c r="E762" s="49"/>
      <c r="F762" s="49"/>
    </row>
    <row r="763" spans="2:6" x14ac:dyDescent="0.2">
      <c r="B763" s="49"/>
      <c r="C763" s="49"/>
      <c r="D763" s="49"/>
      <c r="E763" s="49"/>
      <c r="F763" s="49"/>
    </row>
    <row r="764" spans="2:6" x14ac:dyDescent="0.2">
      <c r="B764" s="49"/>
      <c r="C764" s="49"/>
      <c r="D764" s="49"/>
      <c r="E764" s="49"/>
      <c r="F764" s="49"/>
    </row>
    <row r="765" spans="2:6" x14ac:dyDescent="0.2">
      <c r="B765" s="49"/>
      <c r="C765" s="49"/>
      <c r="D765" s="49"/>
      <c r="E765" s="49"/>
      <c r="F765" s="49"/>
    </row>
    <row r="766" spans="2:6" x14ac:dyDescent="0.2">
      <c r="B766" s="49"/>
      <c r="C766" s="49"/>
      <c r="D766" s="49"/>
      <c r="E766" s="49"/>
      <c r="F766" s="49"/>
    </row>
    <row r="767" spans="2:6" x14ac:dyDescent="0.2">
      <c r="B767" s="49"/>
      <c r="C767" s="49"/>
      <c r="D767" s="49"/>
      <c r="E767" s="49"/>
      <c r="F767" s="49"/>
    </row>
    <row r="768" spans="2:6" x14ac:dyDescent="0.2">
      <c r="B768" s="49"/>
      <c r="C768" s="49"/>
      <c r="D768" s="49"/>
      <c r="E768" s="49"/>
      <c r="F768" s="49"/>
    </row>
    <row r="769" spans="2:6" x14ac:dyDescent="0.2">
      <c r="B769" s="49"/>
      <c r="C769" s="49"/>
      <c r="D769" s="49"/>
      <c r="E769" s="49"/>
      <c r="F769" s="49"/>
    </row>
    <row r="770" spans="2:6" x14ac:dyDescent="0.2">
      <c r="B770" s="49"/>
      <c r="C770" s="49"/>
      <c r="D770" s="49"/>
      <c r="E770" s="49"/>
      <c r="F770" s="49"/>
    </row>
    <row r="771" spans="2:6" x14ac:dyDescent="0.2">
      <c r="B771" s="49"/>
      <c r="C771" s="49"/>
      <c r="D771" s="49"/>
      <c r="E771" s="49"/>
      <c r="F771" s="49"/>
    </row>
    <row r="772" spans="2:6" x14ac:dyDescent="0.2">
      <c r="B772" s="49"/>
      <c r="C772" s="49"/>
      <c r="D772" s="49"/>
      <c r="E772" s="49"/>
      <c r="F772" s="49"/>
    </row>
    <row r="773" spans="2:6" x14ac:dyDescent="0.2">
      <c r="B773" s="49"/>
      <c r="C773" s="49"/>
      <c r="D773" s="49"/>
      <c r="E773" s="49"/>
      <c r="F773" s="49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2"/>
  <dimension ref="A2:Z52"/>
  <sheetViews>
    <sheetView showGridLines="0" topLeftCell="A3" workbookViewId="0">
      <selection activeCell="A28" sqref="A28"/>
    </sheetView>
  </sheetViews>
  <sheetFormatPr defaultRowHeight="12.75" x14ac:dyDescent="0.2"/>
  <cols>
    <col min="1" max="1" width="17.140625" customWidth="1"/>
    <col min="2" max="5" width="9.7109375" customWidth="1"/>
    <col min="6" max="6" width="1.140625" customWidth="1"/>
    <col min="7" max="10" width="9.7109375" customWidth="1"/>
    <col min="11" max="11" width="1.140625" customWidth="1"/>
    <col min="12" max="12" width="9.7109375" customWidth="1"/>
    <col min="17" max="17" width="9.140625" customWidth="1"/>
    <col min="18" max="23" width="9.140625" hidden="1" customWidth="1"/>
    <col min="24" max="24" width="9.42578125" hidden="1" customWidth="1"/>
    <col min="25" max="25" width="15.42578125" hidden="1" customWidth="1"/>
    <col min="26" max="26" width="25.5703125" hidden="1" customWidth="1"/>
    <col min="27" max="27" width="9.140625" customWidth="1"/>
  </cols>
  <sheetData>
    <row r="2" spans="1:26" ht="15.75" x14ac:dyDescent="0.25">
      <c r="A2" s="33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26" ht="15.75" x14ac:dyDescent="0.25">
      <c r="A3" s="135" t="s">
        <v>214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26" ht="15.75" x14ac:dyDescent="0.25">
      <c r="A4" s="33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26" ht="17.25" customHeight="1" x14ac:dyDescent="0.2">
      <c r="A5" s="44"/>
      <c r="B5" s="136" t="s">
        <v>215</v>
      </c>
      <c r="C5" s="136"/>
      <c r="D5" s="136"/>
      <c r="E5" s="136"/>
      <c r="G5" s="136" t="s">
        <v>191</v>
      </c>
      <c r="H5" s="136"/>
      <c r="I5" s="136"/>
      <c r="J5" s="136"/>
      <c r="Y5" t="s">
        <v>171</v>
      </c>
      <c r="Z5" t="s">
        <v>172</v>
      </c>
    </row>
    <row r="6" spans="1:26" ht="15.75" customHeight="1" x14ac:dyDescent="0.2">
      <c r="A6" s="44"/>
      <c r="B6" s="47" t="s">
        <v>96</v>
      </c>
      <c r="C6" s="47" t="s">
        <v>97</v>
      </c>
      <c r="D6" s="47" t="s">
        <v>98</v>
      </c>
      <c r="E6" s="47" t="s">
        <v>99</v>
      </c>
      <c r="F6" s="47"/>
      <c r="G6" s="47" t="s">
        <v>96</v>
      </c>
      <c r="H6" s="47" t="s">
        <v>97</v>
      </c>
      <c r="I6" s="47" t="s">
        <v>98</v>
      </c>
      <c r="J6" s="47" t="s">
        <v>99</v>
      </c>
      <c r="K6" s="44"/>
      <c r="L6" s="47" t="s">
        <v>174</v>
      </c>
      <c r="T6" s="47" t="s">
        <v>96</v>
      </c>
      <c r="U6" s="47" t="s">
        <v>97</v>
      </c>
      <c r="V6" s="47" t="s">
        <v>98</v>
      </c>
      <c r="W6" s="47" t="s">
        <v>99</v>
      </c>
      <c r="X6" s="66" t="s">
        <v>100</v>
      </c>
      <c r="Y6" s="66" t="s">
        <v>100</v>
      </c>
      <c r="Z6" t="s">
        <v>164</v>
      </c>
    </row>
    <row r="7" spans="1:26" ht="15.75" hidden="1" customHeight="1" x14ac:dyDescent="0.2">
      <c r="A7" s="44"/>
      <c r="B7" s="66"/>
      <c r="C7" s="66"/>
      <c r="D7" s="66"/>
      <c r="E7" s="66"/>
      <c r="F7" s="47"/>
      <c r="G7" s="47"/>
      <c r="H7" s="47"/>
      <c r="I7" s="47"/>
      <c r="J7" s="47"/>
      <c r="K7" s="44"/>
      <c r="L7" s="47"/>
      <c r="S7" s="47"/>
      <c r="T7" s="47"/>
      <c r="U7" s="47"/>
      <c r="V7" s="47"/>
      <c r="W7" s="44"/>
      <c r="X7" s="66" t="s">
        <v>101</v>
      </c>
      <c r="Y7" s="66" t="s">
        <v>101</v>
      </c>
      <c r="Z7" t="s">
        <v>165</v>
      </c>
    </row>
    <row r="8" spans="1:26" ht="3.75" customHeight="1" x14ac:dyDescent="0.2">
      <c r="A8" s="44"/>
      <c r="B8" s="66"/>
      <c r="C8" s="47"/>
      <c r="D8" s="47"/>
      <c r="E8" s="47"/>
      <c r="F8" s="47"/>
      <c r="G8" s="47"/>
      <c r="H8" s="47"/>
      <c r="I8" s="47"/>
      <c r="J8" s="47"/>
      <c r="K8" s="47"/>
      <c r="L8" s="47"/>
      <c r="R8" s="51"/>
      <c r="S8" s="51"/>
      <c r="T8" s="51"/>
      <c r="U8" s="51"/>
      <c r="V8" s="51"/>
      <c r="W8" s="51"/>
      <c r="X8" s="51"/>
      <c r="Y8" s="51"/>
      <c r="Z8" s="51"/>
    </row>
    <row r="9" spans="1:26" ht="15.75" customHeight="1" x14ac:dyDescent="0.2">
      <c r="A9" s="50" t="s">
        <v>225</v>
      </c>
      <c r="B9" s="57">
        <v>186.66811999999999</v>
      </c>
      <c r="C9" s="57">
        <v>76.225909999999999</v>
      </c>
      <c r="D9" s="108">
        <v>106.55086</v>
      </c>
      <c r="E9" s="57">
        <v>52.433109999999999</v>
      </c>
      <c r="F9" s="58"/>
      <c r="G9" s="62">
        <f>IF(OR('Tabel B1'!T9&lt;5,'Tabel B1'!B9&lt;0.5),"-",IFERROR('Tabel B1'!B9/'Tabel B1'!T9*100,"-"))</f>
        <v>3.2881472608772238</v>
      </c>
      <c r="H9" s="62">
        <f>IF(OR('Tabel B1'!U9&lt;5,'Tabel B1'!C9&lt;0.5),"-",IFERROR('Tabel B1'!C9/'Tabel B1'!U9*100,"-"))</f>
        <v>3.5636236559139784</v>
      </c>
      <c r="I9" s="62">
        <f>IF(OR('Tabel B1'!V9&lt;5,'Tabel B1'!D9&lt;0.5),"-",IFERROR('Tabel B1'!D9/'Tabel B1'!V9*100,"-"))</f>
        <v>4.0498236412010638</v>
      </c>
      <c r="J9" s="62">
        <f>IF(OR('Tabel B1'!W9&lt;5,'Tabel B1'!E9&lt;0.5),"-",IFERROR('Tabel B1'!E9/'Tabel B1'!W9*100,"-"))</f>
        <v>6.1397084309133483</v>
      </c>
      <c r="K9" s="58"/>
      <c r="L9" s="62">
        <f>IF(OR('Tabel B1'!X9&lt;5,'Tabel B1'!Z9&lt;0.5),"-",IFERROR('Tabel B1'!Z9/'Tabel B1'!X9*100,"-"))</f>
        <v>2.7651149792398599</v>
      </c>
      <c r="R9" s="50" t="s">
        <v>24</v>
      </c>
      <c r="S9" s="51"/>
      <c r="T9" s="57">
        <v>5677</v>
      </c>
      <c r="U9" s="57">
        <v>2139</v>
      </c>
      <c r="V9" s="108">
        <v>2631</v>
      </c>
      <c r="W9" s="57">
        <v>854</v>
      </c>
      <c r="X9" s="57">
        <v>31310</v>
      </c>
      <c r="Y9" s="57">
        <v>1058</v>
      </c>
      <c r="Z9" s="108">
        <v>865.75750000000005</v>
      </c>
    </row>
    <row r="10" spans="1:26" ht="15.75" customHeight="1" x14ac:dyDescent="0.2">
      <c r="A10" s="52" t="s">
        <v>226</v>
      </c>
      <c r="B10" s="58">
        <v>114.54188000000001</v>
      </c>
      <c r="C10" s="58">
        <v>88.566079999999999</v>
      </c>
      <c r="D10" s="113">
        <v>24.56371</v>
      </c>
      <c r="E10" s="58">
        <v>54.42774</v>
      </c>
      <c r="F10" s="58"/>
      <c r="G10" s="63">
        <f>IF(OR('Tabel B1'!T10&lt;5,'Tabel B1'!B10&lt;0.5),"-",IFERROR('Tabel B1'!B10/'Tabel B1'!T10*100,"-"))</f>
        <v>3.6110302648171499</v>
      </c>
      <c r="H10" s="63">
        <f>IF(OR('Tabel B1'!U10&lt;5,'Tabel B1'!C10&lt;0.5),"-",IFERROR('Tabel B1'!C10/'Tabel B1'!U10*100,"-"))</f>
        <v>3.0093809038396193</v>
      </c>
      <c r="I10" s="63">
        <f>IF(OR('Tabel B1'!V10&lt;5,'Tabel B1'!D10&lt;0.5),"-",IFERROR('Tabel B1'!D10/'Tabel B1'!V10*100,"-"))</f>
        <v>3.2448758256274766</v>
      </c>
      <c r="J10" s="63">
        <f>IF(OR('Tabel B1'!W10&lt;5,'Tabel B1'!E10&lt;0.5),"-",IFERROR('Tabel B1'!E10/'Tabel B1'!W10*100,"-"))</f>
        <v>3.119068194842407</v>
      </c>
      <c r="K10" s="58"/>
      <c r="L10" s="63">
        <f>IF(OR('Tabel B1'!X10&lt;5,'Tabel B1'!Z10&lt;0.5),"-",IFERROR('Tabel B1'!Z10/'Tabel B1'!X10*100,"-"))</f>
        <v>2.296511187759795</v>
      </c>
      <c r="R10" s="52" t="s">
        <v>25</v>
      </c>
      <c r="S10" s="51"/>
      <c r="T10" s="58">
        <v>3172</v>
      </c>
      <c r="U10" s="58">
        <v>2943</v>
      </c>
      <c r="V10" s="113">
        <v>757</v>
      </c>
      <c r="W10" s="58">
        <v>1745</v>
      </c>
      <c r="X10" s="58">
        <v>33921</v>
      </c>
      <c r="Y10" s="58">
        <v>962</v>
      </c>
      <c r="Z10" s="113">
        <v>778.99955999999997</v>
      </c>
    </row>
    <row r="11" spans="1:26" ht="15.75" customHeight="1" x14ac:dyDescent="0.2">
      <c r="A11" s="50" t="s">
        <v>227</v>
      </c>
      <c r="B11" s="57">
        <v>525.52236000000005</v>
      </c>
      <c r="C11" s="57">
        <v>201.74701999999999</v>
      </c>
      <c r="D11" s="108">
        <v>148.40392</v>
      </c>
      <c r="E11" s="57">
        <v>123.82087</v>
      </c>
      <c r="F11" s="58"/>
      <c r="G11" s="62">
        <f>IF(OR('Tabel B1'!T11&lt;5,'Tabel B1'!B11&lt;0.5),"-",IFERROR('Tabel B1'!B11/'Tabel B1'!T11*100,"-"))</f>
        <v>9.8320366697848467</v>
      </c>
      <c r="H11" s="62">
        <f>IF(OR('Tabel B1'!U11&lt;5,'Tabel B1'!C11&lt;0.5),"-",IFERROR('Tabel B1'!C11/'Tabel B1'!U11*100,"-"))</f>
        <v>10.68009634727369</v>
      </c>
      <c r="I11" s="62">
        <f>IF(OR('Tabel B1'!V11&lt;5,'Tabel B1'!D11&lt;0.5),"-",IFERROR('Tabel B1'!D11/'Tabel B1'!V11*100,"-"))</f>
        <v>13.817869646182496</v>
      </c>
      <c r="J11" s="62">
        <f>IF(OR('Tabel B1'!W11&lt;5,'Tabel B1'!E11&lt;0.5),"-",IFERROR('Tabel B1'!E11/'Tabel B1'!W11*100,"-"))</f>
        <v>14.498930913348945</v>
      </c>
      <c r="K11" s="58"/>
      <c r="L11" s="62">
        <f>IF(OR('Tabel B1'!X11&lt;5,'Tabel B1'!Z11&lt;0.5),"-",IFERROR('Tabel B1'!Z11/'Tabel B1'!X11*100,"-"))</f>
        <v>8.7609675838887942</v>
      </c>
      <c r="R11" s="50" t="s">
        <v>158</v>
      </c>
      <c r="S11" s="51"/>
      <c r="T11" s="57">
        <v>5345</v>
      </c>
      <c r="U11" s="57">
        <v>1889</v>
      </c>
      <c r="V11" s="108">
        <v>1074</v>
      </c>
      <c r="W11" s="57">
        <v>854</v>
      </c>
      <c r="X11" s="57">
        <v>17553</v>
      </c>
      <c r="Y11" s="57">
        <v>1816</v>
      </c>
      <c r="Z11" s="108">
        <v>1537.8126400000001</v>
      </c>
    </row>
    <row r="12" spans="1:26" ht="15.75" customHeight="1" x14ac:dyDescent="0.2">
      <c r="A12" s="52" t="s">
        <v>26</v>
      </c>
      <c r="B12" s="58">
        <v>1135.1262999999999</v>
      </c>
      <c r="C12" s="58">
        <v>702.36512000000005</v>
      </c>
      <c r="D12" s="113">
        <v>209.83783</v>
      </c>
      <c r="E12" s="58">
        <v>220.76343</v>
      </c>
      <c r="F12" s="58"/>
      <c r="G12" s="63">
        <f>IF(OR('Tabel B1'!T12&lt;5,'Tabel B1'!B12&lt;0.5),"-",IFERROR('Tabel B1'!B12/'Tabel B1'!T12*100,"-"))</f>
        <v>9.183126769678827</v>
      </c>
      <c r="H12" s="63">
        <f>IF(OR('Tabel B1'!U12&lt;5,'Tabel B1'!C12&lt;0.5),"-",IFERROR('Tabel B1'!C12/'Tabel B1'!U12*100,"-"))</f>
        <v>12.859119736360308</v>
      </c>
      <c r="I12" s="63">
        <f>IF(OR('Tabel B1'!V12&lt;5,'Tabel B1'!D12&lt;0.5),"-",IFERROR('Tabel B1'!D12/'Tabel B1'!V12*100,"-"))</f>
        <v>10.963314002089863</v>
      </c>
      <c r="J12" s="63">
        <f>IF(OR('Tabel B1'!W12&lt;5,'Tabel B1'!E12&lt;0.5),"-",IFERROR('Tabel B1'!E12/'Tabel B1'!W12*100,"-"))</f>
        <v>10.695902616279069</v>
      </c>
      <c r="K12" s="58"/>
      <c r="L12" s="63">
        <f>IF(OR('Tabel B1'!X12&lt;5,'Tabel B1'!Z12&lt;0.5),"-",IFERROR('Tabel B1'!Z12/'Tabel B1'!X12*100,"-"))</f>
        <v>8.5855673799029866</v>
      </c>
      <c r="R12" s="52" t="s">
        <v>26</v>
      </c>
      <c r="S12" s="51"/>
      <c r="T12" s="58">
        <v>12361</v>
      </c>
      <c r="U12" s="58">
        <v>5462</v>
      </c>
      <c r="V12" s="113">
        <v>1914</v>
      </c>
      <c r="W12" s="58">
        <v>2064</v>
      </c>
      <c r="X12" s="58">
        <v>40613</v>
      </c>
      <c r="Y12" s="58">
        <v>4135</v>
      </c>
      <c r="Z12" s="113">
        <v>3486.8564799999999</v>
      </c>
    </row>
    <row r="13" spans="1:26" ht="15.75" customHeight="1" x14ac:dyDescent="0.2">
      <c r="A13" s="50" t="s">
        <v>27</v>
      </c>
      <c r="B13" s="57">
        <v>154.28802999999999</v>
      </c>
      <c r="C13" s="57">
        <v>86.885800000000003</v>
      </c>
      <c r="D13" s="108">
        <v>24.55311</v>
      </c>
      <c r="E13" s="57">
        <v>45.638370000000002</v>
      </c>
      <c r="F13" s="58"/>
      <c r="G13" s="62">
        <f>IF(OR('Tabel B1'!T13&lt;5,'Tabel B1'!B13&lt;0.5),"-",IFERROR('Tabel B1'!B13/'Tabel B1'!T13*100,"-"))</f>
        <v>4.9979925494007125</v>
      </c>
      <c r="H13" s="62">
        <f>IF(OR('Tabel B1'!U13&lt;5,'Tabel B1'!C13&lt;0.5),"-",IFERROR('Tabel B1'!C13/'Tabel B1'!U13*100,"-"))</f>
        <v>4.9143552036199099</v>
      </c>
      <c r="I13" s="62">
        <f>IF(OR('Tabel B1'!V13&lt;5,'Tabel B1'!D13&lt;0.5),"-",IFERROR('Tabel B1'!D13/'Tabel B1'!V13*100,"-"))</f>
        <v>6.1229700748129678</v>
      </c>
      <c r="J13" s="62">
        <f>IF(OR('Tabel B1'!W13&lt;5,'Tabel B1'!E13&lt;0.5),"-",IFERROR('Tabel B1'!E13/'Tabel B1'!W13*100,"-"))</f>
        <v>6.3474784422809458</v>
      </c>
      <c r="K13" s="58"/>
      <c r="L13" s="62">
        <f>IF(OR('Tabel B1'!X13&lt;5,'Tabel B1'!Z13&lt;0.5),"-",IFERROR('Tabel B1'!Z13/'Tabel B1'!X13*100,"-"))</f>
        <v>3.6483190927555857</v>
      </c>
      <c r="R13" s="50" t="s">
        <v>27</v>
      </c>
      <c r="S13" s="51"/>
      <c r="T13" s="57">
        <v>3087</v>
      </c>
      <c r="U13" s="57">
        <v>1768</v>
      </c>
      <c r="V13" s="108">
        <v>401</v>
      </c>
      <c r="W13" s="57">
        <v>719</v>
      </c>
      <c r="X13" s="57">
        <v>14770</v>
      </c>
      <c r="Y13" s="57">
        <v>646</v>
      </c>
      <c r="Z13" s="108">
        <v>538.85672999999997</v>
      </c>
    </row>
    <row r="14" spans="1:26" ht="15.75" customHeight="1" x14ac:dyDescent="0.2">
      <c r="A14" s="52" t="s">
        <v>28</v>
      </c>
      <c r="B14" s="58">
        <v>34.778889999999997</v>
      </c>
      <c r="C14" s="58">
        <v>20.57818</v>
      </c>
      <c r="D14" s="113">
        <v>1.44265</v>
      </c>
      <c r="E14" s="58">
        <v>2.56284</v>
      </c>
      <c r="F14" s="58"/>
      <c r="G14" s="63">
        <f>IF(OR('Tabel B1'!T14&lt;5,'Tabel B1'!B14&lt;0.5),"-",IFERROR('Tabel B1'!B14/'Tabel B1'!T14*100,"-"))</f>
        <v>5.4856293375394323</v>
      </c>
      <c r="H14" s="63">
        <f>IF(OR('Tabel B1'!U14&lt;5,'Tabel B1'!C14&lt;0.5),"-",IFERROR('Tabel B1'!C14/'Tabel B1'!U14*100,"-"))</f>
        <v>5.0313398533007332</v>
      </c>
      <c r="I14" s="63">
        <f>IF(OR('Tabel B1'!V14&lt;5,'Tabel B1'!D14&lt;0.5),"-",IFERROR('Tabel B1'!D14/'Tabel B1'!V14*100,"-"))</f>
        <v>2.4044166666666666</v>
      </c>
      <c r="J14" s="63">
        <f>IF(OR('Tabel B1'!W14&lt;5,'Tabel B1'!E14&lt;0.5),"-",IFERROR('Tabel B1'!E14/'Tabel B1'!W14*100,"-"))</f>
        <v>2.2093448275862069</v>
      </c>
      <c r="K14" s="58"/>
      <c r="L14" s="63">
        <f>IF(OR('Tabel B1'!X14&lt;5,'Tabel B1'!Z14&lt;0.5),"-",IFERROR('Tabel B1'!Z14/'Tabel B1'!X14*100,"-"))</f>
        <v>4.2721935617003712</v>
      </c>
      <c r="R14" s="52" t="s">
        <v>28</v>
      </c>
      <c r="S14" s="51"/>
      <c r="T14" s="58">
        <v>634</v>
      </c>
      <c r="U14" s="58">
        <v>409</v>
      </c>
      <c r="V14" s="113">
        <v>60</v>
      </c>
      <c r="W14" s="58">
        <v>116</v>
      </c>
      <c r="X14" s="58">
        <v>2423</v>
      </c>
      <c r="Y14" s="58">
        <v>121</v>
      </c>
      <c r="Z14" s="113">
        <v>103.51524999999999</v>
      </c>
    </row>
    <row r="15" spans="1:26" ht="15.75" customHeight="1" x14ac:dyDescent="0.2">
      <c r="A15" s="50" t="s">
        <v>29</v>
      </c>
      <c r="B15" s="57">
        <v>262.88717000000003</v>
      </c>
      <c r="C15" s="57">
        <v>82.603380000000001</v>
      </c>
      <c r="D15" s="108">
        <v>41.614789999999999</v>
      </c>
      <c r="E15" s="57">
        <v>22.36824</v>
      </c>
      <c r="F15" s="58"/>
      <c r="G15" s="62">
        <f>IF(OR('Tabel B1'!T15&lt;5,'Tabel B1'!B15&lt;0.5),"-",IFERROR('Tabel B1'!B15/'Tabel B1'!T15*100,"-"))</f>
        <v>11.960289808917199</v>
      </c>
      <c r="H15" s="62">
        <f>IF(OR('Tabel B1'!U15&lt;5,'Tabel B1'!C15&lt;0.5),"-",IFERROR('Tabel B1'!C15/'Tabel B1'!U15*100,"-"))</f>
        <v>16.389559523809524</v>
      </c>
      <c r="I15" s="62">
        <f>IF(OR('Tabel B1'!V15&lt;5,'Tabel B1'!D15&lt;0.5),"-",IFERROR('Tabel B1'!D15/'Tabel B1'!V15*100,"-"))</f>
        <v>18.332506607929517</v>
      </c>
      <c r="J15" s="62">
        <f>IF(OR('Tabel B1'!W15&lt;5,'Tabel B1'!E15&lt;0.5),"-",IFERROR('Tabel B1'!E15/'Tabel B1'!W15*100,"-"))</f>
        <v>20.904897196261683</v>
      </c>
      <c r="K15" s="58"/>
      <c r="L15" s="62">
        <f>IF(OR('Tabel B1'!X15&lt;5,'Tabel B1'!Z15&lt;0.5),"-",IFERROR('Tabel B1'!Z15/'Tabel B1'!X15*100,"-"))</f>
        <v>12.115617407256421</v>
      </c>
      <c r="R15" s="50" t="s">
        <v>29</v>
      </c>
      <c r="S15" s="51"/>
      <c r="T15" s="57">
        <v>2198</v>
      </c>
      <c r="U15" s="57">
        <v>504</v>
      </c>
      <c r="V15" s="108">
        <v>227</v>
      </c>
      <c r="W15" s="57">
        <v>107</v>
      </c>
      <c r="X15" s="57">
        <v>4906</v>
      </c>
      <c r="Y15" s="57">
        <v>701</v>
      </c>
      <c r="Z15" s="108">
        <v>594.39219000000003</v>
      </c>
    </row>
    <row r="16" spans="1:26" ht="15.75" customHeight="1" x14ac:dyDescent="0.2">
      <c r="A16" s="52" t="s">
        <v>30</v>
      </c>
      <c r="B16" s="58">
        <v>74.605500000000006</v>
      </c>
      <c r="C16" s="58">
        <v>40.784010000000002</v>
      </c>
      <c r="D16" s="113">
        <v>9.8609100000000005</v>
      </c>
      <c r="E16" s="58">
        <v>7.0554500000000004</v>
      </c>
      <c r="F16" s="58"/>
      <c r="G16" s="63">
        <f>IF(OR('Tabel B1'!T16&lt;5,'Tabel B1'!B16&lt;0.5),"-",IFERROR('Tabel B1'!B16/'Tabel B1'!T16*100,"-"))</f>
        <v>8.2895000000000003</v>
      </c>
      <c r="H16" s="63">
        <f>IF(OR('Tabel B1'!U16&lt;5,'Tabel B1'!C16&lt;0.5),"-",IFERROR('Tabel B1'!C16/'Tabel B1'!U16*100,"-"))</f>
        <v>11.855816860465117</v>
      </c>
      <c r="I16" s="63">
        <f>IF(OR('Tabel B1'!V16&lt;5,'Tabel B1'!D16&lt;0.5),"-",IFERROR('Tabel B1'!D16/'Tabel B1'!V16*100,"-"))</f>
        <v>8.4281282051282069</v>
      </c>
      <c r="J16" s="63">
        <f>IF(OR('Tabel B1'!W16&lt;5,'Tabel B1'!E16&lt;0.5),"-",IFERROR('Tabel B1'!E16/'Tabel B1'!W16*100,"-"))</f>
        <v>5.469341085271318</v>
      </c>
      <c r="K16" s="58"/>
      <c r="L16" s="63">
        <f>IF(OR('Tabel B1'!X16&lt;5,'Tabel B1'!Z16&lt;0.5),"-",IFERROR('Tabel B1'!Z16/'Tabel B1'!X16*100,"-"))</f>
        <v>6.6453020509633305</v>
      </c>
      <c r="R16" s="52" t="s">
        <v>30</v>
      </c>
      <c r="S16" s="51"/>
      <c r="T16" s="58">
        <v>900</v>
      </c>
      <c r="U16" s="58">
        <v>344</v>
      </c>
      <c r="V16" s="113">
        <v>117</v>
      </c>
      <c r="W16" s="58">
        <v>129</v>
      </c>
      <c r="X16" s="58">
        <v>3218</v>
      </c>
      <c r="Y16" s="58">
        <v>256</v>
      </c>
      <c r="Z16" s="113">
        <v>213.84582</v>
      </c>
    </row>
    <row r="17" spans="1:26" ht="15.75" hidden="1" customHeight="1" x14ac:dyDescent="0.2">
      <c r="A17" s="50" t="s">
        <v>31</v>
      </c>
      <c r="B17" s="57">
        <v>21.783200000000001</v>
      </c>
      <c r="C17" s="57">
        <v>4.3684900000000004</v>
      </c>
      <c r="D17" s="108">
        <v>1.99963</v>
      </c>
      <c r="E17" s="57">
        <v>1.99963</v>
      </c>
      <c r="F17" s="58"/>
      <c r="G17" s="62">
        <f>IF(OR('Tabel B1'!T17&lt;5,'Tabel B1'!B17&lt;0.5),"-",IFERROR('Tabel B1'!B17/'Tabel B1'!T17*100,"-"))</f>
        <v>7.6701408450704225</v>
      </c>
      <c r="H17" s="62">
        <f>IF(OR('Tabel B1'!U17&lt;5,'Tabel B1'!C17&lt;0.5),"-",IFERROR('Tabel B1'!C17/'Tabel B1'!U17*100,"-"))</f>
        <v>5.3931975308641977</v>
      </c>
      <c r="I17" s="62">
        <f>IF(OR('Tabel B1'!V17&lt;5,'Tabel B1'!D17&lt;0.5),"-",IFERROR('Tabel B1'!D17/'Tabel B1'!V17*100,"-"))</f>
        <v>5.4044054054054058</v>
      </c>
      <c r="J17" s="62">
        <f>IF(OR('Tabel B1'!W17&lt;5,'Tabel B1'!E17&lt;0.5),"-",IFERROR('Tabel B1'!E17/'Tabel B1'!W17*100,"-"))</f>
        <v>5.7132285714285711</v>
      </c>
      <c r="K17" s="58"/>
      <c r="L17" s="62">
        <f>IF(OR('Tabel B1'!X17&lt;5,'Tabel B1'!Z17&lt;0.5),"-",IFERROR('Tabel B1'!Z17/'Tabel B1'!X17*100,"-"))</f>
        <v>3.5389457983193275</v>
      </c>
      <c r="R17" s="50" t="s">
        <v>31</v>
      </c>
      <c r="S17" s="51"/>
      <c r="T17" s="57">
        <v>284</v>
      </c>
      <c r="U17" s="57">
        <v>81</v>
      </c>
      <c r="V17" s="108">
        <v>37</v>
      </c>
      <c r="W17" s="57">
        <v>35</v>
      </c>
      <c r="X17" s="57">
        <v>2380</v>
      </c>
      <c r="Y17" s="57">
        <v>101</v>
      </c>
      <c r="Z17" s="108">
        <v>84.226910000000004</v>
      </c>
    </row>
    <row r="18" spans="1:26" ht="15.75" hidden="1" customHeight="1" x14ac:dyDescent="0.2">
      <c r="A18" s="52" t="s">
        <v>32</v>
      </c>
      <c r="B18" s="58">
        <v>24.3766</v>
      </c>
      <c r="C18" s="58">
        <v>0.99980999999999998</v>
      </c>
      <c r="D18" s="113">
        <v>0</v>
      </c>
      <c r="E18" s="58">
        <v>0.99980999999999998</v>
      </c>
      <c r="F18" s="58"/>
      <c r="G18" s="63">
        <f>IF(OR('Tabel B1'!T18&lt;5,'Tabel B1'!B18&lt;0.5),"-",IFERROR('Tabel B1'!B18/'Tabel B1'!T18*100,"-"))</f>
        <v>9.7117928286852582</v>
      </c>
      <c r="H18" s="63">
        <f>IF(OR('Tabel B1'!U18&lt;5,'Tabel B1'!C18&lt;0.5),"-",IFERROR('Tabel B1'!C18/'Tabel B1'!U18*100,"-"))</f>
        <v>5.5545</v>
      </c>
      <c r="I18" s="63" t="str">
        <f>IF(OR('Tabel B1'!V18&lt;5,'Tabel B1'!D18&lt;0.5),"-",IFERROR('Tabel B1'!D18/'Tabel B1'!V18*100,"-"))</f>
        <v>-</v>
      </c>
      <c r="J18" s="63">
        <f>IF(OR('Tabel B1'!W18&lt;5,'Tabel B1'!E18&lt;0.5),"-",IFERROR('Tabel B1'!E18/'Tabel B1'!W18*100,"-"))</f>
        <v>11.109</v>
      </c>
      <c r="K18" s="58"/>
      <c r="L18" s="63">
        <f>IF(OR('Tabel B1'!X18&lt;5,'Tabel B1'!Z18&lt;0.5),"-",IFERROR('Tabel B1'!Z18/'Tabel B1'!X18*100,"-"))</f>
        <v>6.1132075471698109</v>
      </c>
      <c r="R18" s="52" t="s">
        <v>32</v>
      </c>
      <c r="S18" s="51"/>
      <c r="T18" s="58">
        <v>251</v>
      </c>
      <c r="U18" s="58">
        <v>18</v>
      </c>
      <c r="V18" s="113">
        <v>4</v>
      </c>
      <c r="W18" s="58">
        <v>9</v>
      </c>
      <c r="X18" s="58">
        <v>689</v>
      </c>
      <c r="Y18" s="58">
        <v>50</v>
      </c>
      <c r="Z18" s="113">
        <v>42.12</v>
      </c>
    </row>
    <row r="19" spans="1:26" ht="15.75" hidden="1" customHeight="1" x14ac:dyDescent="0.2">
      <c r="A19" s="50" t="s">
        <v>33</v>
      </c>
      <c r="B19" s="57">
        <v>1.95347</v>
      </c>
      <c r="C19" s="57">
        <v>0</v>
      </c>
      <c r="D19" s="108">
        <v>0</v>
      </c>
      <c r="E19" s="57">
        <v>0</v>
      </c>
      <c r="F19" s="58"/>
      <c r="G19" s="62">
        <f>IF(OR('Tabel B1'!T19&lt;5,'Tabel B1'!B19&lt;0.5),"-",IFERROR('Tabel B1'!B19/'Tabel B1'!T19*100,"-"))</f>
        <v>3.6857924528301886</v>
      </c>
      <c r="H19" s="62" t="str">
        <f>IF(OR('Tabel B1'!U19&lt;5,'Tabel B1'!C19&lt;0.5),"-",IFERROR('Tabel B1'!C19/'Tabel B1'!U19*100,"-"))</f>
        <v>-</v>
      </c>
      <c r="I19" s="62" t="str">
        <f>IF(OR('Tabel B1'!V19&lt;5,'Tabel B1'!D19&lt;0.5),"-",IFERROR('Tabel B1'!D19/'Tabel B1'!V19*100,"-"))</f>
        <v>-</v>
      </c>
      <c r="J19" s="62" t="str">
        <f>IF(OR('Tabel B1'!W19&lt;5,'Tabel B1'!E19&lt;0.5),"-",IFERROR('Tabel B1'!E19/'Tabel B1'!W19*100,"-"))</f>
        <v>-</v>
      </c>
      <c r="K19" s="58"/>
      <c r="L19" s="62">
        <f>IF(OR('Tabel B1'!X19&lt;5,'Tabel B1'!Z19&lt;0.5),"-",IFERROR('Tabel B1'!Z19/'Tabel B1'!X19*100,"-"))</f>
        <v>2.5208425925925924</v>
      </c>
      <c r="R19" s="50" t="s">
        <v>33</v>
      </c>
      <c r="S19" s="51"/>
      <c r="T19" s="57">
        <v>53</v>
      </c>
      <c r="U19" s="57">
        <v>9</v>
      </c>
      <c r="V19" s="108">
        <v>2</v>
      </c>
      <c r="W19" s="57">
        <v>18</v>
      </c>
      <c r="X19" s="57">
        <v>324</v>
      </c>
      <c r="Y19" s="57">
        <v>9</v>
      </c>
      <c r="Z19" s="108">
        <v>8.1675299999999993</v>
      </c>
    </row>
    <row r="20" spans="1:26" ht="15.75" hidden="1" customHeight="1" x14ac:dyDescent="0.2">
      <c r="A20" s="52" t="s">
        <v>34</v>
      </c>
      <c r="B20" s="58">
        <v>11.11271</v>
      </c>
      <c r="C20" s="58">
        <v>1.99963</v>
      </c>
      <c r="D20" s="113">
        <v>0</v>
      </c>
      <c r="E20" s="58">
        <v>0.99980999999999998</v>
      </c>
      <c r="F20" s="58"/>
      <c r="G20" s="63">
        <f>IF(OR('Tabel B1'!T20&lt;5,'Tabel B1'!B20&lt;0.5),"-",IFERROR('Tabel B1'!B20/'Tabel B1'!T20*100,"-"))</f>
        <v>13.388807228915661</v>
      </c>
      <c r="H20" s="63">
        <f>IF(OR('Tabel B1'!U20&lt;5,'Tabel B1'!C20&lt;0.5),"-",IFERROR('Tabel B1'!C20/'Tabel B1'!U20*100,"-"))</f>
        <v>24.995374999999999</v>
      </c>
      <c r="I20" s="63" t="str">
        <f>IF(OR('Tabel B1'!V20&lt;5,'Tabel B1'!D20&lt;0.5),"-",IFERROR('Tabel B1'!D20/'Tabel B1'!V20*100,"-"))</f>
        <v>-</v>
      </c>
      <c r="J20" s="63">
        <f>IF(OR('Tabel B1'!W20&lt;5,'Tabel B1'!E20&lt;0.5),"-",IFERROR('Tabel B1'!E20/'Tabel B1'!W20*100,"-"))</f>
        <v>19.996200000000002</v>
      </c>
      <c r="K20" s="58"/>
      <c r="L20" s="63">
        <f>IF(OR('Tabel B1'!X20&lt;5,'Tabel B1'!Z20&lt;0.5),"-",IFERROR('Tabel B1'!Z20/'Tabel B1'!X20*100,"-"))</f>
        <v>4.6472784313725484</v>
      </c>
      <c r="R20" s="52" t="s">
        <v>34</v>
      </c>
      <c r="S20" s="51"/>
      <c r="T20" s="58">
        <v>83</v>
      </c>
      <c r="U20" s="58">
        <v>8</v>
      </c>
      <c r="V20" s="113">
        <v>4</v>
      </c>
      <c r="W20" s="58">
        <v>5</v>
      </c>
      <c r="X20" s="58">
        <v>510</v>
      </c>
      <c r="Y20" s="58">
        <v>26</v>
      </c>
      <c r="Z20" s="113">
        <v>23.70112</v>
      </c>
    </row>
    <row r="21" spans="1:26" ht="15.75" customHeight="1" x14ac:dyDescent="0.2">
      <c r="A21" s="50" t="s">
        <v>35</v>
      </c>
      <c r="B21" s="108">
        <v>59.225969999999997</v>
      </c>
      <c r="C21" s="108">
        <v>7.3679300000000003</v>
      </c>
      <c r="D21" s="108">
        <v>1.99963</v>
      </c>
      <c r="E21" s="57">
        <v>3.99925</v>
      </c>
      <c r="F21" s="58"/>
      <c r="G21" s="62">
        <f>IF(OR('Tabel B1'!T21&lt;5,'Tabel B1'!B21&lt;0.5),"-",IFERROR('Tabel B1'!B21/'Tabel B1'!T21*100,"-"))</f>
        <v>8.8265230998509683</v>
      </c>
      <c r="H21" s="62">
        <f>IF(OR('Tabel B1'!U21&lt;5,'Tabel B1'!C21&lt;0.5),"-",IFERROR('Tabel B1'!C21/'Tabel B1'!U21*100,"-"))</f>
        <v>6.351663793103449</v>
      </c>
      <c r="I21" s="62">
        <f>IF(OR('Tabel B1'!V21&lt;5,'Tabel B1'!D21&lt;0.5),"-",IFERROR('Tabel B1'!D21/'Tabel B1'!V21*100,"-"))</f>
        <v>4.2545319148936178</v>
      </c>
      <c r="J21" s="62">
        <f>IF(OR('Tabel B1'!W21&lt;5,'Tabel B1'!E21&lt;0.5),"-",IFERROR('Tabel B1'!E21/'Tabel B1'!W21*100,"-"))</f>
        <v>5.9690298507462689</v>
      </c>
      <c r="K21" s="58"/>
      <c r="L21" s="62">
        <f>IF(OR('Tabel B1'!X21&lt;5,'Tabel B1'!Z21&lt;0.5),"-",IFERROR('Tabel B1'!Z21/'Tabel B1'!X21*100,"-"))</f>
        <v>4.0536910069177559</v>
      </c>
      <c r="R21" s="50" t="s">
        <v>35</v>
      </c>
      <c r="S21" s="51"/>
      <c r="T21" s="57">
        <v>671</v>
      </c>
      <c r="U21" s="57">
        <v>116</v>
      </c>
      <c r="V21" s="108">
        <v>47</v>
      </c>
      <c r="W21" s="57">
        <v>67</v>
      </c>
      <c r="X21" s="57">
        <v>3903</v>
      </c>
      <c r="Y21" s="57">
        <v>186</v>
      </c>
      <c r="Z21" s="108">
        <v>158.21556000000001</v>
      </c>
    </row>
    <row r="22" spans="1:26" ht="15.75" customHeight="1" x14ac:dyDescent="0.2">
      <c r="A22" s="52" t="s">
        <v>36</v>
      </c>
      <c r="B22" s="58">
        <v>4.7221399999999996</v>
      </c>
      <c r="C22" s="58">
        <v>0.99980999999999998</v>
      </c>
      <c r="D22" s="113">
        <v>0</v>
      </c>
      <c r="E22" s="58">
        <v>0</v>
      </c>
      <c r="F22" s="58"/>
      <c r="G22" s="63">
        <f>IF(OR('Tabel B1'!T22&lt;5,'Tabel B1'!B22&lt;0.5),"-",IFERROR('Tabel B1'!B22/'Tabel B1'!T22*100,"-"))</f>
        <v>9.837791666666666</v>
      </c>
      <c r="H22" s="63">
        <f>IF(OR('Tabel B1'!U22&lt;5,'Tabel B1'!C22&lt;0.5),"-",IFERROR('Tabel B1'!C22/'Tabel B1'!U22*100,"-"))</f>
        <v>3.4476206896551722</v>
      </c>
      <c r="I22" s="63" t="str">
        <f>IF(OR('Tabel B1'!V22&lt;5,'Tabel B1'!D22&lt;0.5),"-",IFERROR('Tabel B1'!D22/'Tabel B1'!V22*100,"-"))</f>
        <v>-</v>
      </c>
      <c r="J22" s="63" t="str">
        <f>IF(OR('Tabel B1'!W22&lt;5,'Tabel B1'!E22&lt;0.5),"-",IFERROR('Tabel B1'!E22/'Tabel B1'!W22*100,"-"))</f>
        <v>-</v>
      </c>
      <c r="K22" s="58"/>
      <c r="L22" s="63">
        <f>IF(OR('Tabel B1'!X22&lt;5,'Tabel B1'!Z22&lt;0.5),"-",IFERROR('Tabel B1'!Z22/'Tabel B1'!X22*100,"-"))</f>
        <v>3.6262450142450144</v>
      </c>
      <c r="R22" s="52" t="s">
        <v>36</v>
      </c>
      <c r="S22" s="51"/>
      <c r="T22" s="58">
        <v>48</v>
      </c>
      <c r="U22" s="58">
        <v>29</v>
      </c>
      <c r="V22" s="113">
        <v>4</v>
      </c>
      <c r="W22" s="58">
        <v>4</v>
      </c>
      <c r="X22" s="58">
        <v>351</v>
      </c>
      <c r="Y22" s="58">
        <v>15</v>
      </c>
      <c r="Z22" s="113">
        <v>12.728120000000001</v>
      </c>
    </row>
    <row r="23" spans="1:26" ht="15.75" customHeight="1" x14ac:dyDescent="0.2">
      <c r="A23" s="50" t="s">
        <v>37</v>
      </c>
      <c r="B23" s="57">
        <v>18.06025</v>
      </c>
      <c r="C23" s="57">
        <v>0.67673000000000005</v>
      </c>
      <c r="D23" s="108">
        <v>0</v>
      </c>
      <c r="E23" s="57">
        <v>0.99980999999999998</v>
      </c>
      <c r="F23" s="58"/>
      <c r="G23" s="62">
        <f>IF(OR('Tabel B1'!T23&lt;5,'Tabel B1'!B23&lt;0.5),"-",IFERROR('Tabel B1'!B23/'Tabel B1'!T23*100,"-"))</f>
        <v>11.577083333333334</v>
      </c>
      <c r="H23" s="62">
        <f>IF(OR('Tabel B1'!U23&lt;5,'Tabel B1'!C23&lt;0.5),"-",IFERROR('Tabel B1'!C23/'Tabel B1'!U23*100,"-"))</f>
        <v>3.7596111111111115</v>
      </c>
      <c r="I23" s="62" t="str">
        <f>IF(OR('Tabel B1'!V23&lt;5,'Tabel B1'!D23&lt;0.5),"-",IFERROR('Tabel B1'!D23/'Tabel B1'!V23*100,"-"))</f>
        <v>-</v>
      </c>
      <c r="J23" s="62">
        <f>IF(OR('Tabel B1'!W23&lt;5,'Tabel B1'!E23&lt;0.5),"-",IFERROR('Tabel B1'!E23/'Tabel B1'!W23*100,"-"))</f>
        <v>16.663499999999999</v>
      </c>
      <c r="K23" s="58"/>
      <c r="L23" s="62">
        <f>IF(OR('Tabel B1'!X23&lt;5,'Tabel B1'!Z23&lt;0.5),"-",IFERROR('Tabel B1'!Z23/'Tabel B1'!X23*100,"-"))</f>
        <v>8.7634804878048786</v>
      </c>
      <c r="R23" s="50" t="s">
        <v>37</v>
      </c>
      <c r="S23" s="51"/>
      <c r="T23" s="57">
        <v>156</v>
      </c>
      <c r="U23" s="57">
        <v>18</v>
      </c>
      <c r="V23" s="108">
        <v>3</v>
      </c>
      <c r="W23" s="108">
        <v>6</v>
      </c>
      <c r="X23" s="57">
        <v>410</v>
      </c>
      <c r="Y23" s="57">
        <v>41</v>
      </c>
      <c r="Z23" s="108">
        <v>35.93027</v>
      </c>
    </row>
    <row r="24" spans="1:26" ht="15.75" customHeight="1" x14ac:dyDescent="0.2">
      <c r="A24" s="52" t="s">
        <v>38</v>
      </c>
      <c r="B24" s="58">
        <v>24.934819999999998</v>
      </c>
      <c r="C24" s="58">
        <v>0</v>
      </c>
      <c r="D24" s="113">
        <v>0.95365999999999995</v>
      </c>
      <c r="E24" s="58">
        <v>1.99963</v>
      </c>
      <c r="F24" s="58"/>
      <c r="G24" s="63">
        <f>IF(OR('Tabel B1'!T24&lt;5,'Tabel B1'!B24&lt;0.5),"-",IFERROR('Tabel B1'!B24/'Tabel B1'!T24*100,"-"))</f>
        <v>7.4432298507462678</v>
      </c>
      <c r="H24" s="63" t="str">
        <f>IF(OR('Tabel B1'!U24&lt;5,'Tabel B1'!C24&lt;0.5),"-",IFERROR('Tabel B1'!C24/'Tabel B1'!U24*100,"-"))</f>
        <v>-</v>
      </c>
      <c r="I24" s="63">
        <f>IF(OR('Tabel B1'!V24&lt;5,'Tabel B1'!D24&lt;0.5),"-",IFERROR('Tabel B1'!D24/'Tabel B1'!V24*100,"-"))</f>
        <v>1.7660370370370368</v>
      </c>
      <c r="J24" s="63">
        <f>IF(OR('Tabel B1'!W24&lt;5,'Tabel B1'!E24&lt;0.5),"-",IFERROR('Tabel B1'!E24/'Tabel B1'!W24*100,"-"))</f>
        <v>4.7610238095238095</v>
      </c>
      <c r="K24" s="58"/>
      <c r="L24" s="63">
        <f>IF(OR('Tabel B1'!X24&lt;5,'Tabel B1'!Z24&lt;0.5),"-",IFERROR('Tabel B1'!Z24/'Tabel B1'!X24*100,"-"))</f>
        <v>2.8313230505569833</v>
      </c>
      <c r="R24" s="52" t="s">
        <v>38</v>
      </c>
      <c r="S24" s="51"/>
      <c r="T24" s="58">
        <v>335</v>
      </c>
      <c r="U24" s="58">
        <v>48</v>
      </c>
      <c r="V24" s="113">
        <v>54</v>
      </c>
      <c r="W24" s="58">
        <v>42</v>
      </c>
      <c r="X24" s="58">
        <v>2334</v>
      </c>
      <c r="Y24" s="58">
        <v>95</v>
      </c>
      <c r="Z24" s="113">
        <v>66.083079999999995</v>
      </c>
    </row>
    <row r="25" spans="1:26" ht="15.75" customHeight="1" x14ac:dyDescent="0.2">
      <c r="A25" s="50" t="s">
        <v>39</v>
      </c>
      <c r="B25" s="57">
        <v>71.856800000000007</v>
      </c>
      <c r="C25" s="57">
        <v>15.181190000000001</v>
      </c>
      <c r="D25" s="108">
        <v>2.3994300000000002</v>
      </c>
      <c r="E25" s="57">
        <v>19.500409999999999</v>
      </c>
      <c r="F25" s="58"/>
      <c r="G25" s="62">
        <f>IF(OR('Tabel B1'!T25&lt;5,'Tabel B1'!B25&lt;0.5),"-",IFERROR('Tabel B1'!B25/'Tabel B1'!T25*100,"-"))</f>
        <v>5.6848734177215192</v>
      </c>
      <c r="H25" s="62">
        <f>IF(OR('Tabel B1'!U25&lt;5,'Tabel B1'!C25&lt;0.5),"-",IFERROR('Tabel B1'!C25/'Tabel B1'!U25*100,"-"))</f>
        <v>9.4293105590062112</v>
      </c>
      <c r="I25" s="62">
        <f>IF(OR('Tabel B1'!V25&lt;5,'Tabel B1'!D25&lt;0.5),"-",IFERROR('Tabel B1'!D25/'Tabel B1'!V25*100,"-"))</f>
        <v>4.7988600000000003</v>
      </c>
      <c r="J25" s="62">
        <f>IF(OR('Tabel B1'!W25&lt;5,'Tabel B1'!E25&lt;0.5),"-",IFERROR('Tabel B1'!E25/'Tabel B1'!W25*100,"-"))</f>
        <v>10.894083798882681</v>
      </c>
      <c r="K25" s="58"/>
      <c r="L25" s="62">
        <f>IF(OR('Tabel B1'!X25&lt;5,'Tabel B1'!Z25&lt;0.5),"-",IFERROR('Tabel B1'!Z25/'Tabel B1'!X25*100,"-"))</f>
        <v>3.9458683260497818</v>
      </c>
      <c r="R25" s="50" t="s">
        <v>39</v>
      </c>
      <c r="S25" s="51"/>
      <c r="T25" s="57">
        <v>1264</v>
      </c>
      <c r="U25" s="57">
        <v>161</v>
      </c>
      <c r="V25" s="108">
        <v>50</v>
      </c>
      <c r="W25" s="57">
        <v>179</v>
      </c>
      <c r="X25" s="57">
        <v>5263</v>
      </c>
      <c r="Y25" s="57">
        <v>245</v>
      </c>
      <c r="Z25" s="108">
        <v>207.67105000000001</v>
      </c>
    </row>
    <row r="26" spans="1:26" ht="15.75" customHeight="1" x14ac:dyDescent="0.2">
      <c r="A26" s="52" t="s">
        <v>40</v>
      </c>
      <c r="B26" s="58">
        <v>84.096549999999993</v>
      </c>
      <c r="C26" s="58">
        <v>67.173950000000005</v>
      </c>
      <c r="D26" s="113">
        <v>6.9076300000000002</v>
      </c>
      <c r="E26" s="58">
        <v>11.344099999999999</v>
      </c>
      <c r="F26" s="58"/>
      <c r="G26" s="63">
        <f>IF(OR('Tabel B1'!T26&lt;5,'Tabel B1'!B26&lt;0.5),"-",IFERROR('Tabel B1'!B26/'Tabel B1'!T26*100,"-"))</f>
        <v>3.4564960953555284</v>
      </c>
      <c r="H26" s="63">
        <f>IF(OR('Tabel B1'!U26&lt;5,'Tabel B1'!C26&lt;0.5),"-",IFERROR('Tabel B1'!C26/'Tabel B1'!U26*100,"-"))</f>
        <v>3.5336112572330354</v>
      </c>
      <c r="I26" s="63">
        <f>IF(OR('Tabel B1'!V26&lt;5,'Tabel B1'!D26&lt;0.5),"-",IFERROR('Tabel B1'!D26/'Tabel B1'!V26*100,"-"))</f>
        <v>1.2935636704119851</v>
      </c>
      <c r="J26" s="63">
        <f>IF(OR('Tabel B1'!W26&lt;5,'Tabel B1'!E26&lt;0.5),"-",IFERROR('Tabel B1'!E26/'Tabel B1'!W26*100,"-"))</f>
        <v>1.1254067460317458</v>
      </c>
      <c r="K26" s="58"/>
      <c r="L26" s="63">
        <f>IF(OR('Tabel B1'!X26&lt;5,'Tabel B1'!Z26&lt;0.5),"-",IFERROR('Tabel B1'!Z26/'Tabel B1'!X26*100,"-"))</f>
        <v>2.0192520353072245</v>
      </c>
      <c r="R26" s="52" t="s">
        <v>40</v>
      </c>
      <c r="S26" s="51"/>
      <c r="T26" s="58">
        <v>2433</v>
      </c>
      <c r="U26" s="58">
        <v>1901</v>
      </c>
      <c r="V26" s="113">
        <v>534</v>
      </c>
      <c r="W26" s="58">
        <v>1008</v>
      </c>
      <c r="X26" s="58">
        <v>11669</v>
      </c>
      <c r="Y26" s="58">
        <v>431</v>
      </c>
      <c r="Z26" s="113">
        <v>235.62652</v>
      </c>
    </row>
    <row r="27" spans="1:26" ht="15.75" customHeight="1" x14ac:dyDescent="0.2">
      <c r="A27" s="50" t="s">
        <v>41</v>
      </c>
      <c r="B27" s="57">
        <v>4.21319</v>
      </c>
      <c r="C27" s="57">
        <v>1.5349600000000001</v>
      </c>
      <c r="D27" s="108">
        <v>0</v>
      </c>
      <c r="E27" s="57">
        <v>0.95365999999999995</v>
      </c>
      <c r="F27" s="58"/>
      <c r="G27" s="62">
        <f>IF(OR('Tabel B1'!T27&lt;5,'Tabel B1'!B27&lt;0.5),"-",IFERROR('Tabel B1'!B27/'Tabel B1'!T27*100,"-"))</f>
        <v>1.3950960264900663</v>
      </c>
      <c r="H27" s="62">
        <f>IF(OR('Tabel B1'!U27&lt;5,'Tabel B1'!C27&lt;0.5),"-",IFERROR('Tabel B1'!C27/'Tabel B1'!U27*100,"-"))</f>
        <v>0.50995348837209309</v>
      </c>
      <c r="I27" s="62" t="str">
        <f>IF(OR('Tabel B1'!V27&lt;5,'Tabel B1'!D27&lt;0.5),"-",IFERROR('Tabel B1'!D27/'Tabel B1'!V27*100,"-"))</f>
        <v>-</v>
      </c>
      <c r="J27" s="62">
        <f>IF(OR('Tabel B1'!W27&lt;5,'Tabel B1'!E27&lt;0.5),"-",IFERROR('Tabel B1'!E27/'Tabel B1'!W27*100,"-"))</f>
        <v>1.7029642857142857</v>
      </c>
      <c r="K27" s="58"/>
      <c r="L27" s="62">
        <f>IF(OR('Tabel B1'!X27&lt;5,'Tabel B1'!Z27&lt;0.5),"-",IFERROR('Tabel B1'!Z27/'Tabel B1'!X27*100,"-"))</f>
        <v>0.9086423173803525</v>
      </c>
      <c r="R27" s="50" t="s">
        <v>41</v>
      </c>
      <c r="S27" s="51"/>
      <c r="T27" s="57">
        <v>302</v>
      </c>
      <c r="U27" s="57">
        <v>301</v>
      </c>
      <c r="V27" s="108">
        <v>69</v>
      </c>
      <c r="W27" s="57">
        <v>56</v>
      </c>
      <c r="X27" s="57">
        <v>1985</v>
      </c>
      <c r="Y27" s="57">
        <v>25</v>
      </c>
      <c r="Z27" s="108">
        <v>18.036549999999998</v>
      </c>
    </row>
    <row r="28" spans="1:26" ht="15.75" customHeight="1" x14ac:dyDescent="0.2">
      <c r="A28" s="52" t="s">
        <v>42</v>
      </c>
      <c r="B28" s="58">
        <v>153.45974000000001</v>
      </c>
      <c r="C28" s="58">
        <v>88.673360000000002</v>
      </c>
      <c r="D28" s="113">
        <v>1.99963</v>
      </c>
      <c r="E28" s="58">
        <v>1.81064</v>
      </c>
      <c r="F28" s="58"/>
      <c r="G28" s="63">
        <f>IF(OR('Tabel B1'!T28&lt;5,'Tabel B1'!B28&lt;0.5),"-",IFERROR('Tabel B1'!B28/'Tabel B1'!T28*100,"-"))</f>
        <v>6.7872507739938079</v>
      </c>
      <c r="H28" s="63">
        <f>IF(OR('Tabel B1'!U28&lt;5,'Tabel B1'!C28&lt;0.5),"-",IFERROR('Tabel B1'!C28/'Tabel B1'!U28*100,"-"))</f>
        <v>7.6442551724137928</v>
      </c>
      <c r="I28" s="63">
        <f>IF(OR('Tabel B1'!V28&lt;5,'Tabel B1'!D28&lt;0.5),"-",IFERROR('Tabel B1'!D28/'Tabel B1'!V28*100,"-"))</f>
        <v>2.631092105263158</v>
      </c>
      <c r="J28" s="63">
        <f>IF(OR('Tabel B1'!W28&lt;5,'Tabel B1'!E28&lt;0.5),"-",IFERROR('Tabel B1'!E28/'Tabel B1'!W28*100,"-"))</f>
        <v>3.2332857142857141</v>
      </c>
      <c r="K28" s="58"/>
      <c r="L28" s="63">
        <f>IF(OR('Tabel B1'!X28&lt;5,'Tabel B1'!Z28&lt;0.5),"-",IFERROR('Tabel B1'!Z28/'Tabel B1'!X28*100,"-"))</f>
        <v>5.7667453911310407</v>
      </c>
      <c r="R28" s="52" t="s">
        <v>42</v>
      </c>
      <c r="S28" s="51"/>
      <c r="T28" s="58">
        <v>2261</v>
      </c>
      <c r="U28" s="58">
        <v>1160</v>
      </c>
      <c r="V28" s="113">
        <v>76</v>
      </c>
      <c r="W28" s="58">
        <v>56</v>
      </c>
      <c r="X28" s="58">
        <v>6021</v>
      </c>
      <c r="Y28" s="58">
        <v>414</v>
      </c>
      <c r="Z28" s="113">
        <v>347.21573999999998</v>
      </c>
    </row>
    <row r="29" spans="1:26" ht="15.75" customHeight="1" x14ac:dyDescent="0.2">
      <c r="A29" s="50" t="s">
        <v>43</v>
      </c>
      <c r="B29" s="57">
        <v>0</v>
      </c>
      <c r="C29" s="57">
        <v>0.95365999999999995</v>
      </c>
      <c r="D29" s="108">
        <v>1.1226799999999999</v>
      </c>
      <c r="E29" s="57">
        <v>0</v>
      </c>
      <c r="F29" s="58"/>
      <c r="G29" s="62" t="str">
        <f>IF(OR('Tabel B1'!T29&lt;5,'Tabel B1'!B29&lt;0.5),"-",IFERROR('Tabel B1'!B29/'Tabel B1'!T29*100,"-"))</f>
        <v>-</v>
      </c>
      <c r="H29" s="62">
        <f>IF(OR('Tabel B1'!U29&lt;5,'Tabel B1'!C29&lt;0.5),"-",IFERROR('Tabel B1'!C29/'Tabel B1'!U29*100,"-"))</f>
        <v>2.1192444444444445</v>
      </c>
      <c r="I29" s="62">
        <f>IF(OR('Tabel B1'!V29&lt;5,'Tabel B1'!D29&lt;0.5),"-",IFERROR('Tabel B1'!D29/'Tabel B1'!V29*100,"-"))</f>
        <v>0.790619718309859</v>
      </c>
      <c r="J29" s="62" t="str">
        <f>IF(OR('Tabel B1'!W29&lt;5,'Tabel B1'!E29&lt;0.5),"-",IFERROR('Tabel B1'!E29/'Tabel B1'!W29*100,"-"))</f>
        <v>-</v>
      </c>
      <c r="K29" s="58"/>
      <c r="L29" s="62">
        <f>IF(OR('Tabel B1'!X29&lt;5,'Tabel B1'!Z29&lt;0.5),"-",IFERROR('Tabel B1'!Z29/'Tabel B1'!X29*100,"-"))</f>
        <v>1.1458807556080284</v>
      </c>
      <c r="R29" s="50" t="s">
        <v>43</v>
      </c>
      <c r="S29" s="51"/>
      <c r="T29" s="57">
        <v>58</v>
      </c>
      <c r="U29" s="57">
        <v>45</v>
      </c>
      <c r="V29" s="108">
        <v>142</v>
      </c>
      <c r="W29" s="57">
        <v>33</v>
      </c>
      <c r="X29" s="57">
        <v>847</v>
      </c>
      <c r="Y29" s="57">
        <v>11</v>
      </c>
      <c r="Z29" s="108">
        <v>9.7056100000000001</v>
      </c>
    </row>
    <row r="30" spans="1:26" ht="15.75" customHeight="1" x14ac:dyDescent="0.2">
      <c r="A30" s="52" t="s">
        <v>44</v>
      </c>
      <c r="B30" s="58">
        <v>40.7759</v>
      </c>
      <c r="C30" s="58">
        <v>5.1986499999999998</v>
      </c>
      <c r="D30" s="113">
        <v>10.44346</v>
      </c>
      <c r="E30" s="58">
        <v>3.6905100000000002</v>
      </c>
      <c r="F30" s="58"/>
      <c r="G30" s="63">
        <f>IF(OR('Tabel B1'!T30&lt;5,'Tabel B1'!B30&lt;0.5),"-",IFERROR('Tabel B1'!B30/'Tabel B1'!T30*100,"-"))</f>
        <v>4.9485315533980581</v>
      </c>
      <c r="H30" s="63">
        <f>IF(OR('Tabel B1'!U30&lt;5,'Tabel B1'!C30&lt;0.5),"-",IFERROR('Tabel B1'!C30/'Tabel B1'!U30*100,"-"))</f>
        <v>3.1893558282208585</v>
      </c>
      <c r="I30" s="63">
        <f>IF(OR('Tabel B1'!V30&lt;5,'Tabel B1'!D30&lt;0.5),"-",IFERROR('Tabel B1'!D30/'Tabel B1'!V30*100,"-"))</f>
        <v>5.5550319148936174</v>
      </c>
      <c r="J30" s="63">
        <f>IF(OR('Tabel B1'!W30&lt;5,'Tabel B1'!E30&lt;0.5),"-",IFERROR('Tabel B1'!E30/'Tabel B1'!W30*100,"-"))</f>
        <v>3.48161320754717</v>
      </c>
      <c r="K30" s="58"/>
      <c r="L30" s="63">
        <f>IF(OR('Tabel B1'!X30&lt;5,'Tabel B1'!Z30&lt;0.5),"-",IFERROR('Tabel B1'!Z30/'Tabel B1'!X30*100,"-"))</f>
        <v>3.6119304123711338</v>
      </c>
      <c r="R30" s="52" t="s">
        <v>44</v>
      </c>
      <c r="S30" s="51"/>
      <c r="T30" s="58">
        <v>824</v>
      </c>
      <c r="U30" s="58">
        <v>163</v>
      </c>
      <c r="V30" s="113">
        <v>188</v>
      </c>
      <c r="W30" s="58">
        <v>106</v>
      </c>
      <c r="X30" s="58">
        <v>3492</v>
      </c>
      <c r="Y30" s="58">
        <v>150</v>
      </c>
      <c r="Z30" s="113">
        <v>126.12860999999999</v>
      </c>
    </row>
    <row r="31" spans="1:26" ht="15.75" customHeight="1" x14ac:dyDescent="0.2">
      <c r="A31" s="50" t="s">
        <v>45</v>
      </c>
      <c r="B31" s="57">
        <v>3.79467</v>
      </c>
      <c r="C31" s="57">
        <v>2.3096100000000002</v>
      </c>
      <c r="D31" s="108">
        <v>1.99963</v>
      </c>
      <c r="E31" s="57">
        <v>0</v>
      </c>
      <c r="F31" s="58"/>
      <c r="G31" s="62">
        <f>IF(OR('Tabel B1'!T31&lt;5,'Tabel B1'!B31&lt;0.5),"-",IFERROR('Tabel B1'!B31/'Tabel B1'!T31*100,"-"))</f>
        <v>2.5297799999999997</v>
      </c>
      <c r="H31" s="62">
        <f>IF(OR('Tabel B1'!U31&lt;5,'Tabel B1'!C31&lt;0.5),"-",IFERROR('Tabel B1'!C31/'Tabel B1'!U31*100,"-"))</f>
        <v>2.7171882352941177</v>
      </c>
      <c r="I31" s="62">
        <f>IF(OR('Tabel B1'!V31&lt;5,'Tabel B1'!D31&lt;0.5),"-",IFERROR('Tabel B1'!D31/'Tabel B1'!V31*100,"-"))</f>
        <v>3.5707678571428572</v>
      </c>
      <c r="J31" s="62" t="str">
        <f>IF(OR('Tabel B1'!W31&lt;5,'Tabel B1'!E31&lt;0.5),"-",IFERROR('Tabel B1'!E31/'Tabel B1'!W31*100,"-"))</f>
        <v>-</v>
      </c>
      <c r="K31" s="58"/>
      <c r="L31" s="62">
        <f>IF(OR('Tabel B1'!X31&lt;5,'Tabel B1'!Z31&lt;0.5),"-",IFERROR('Tabel B1'!Z31/'Tabel B1'!X31*100,"-"))</f>
        <v>2.0347749737118823</v>
      </c>
      <c r="R31" s="50" t="s">
        <v>45</v>
      </c>
      <c r="S31" s="51"/>
      <c r="T31" s="57">
        <v>150</v>
      </c>
      <c r="U31" s="57">
        <v>85</v>
      </c>
      <c r="V31" s="108">
        <v>56</v>
      </c>
      <c r="W31" s="57">
        <v>39</v>
      </c>
      <c r="X31" s="57">
        <v>951</v>
      </c>
      <c r="Y31" s="57">
        <v>25</v>
      </c>
      <c r="Z31" s="108">
        <v>19.350709999999999</v>
      </c>
    </row>
    <row r="32" spans="1:26" ht="15.75" customHeight="1" x14ac:dyDescent="0.2">
      <c r="A32" s="52" t="s">
        <v>46</v>
      </c>
      <c r="B32" s="58">
        <v>18.738230000000001</v>
      </c>
      <c r="C32" s="58">
        <v>14.119</v>
      </c>
      <c r="D32" s="113">
        <v>1.56552</v>
      </c>
      <c r="E32" s="58">
        <v>1.99963</v>
      </c>
      <c r="F32" s="58"/>
      <c r="G32" s="63">
        <f>IF(OR('Tabel B1'!T32&lt;5,'Tabel B1'!B32&lt;0.5),"-",IFERROR('Tabel B1'!B32/'Tabel B1'!T32*100,"-"))</f>
        <v>7.4358055555555564</v>
      </c>
      <c r="H32" s="63">
        <f>IF(OR('Tabel B1'!U32&lt;5,'Tabel B1'!C32&lt;0.5),"-",IFERROR('Tabel B1'!C32/'Tabel B1'!U32*100,"-"))</f>
        <v>9.168181818181818</v>
      </c>
      <c r="I32" s="63">
        <f>IF(OR('Tabel B1'!V32&lt;5,'Tabel B1'!D32&lt;0.5),"-",IFERROR('Tabel B1'!D32/'Tabel B1'!V32*100,"-"))</f>
        <v>2.5250322580645164</v>
      </c>
      <c r="J32" s="63">
        <f>IF(OR('Tabel B1'!W32&lt;5,'Tabel B1'!E32&lt;0.5),"-",IFERROR('Tabel B1'!E32/'Tabel B1'!W32*100,"-"))</f>
        <v>4.4436222222222224</v>
      </c>
      <c r="K32" s="58"/>
      <c r="L32" s="63">
        <f>IF(OR('Tabel B1'!X32&lt;5,'Tabel B1'!Z32&lt;0.5),"-",IFERROR('Tabel B1'!Z32/'Tabel B1'!X32*100,"-"))</f>
        <v>3.2238601841196779</v>
      </c>
      <c r="R32" s="52" t="s">
        <v>46</v>
      </c>
      <c r="S32" s="51"/>
      <c r="T32" s="58">
        <v>252</v>
      </c>
      <c r="U32" s="58">
        <v>154</v>
      </c>
      <c r="V32" s="113">
        <v>62</v>
      </c>
      <c r="W32" s="58">
        <v>45</v>
      </c>
      <c r="X32" s="58">
        <v>1738</v>
      </c>
      <c r="Y32" s="58">
        <v>68</v>
      </c>
      <c r="Z32" s="113">
        <v>56.03069</v>
      </c>
    </row>
    <row r="33" spans="1:26" ht="15.75" customHeight="1" x14ac:dyDescent="0.2">
      <c r="A33" s="50" t="s">
        <v>47</v>
      </c>
      <c r="B33" s="57">
        <v>101.44015</v>
      </c>
      <c r="C33" s="57">
        <v>106.58143</v>
      </c>
      <c r="D33" s="108">
        <v>34.718389999999999</v>
      </c>
      <c r="E33" s="57">
        <v>42.755569999999999</v>
      </c>
      <c r="F33" s="58"/>
      <c r="G33" s="62">
        <f>IF(OR('Tabel B1'!T33&lt;5,'Tabel B1'!B33&lt;0.5),"-",IFERROR('Tabel B1'!B33/'Tabel B1'!T33*100,"-"))</f>
        <v>5.0044474592994579</v>
      </c>
      <c r="H33" s="62">
        <f>IF(OR('Tabel B1'!U33&lt;5,'Tabel B1'!C33&lt;0.5),"-",IFERROR('Tabel B1'!C33/'Tabel B1'!U33*100,"-"))</f>
        <v>8.45884365079365</v>
      </c>
      <c r="I33" s="62">
        <f>IF(OR('Tabel B1'!V33&lt;5,'Tabel B1'!D33&lt;0.5),"-",IFERROR('Tabel B1'!D33/'Tabel B1'!V33*100,"-"))</f>
        <v>7.5311041214750549</v>
      </c>
      <c r="J33" s="62">
        <f>IF(OR('Tabel B1'!W33&lt;5,'Tabel B1'!E33&lt;0.5),"-",IFERROR('Tabel B1'!E33/'Tabel B1'!W33*100,"-"))</f>
        <v>12.80106886227545</v>
      </c>
      <c r="K33" s="58"/>
      <c r="L33" s="62">
        <f>IF(OR('Tabel B1'!X33&lt;5,'Tabel B1'!Z33&lt;0.5),"-",IFERROR('Tabel B1'!Z33/'Tabel B1'!X33*100,"-"))</f>
        <v>5.1748997978266358</v>
      </c>
      <c r="R33" s="50" t="s">
        <v>47</v>
      </c>
      <c r="S33" s="51"/>
      <c r="T33" s="57">
        <v>2027</v>
      </c>
      <c r="U33" s="57">
        <v>1260</v>
      </c>
      <c r="V33" s="108">
        <v>461</v>
      </c>
      <c r="W33" s="57">
        <v>334</v>
      </c>
      <c r="X33" s="57">
        <v>7914</v>
      </c>
      <c r="Y33" s="57">
        <v>496</v>
      </c>
      <c r="Z33" s="108">
        <v>409.54156999999998</v>
      </c>
    </row>
    <row r="34" spans="1:26" ht="15.75" customHeight="1" x14ac:dyDescent="0.2">
      <c r="A34" s="52" t="s">
        <v>48</v>
      </c>
      <c r="B34" s="58">
        <v>88.090190000000007</v>
      </c>
      <c r="C34" s="58">
        <v>37.24194</v>
      </c>
      <c r="D34" s="113">
        <v>10.813319999999999</v>
      </c>
      <c r="E34" s="58">
        <v>9.7935499999999998</v>
      </c>
      <c r="F34" s="58"/>
      <c r="G34" s="63">
        <f>IF(OR('Tabel B1'!T34&lt;5,'Tabel B1'!B34&lt;0.5),"-",IFERROR('Tabel B1'!B34/'Tabel B1'!T34*100,"-"))</f>
        <v>2.0348854238854241</v>
      </c>
      <c r="H34" s="63">
        <f>IF(OR('Tabel B1'!U34&lt;5,'Tabel B1'!C34&lt;0.5),"-",IFERROR('Tabel B1'!C34/'Tabel B1'!U34*100,"-"))</f>
        <v>2.6153047752808987</v>
      </c>
      <c r="I34" s="63">
        <f>IF(OR('Tabel B1'!V34&lt;5,'Tabel B1'!D34&lt;0.5),"-",IFERROR('Tabel B1'!D34/'Tabel B1'!V34*100,"-"))</f>
        <v>2.8307120418848166</v>
      </c>
      <c r="J34" s="63">
        <f>IF(OR('Tabel B1'!W34&lt;5,'Tabel B1'!E34&lt;0.5),"-",IFERROR('Tabel B1'!E34/'Tabel B1'!W34*100,"-"))</f>
        <v>2.7665395480225987</v>
      </c>
      <c r="K34" s="58"/>
      <c r="L34" s="63">
        <f>IF(OR('Tabel B1'!X34&lt;5,'Tabel B1'!Z34&lt;0.5),"-",IFERROR('Tabel B1'!Z34/'Tabel B1'!X34*100,"-"))</f>
        <v>1.7705934831165422</v>
      </c>
      <c r="R34" s="52" t="s">
        <v>48</v>
      </c>
      <c r="S34" s="51"/>
      <c r="T34" s="58">
        <v>4329</v>
      </c>
      <c r="U34" s="58">
        <v>1424</v>
      </c>
      <c r="V34" s="113">
        <v>382</v>
      </c>
      <c r="W34" s="58">
        <v>354</v>
      </c>
      <c r="X34" s="58">
        <v>15222</v>
      </c>
      <c r="Y34" s="58">
        <v>313</v>
      </c>
      <c r="Z34" s="113">
        <v>269.51974000000001</v>
      </c>
    </row>
    <row r="35" spans="1:26" ht="15.75" customHeight="1" x14ac:dyDescent="0.2">
      <c r="A35" s="50" t="s">
        <v>49</v>
      </c>
      <c r="B35" s="57">
        <v>75.188050000000004</v>
      </c>
      <c r="C35" s="57">
        <v>25.90906</v>
      </c>
      <c r="D35" s="108">
        <v>8.2136800000000001</v>
      </c>
      <c r="E35" s="57">
        <v>12.972619999999999</v>
      </c>
      <c r="F35" s="58"/>
      <c r="G35" s="62">
        <f>IF(OR('Tabel B1'!T35&lt;5,'Tabel B1'!B35&lt;0.5),"-",IFERROR('Tabel B1'!B35/'Tabel B1'!T35*100,"-"))</f>
        <v>2.9393295543393276</v>
      </c>
      <c r="H35" s="62">
        <f>IF(OR('Tabel B1'!U35&lt;5,'Tabel B1'!C35&lt;0.5),"-",IFERROR('Tabel B1'!C35/'Tabel B1'!U35*100,"-"))</f>
        <v>2.9678190148911798</v>
      </c>
      <c r="I35" s="62">
        <f>IF(OR('Tabel B1'!V35&lt;5,'Tabel B1'!D35&lt;0.5),"-",IFERROR('Tabel B1'!D35/'Tabel B1'!V35*100,"-"))</f>
        <v>2.812904109589041</v>
      </c>
      <c r="J35" s="62">
        <f>IF(OR('Tabel B1'!W35&lt;5,'Tabel B1'!E35&lt;0.5),"-",IFERROR('Tabel B1'!E35/'Tabel B1'!W35*100,"-"))</f>
        <v>3.4048871391076112</v>
      </c>
      <c r="K35" s="58"/>
      <c r="L35" s="62">
        <f>IF(OR('Tabel B1'!X35&lt;5,'Tabel B1'!Z35&lt;0.5),"-",IFERROR('Tabel B1'!Z35/'Tabel B1'!X35*100,"-"))</f>
        <v>1.9755923763357937</v>
      </c>
      <c r="R35" s="50" t="s">
        <v>49</v>
      </c>
      <c r="S35" s="51"/>
      <c r="T35" s="57">
        <v>2558</v>
      </c>
      <c r="U35" s="57">
        <v>873</v>
      </c>
      <c r="V35" s="108">
        <v>292</v>
      </c>
      <c r="W35" s="57">
        <v>381</v>
      </c>
      <c r="X35" s="57">
        <v>9077</v>
      </c>
      <c r="Y35" s="57">
        <v>217</v>
      </c>
      <c r="Z35" s="108">
        <v>179.32452000000001</v>
      </c>
    </row>
    <row r="36" spans="1:26" ht="15.75" customHeight="1" x14ac:dyDescent="0.2">
      <c r="A36" s="52" t="s">
        <v>50</v>
      </c>
      <c r="B36" s="58">
        <v>578.86297000000002</v>
      </c>
      <c r="C36" s="58">
        <v>156.13733999999999</v>
      </c>
      <c r="D36" s="113">
        <v>102.1961</v>
      </c>
      <c r="E36" s="58">
        <v>76.160420000000002</v>
      </c>
      <c r="F36" s="58"/>
      <c r="G36" s="63">
        <f>IF(OR('Tabel B1'!T36&lt;5,'Tabel B1'!B36&lt;0.5),"-",IFERROR('Tabel B1'!B36/'Tabel B1'!T36*100,"-"))</f>
        <v>5.8684404906731551</v>
      </c>
      <c r="H36" s="63">
        <f>IF(OR('Tabel B1'!U36&lt;5,'Tabel B1'!C36&lt;0.5),"-",IFERROR('Tabel B1'!C36/'Tabel B1'!U36*100,"-"))</f>
        <v>7.8460974874371852</v>
      </c>
      <c r="I36" s="63">
        <f>IF(OR('Tabel B1'!V36&lt;5,'Tabel B1'!D36&lt;0.5),"-",IFERROR('Tabel B1'!D36/'Tabel B1'!V36*100,"-"))</f>
        <v>9.5154655493482316</v>
      </c>
      <c r="J36" s="63">
        <f>IF(OR('Tabel B1'!W36&lt;5,'Tabel B1'!E36&lt;0.5),"-",IFERROR('Tabel B1'!E36/'Tabel B1'!W36*100,"-"))</f>
        <v>8.136797008547008</v>
      </c>
      <c r="K36" s="58"/>
      <c r="L36" s="63">
        <f>IF(OR('Tabel B1'!X36&lt;5,'Tabel B1'!Z36&lt;0.5),"-",IFERROR('Tabel B1'!Z36/'Tabel B1'!X36*100,"-"))</f>
        <v>5.5178267459926484</v>
      </c>
      <c r="R36" s="52" t="s">
        <v>50</v>
      </c>
      <c r="S36" s="51"/>
      <c r="T36" s="58">
        <v>9864</v>
      </c>
      <c r="U36" s="58">
        <v>1990</v>
      </c>
      <c r="V36" s="113">
        <v>1074</v>
      </c>
      <c r="W36" s="58">
        <v>936</v>
      </c>
      <c r="X36" s="58">
        <v>26389</v>
      </c>
      <c r="Y36" s="58">
        <v>1723</v>
      </c>
      <c r="Z36" s="113">
        <v>1456.0993000000001</v>
      </c>
    </row>
    <row r="37" spans="1:26" ht="15.75" customHeight="1" x14ac:dyDescent="0.2">
      <c r="A37" s="50" t="s">
        <v>51</v>
      </c>
      <c r="B37" s="57">
        <v>483.54207000000002</v>
      </c>
      <c r="C37" s="57">
        <v>192.89465000000001</v>
      </c>
      <c r="D37" s="108">
        <v>81.484440000000006</v>
      </c>
      <c r="E37" s="57">
        <v>72.048900000000003</v>
      </c>
      <c r="F37" s="58"/>
      <c r="G37" s="62">
        <f>IF(OR('Tabel B1'!T37&lt;5,'Tabel B1'!B37&lt;0.5),"-",IFERROR('Tabel B1'!B37/'Tabel B1'!T37*100,"-"))</f>
        <v>5.0733613471828773</v>
      </c>
      <c r="H37" s="62">
        <f>IF(OR('Tabel B1'!U37&lt;5,'Tabel B1'!C37&lt;0.5),"-",IFERROR('Tabel B1'!C37/'Tabel B1'!U37*100,"-"))</f>
        <v>4.7793520812685824</v>
      </c>
      <c r="I37" s="62">
        <f>IF(OR('Tabel B1'!V37&lt;5,'Tabel B1'!D37&lt;0.5),"-",IFERROR('Tabel B1'!D37/'Tabel B1'!V37*100,"-"))</f>
        <v>6.1637246596066575</v>
      </c>
      <c r="J37" s="62">
        <f>IF(OR('Tabel B1'!W37&lt;5,'Tabel B1'!E37&lt;0.5),"-",IFERROR('Tabel B1'!E37/'Tabel B1'!W37*100,"-"))</f>
        <v>6.0545294117647055</v>
      </c>
      <c r="K37" s="58"/>
      <c r="L37" s="62">
        <f>IF(OR('Tabel B1'!X37&lt;5,'Tabel B1'!Z37&lt;0.5),"-",IFERROR('Tabel B1'!Z37/'Tabel B1'!X37*100,"-"))</f>
        <v>4.0941393727231334</v>
      </c>
      <c r="R37" s="50" t="s">
        <v>51</v>
      </c>
      <c r="S37" s="51"/>
      <c r="T37" s="57">
        <v>9531</v>
      </c>
      <c r="U37" s="57">
        <v>4036</v>
      </c>
      <c r="V37" s="108">
        <v>1322</v>
      </c>
      <c r="W37" s="57">
        <v>1190</v>
      </c>
      <c r="X37" s="57">
        <v>35136</v>
      </c>
      <c r="Y37" s="57">
        <v>1670</v>
      </c>
      <c r="Z37" s="108">
        <v>1438.5168100000001</v>
      </c>
    </row>
    <row r="38" spans="1:26" ht="15.75" customHeight="1" x14ac:dyDescent="0.2">
      <c r="A38" s="52" t="s">
        <v>52</v>
      </c>
      <c r="B38" s="58">
        <v>69.698120000000003</v>
      </c>
      <c r="C38" s="58">
        <v>37.481439999999999</v>
      </c>
      <c r="D38" s="113">
        <v>20.172139999999999</v>
      </c>
      <c r="E38" s="58">
        <v>29.46236</v>
      </c>
      <c r="F38" s="58"/>
      <c r="G38" s="63">
        <f>IF(OR('Tabel B1'!T38&lt;5,'Tabel B1'!B38&lt;0.5),"-",IFERROR('Tabel B1'!B38/'Tabel B1'!T38*100,"-"))</f>
        <v>7.2677914494264861</v>
      </c>
      <c r="H38" s="63">
        <f>IF(OR('Tabel B1'!U38&lt;5,'Tabel B1'!C38&lt;0.5),"-",IFERROR('Tabel B1'!C38/'Tabel B1'!U38*100,"-"))</f>
        <v>6.7412661870503596</v>
      </c>
      <c r="I38" s="63">
        <f>IF(OR('Tabel B1'!V38&lt;5,'Tabel B1'!D38&lt;0.5),"-",IFERROR('Tabel B1'!D38/'Tabel B1'!V38*100,"-"))</f>
        <v>8.3355950413223141</v>
      </c>
      <c r="J38" s="63">
        <f>IF(OR('Tabel B1'!W38&lt;5,'Tabel B1'!E38&lt;0.5),"-",IFERROR('Tabel B1'!E38/'Tabel B1'!W38*100,"-"))</f>
        <v>12.124427983539094</v>
      </c>
      <c r="K38" s="58"/>
      <c r="L38" s="63">
        <f>IF(OR('Tabel B1'!X38&lt;5,'Tabel B1'!Z38&lt;0.5),"-",IFERROR('Tabel B1'!Z38/'Tabel B1'!X38*100,"-"))</f>
        <v>5.747136124737211</v>
      </c>
      <c r="R38" s="52" t="s">
        <v>52</v>
      </c>
      <c r="S38" s="51"/>
      <c r="T38" s="58">
        <v>959</v>
      </c>
      <c r="U38" s="58">
        <v>556</v>
      </c>
      <c r="V38" s="113">
        <v>242</v>
      </c>
      <c r="W38" s="58">
        <v>243</v>
      </c>
      <c r="X38" s="58">
        <v>5708</v>
      </c>
      <c r="Y38" s="58">
        <v>394</v>
      </c>
      <c r="Z38" s="113">
        <v>328.04653000000002</v>
      </c>
    </row>
    <row r="39" spans="1:26" ht="15.75" customHeight="1" x14ac:dyDescent="0.2">
      <c r="A39" s="50" t="s">
        <v>53</v>
      </c>
      <c r="B39" s="57">
        <v>106.91761</v>
      </c>
      <c r="C39" s="57">
        <v>34.919229999999999</v>
      </c>
      <c r="D39" s="108">
        <v>18.826789999999999</v>
      </c>
      <c r="E39" s="57">
        <v>23.150379999999998</v>
      </c>
      <c r="F39" s="58"/>
      <c r="G39" s="62">
        <f>IF(OR('Tabel B1'!T39&lt;5,'Tabel B1'!B39&lt;0.5),"-",IFERROR('Tabel B1'!B39/'Tabel B1'!T39*100,"-"))</f>
        <v>10.134370616113744</v>
      </c>
      <c r="H39" s="62">
        <f>IF(OR('Tabel B1'!U39&lt;5,'Tabel B1'!C39&lt;0.5),"-",IFERROR('Tabel B1'!C39/'Tabel B1'!U39*100,"-"))</f>
        <v>7.3205932914046121</v>
      </c>
      <c r="I39" s="62">
        <f>IF(OR('Tabel B1'!V39&lt;5,'Tabel B1'!D39&lt;0.5),"-",IFERROR('Tabel B1'!D39/'Tabel B1'!V39*100,"-"))</f>
        <v>10.636604519774011</v>
      </c>
      <c r="J39" s="62">
        <f>IF(OR('Tabel B1'!W39&lt;5,'Tabel B1'!E39&lt;0.5),"-",IFERROR('Tabel B1'!E39/'Tabel B1'!W39*100,"-"))</f>
        <v>13.459523255813952</v>
      </c>
      <c r="K39" s="58"/>
      <c r="L39" s="62">
        <f>IF(OR('Tabel B1'!X39&lt;5,'Tabel B1'!Z39&lt;0.5),"-",IFERROR('Tabel B1'!Z39/'Tabel B1'!X39*100,"-"))</f>
        <v>5.952035084392187</v>
      </c>
      <c r="R39" s="50" t="s">
        <v>53</v>
      </c>
      <c r="S39" s="51"/>
      <c r="T39" s="57">
        <v>1055</v>
      </c>
      <c r="U39" s="57">
        <v>477</v>
      </c>
      <c r="V39" s="108">
        <v>177</v>
      </c>
      <c r="W39" s="57">
        <v>172</v>
      </c>
      <c r="X39" s="57">
        <v>5273</v>
      </c>
      <c r="Y39" s="57">
        <v>374</v>
      </c>
      <c r="Z39" s="108">
        <v>313.85081000000002</v>
      </c>
    </row>
    <row r="40" spans="1:26" ht="15.75" customHeight="1" x14ac:dyDescent="0.2">
      <c r="A40" s="52" t="s">
        <v>54</v>
      </c>
      <c r="B40" s="58">
        <v>143.24518</v>
      </c>
      <c r="C40" s="58">
        <v>59.708730000000003</v>
      </c>
      <c r="D40" s="113">
        <v>27.456499999999998</v>
      </c>
      <c r="E40" s="58">
        <v>27.190169999999998</v>
      </c>
      <c r="F40" s="58"/>
      <c r="G40" s="63">
        <f>IF(OR('Tabel B1'!T40&lt;5,'Tabel B1'!B40&lt;0.5),"-",IFERROR('Tabel B1'!B40/'Tabel B1'!T40*100,"-"))</f>
        <v>7.527334734629533</v>
      </c>
      <c r="H40" s="63">
        <f>IF(OR('Tabel B1'!U40&lt;5,'Tabel B1'!C40&lt;0.5),"-",IFERROR('Tabel B1'!C40/'Tabel B1'!U40*100,"-"))</f>
        <v>7.6353874680306912</v>
      </c>
      <c r="I40" s="63">
        <f>IF(OR('Tabel B1'!V40&lt;5,'Tabel B1'!D40&lt;0.5),"-",IFERROR('Tabel B1'!D40/'Tabel B1'!V40*100,"-"))</f>
        <v>11.834698275862069</v>
      </c>
      <c r="J40" s="63">
        <f>IF(OR('Tabel B1'!W40&lt;5,'Tabel B1'!E40&lt;0.5),"-",IFERROR('Tabel B1'!E40/'Tabel B1'!W40*100,"-"))</f>
        <v>10.457757692307691</v>
      </c>
      <c r="K40" s="58"/>
      <c r="L40" s="63">
        <f>IF(OR('Tabel B1'!X40&lt;5,'Tabel B1'!Z40&lt;0.5),"-",IFERROR('Tabel B1'!Z40/'Tabel B1'!X40*100,"-"))</f>
        <v>6.4620439619353975</v>
      </c>
      <c r="R40" s="52" t="s">
        <v>54</v>
      </c>
      <c r="S40" s="51"/>
      <c r="T40" s="58">
        <v>1903</v>
      </c>
      <c r="U40" s="58">
        <v>782</v>
      </c>
      <c r="V40" s="113">
        <v>232</v>
      </c>
      <c r="W40" s="58">
        <v>260</v>
      </c>
      <c r="X40" s="58">
        <v>7461</v>
      </c>
      <c r="Y40" s="58">
        <v>569</v>
      </c>
      <c r="Z40" s="113">
        <v>482.13310000000001</v>
      </c>
    </row>
    <row r="41" spans="1:26" ht="15.75" customHeight="1" x14ac:dyDescent="0.2">
      <c r="A41" s="50" t="s">
        <v>55</v>
      </c>
      <c r="B41" s="57">
        <v>85.428179999999998</v>
      </c>
      <c r="C41" s="57">
        <v>52.061999999999998</v>
      </c>
      <c r="D41" s="108">
        <v>72.801720000000003</v>
      </c>
      <c r="E41" s="57">
        <v>15.027760000000001</v>
      </c>
      <c r="F41" s="58"/>
      <c r="G41" s="62">
        <f>IF(OR('Tabel B1'!T41&lt;5,'Tabel B1'!B41&lt;0.5),"-",IFERROR('Tabel B1'!B41/'Tabel B1'!T41*100,"-"))</f>
        <v>5.5221835811247573</v>
      </c>
      <c r="H41" s="62">
        <f>IF(OR('Tabel B1'!U41&lt;5,'Tabel B1'!C41&lt;0.5),"-",IFERROR('Tabel B1'!C41/'Tabel B1'!U41*100,"-"))</f>
        <v>8.6769999999999996</v>
      </c>
      <c r="I41" s="62">
        <f>IF(OR('Tabel B1'!V41&lt;5,'Tabel B1'!D41&lt;0.5),"-",IFERROR('Tabel B1'!D41/'Tabel B1'!V41*100,"-"))</f>
        <v>18.29188944723618</v>
      </c>
      <c r="J41" s="62">
        <f>IF(OR('Tabel B1'!W41&lt;5,'Tabel B1'!E41&lt;0.5),"-",IFERROR('Tabel B1'!E41/'Tabel B1'!W41*100,"-"))</f>
        <v>13.298902654867256</v>
      </c>
      <c r="K41" s="58"/>
      <c r="L41" s="62">
        <f>IF(OR('Tabel B1'!X41&lt;5,'Tabel B1'!Z41&lt;0.5),"-",IFERROR('Tabel B1'!Z41/'Tabel B1'!X41*100,"-"))</f>
        <v>7.134584203359057</v>
      </c>
      <c r="R41" s="50" t="s">
        <v>55</v>
      </c>
      <c r="S41" s="51"/>
      <c r="T41" s="57">
        <v>1547</v>
      </c>
      <c r="U41" s="57">
        <v>600</v>
      </c>
      <c r="V41" s="108">
        <v>398</v>
      </c>
      <c r="W41" s="57">
        <v>113</v>
      </c>
      <c r="X41" s="57">
        <v>4406</v>
      </c>
      <c r="Y41" s="57">
        <v>364</v>
      </c>
      <c r="Z41" s="108">
        <v>314.34978000000001</v>
      </c>
    </row>
    <row r="42" spans="1:26" ht="15.75" customHeight="1" x14ac:dyDescent="0.2">
      <c r="A42" s="52" t="s">
        <v>56</v>
      </c>
      <c r="B42" s="58">
        <v>23.593209999999999</v>
      </c>
      <c r="C42" s="58">
        <v>11.53246</v>
      </c>
      <c r="D42" s="113">
        <v>8.2629599999999996</v>
      </c>
      <c r="E42" s="58">
        <v>1.8611599999999999</v>
      </c>
      <c r="F42" s="58"/>
      <c r="G42" s="63">
        <f>IF(OR('Tabel B1'!T42&lt;5,'Tabel B1'!B42&lt;0.5),"-",IFERROR('Tabel B1'!B42/'Tabel B1'!T42*100,"-"))</f>
        <v>5.3865776255707756</v>
      </c>
      <c r="H42" s="63">
        <f>IF(OR('Tabel B1'!U42&lt;5,'Tabel B1'!C42&lt;0.5),"-",IFERROR('Tabel B1'!C42/'Tabel B1'!U42*100,"-"))</f>
        <v>10.205716814159292</v>
      </c>
      <c r="I42" s="63">
        <f>IF(OR('Tabel B1'!V42&lt;5,'Tabel B1'!D42&lt;0.5),"-",IFERROR('Tabel B1'!D42/'Tabel B1'!V42*100,"-"))</f>
        <v>17.214500000000001</v>
      </c>
      <c r="J42" s="63">
        <f>IF(OR('Tabel B1'!W42&lt;5,'Tabel B1'!E42&lt;0.5),"-",IFERROR('Tabel B1'!E42/'Tabel B1'!W42*100,"-"))</f>
        <v>5.3176000000000005</v>
      </c>
      <c r="K42" s="58"/>
      <c r="L42" s="63">
        <f>IF(OR('Tabel B1'!X42&lt;5,'Tabel B1'!Z42&lt;0.5),"-",IFERROR('Tabel B1'!Z42/'Tabel B1'!X42*100,"-"))</f>
        <v>6.5493825136612021</v>
      </c>
      <c r="R42" s="52" t="s">
        <v>56</v>
      </c>
      <c r="S42" s="51"/>
      <c r="T42" s="58">
        <v>438</v>
      </c>
      <c r="U42" s="58">
        <v>113</v>
      </c>
      <c r="V42" s="113">
        <v>48</v>
      </c>
      <c r="W42" s="58">
        <v>35</v>
      </c>
      <c r="X42" s="58">
        <v>1281</v>
      </c>
      <c r="Y42" s="58">
        <v>104</v>
      </c>
      <c r="Z42" s="113">
        <v>83.897589999999994</v>
      </c>
    </row>
    <row r="43" spans="1:26" ht="15.75" customHeight="1" x14ac:dyDescent="0.2">
      <c r="A43" s="50" t="s">
        <v>57</v>
      </c>
      <c r="B43" s="57">
        <v>113.40049</v>
      </c>
      <c r="C43" s="57">
        <v>62.469909999999999</v>
      </c>
      <c r="D43" s="108">
        <v>26.933820000000001</v>
      </c>
      <c r="E43" s="57">
        <v>35.413829999999997</v>
      </c>
      <c r="F43" s="58"/>
      <c r="G43" s="62">
        <f>IF(OR('Tabel B1'!T43&lt;5,'Tabel B1'!B43&lt;0.5),"-",IFERROR('Tabel B1'!B43/'Tabel B1'!T43*100,"-"))</f>
        <v>9.7339476394849793</v>
      </c>
      <c r="H43" s="62">
        <f>IF(OR('Tabel B1'!U43&lt;5,'Tabel B1'!C43&lt;0.5),"-",IFERROR('Tabel B1'!C43/'Tabel B1'!U43*100,"-"))</f>
        <v>13.434389247311829</v>
      </c>
      <c r="I43" s="62">
        <f>IF(OR('Tabel B1'!V43&lt;5,'Tabel B1'!D43&lt;0.5),"-",IFERROR('Tabel B1'!D43/'Tabel B1'!V43*100,"-"))</f>
        <v>17.603803921568627</v>
      </c>
      <c r="J43" s="62">
        <f>IF(OR('Tabel B1'!W43&lt;5,'Tabel B1'!E43&lt;0.5),"-",IFERROR('Tabel B1'!E43/'Tabel B1'!W43*100,"-"))</f>
        <v>17.275039024390242</v>
      </c>
      <c r="K43" s="58"/>
      <c r="L43" s="62">
        <f>IF(OR('Tabel B1'!X43&lt;5,'Tabel B1'!Z43&lt;0.5),"-",IFERROR('Tabel B1'!Z43/'Tabel B1'!X43*100,"-"))</f>
        <v>10.504018391435629</v>
      </c>
      <c r="R43" s="50" t="s">
        <v>57</v>
      </c>
      <c r="S43" s="51"/>
      <c r="T43" s="57">
        <v>1165</v>
      </c>
      <c r="U43" s="57">
        <v>465</v>
      </c>
      <c r="V43" s="108">
        <v>153</v>
      </c>
      <c r="W43" s="57">
        <v>205</v>
      </c>
      <c r="X43" s="57">
        <v>3643</v>
      </c>
      <c r="Y43" s="57">
        <v>466</v>
      </c>
      <c r="Z43" s="108">
        <v>382.66138999999998</v>
      </c>
    </row>
    <row r="44" spans="1:26" ht="15.75" customHeight="1" x14ac:dyDescent="0.2">
      <c r="A44" s="52" t="s">
        <v>58</v>
      </c>
      <c r="B44" s="58">
        <v>61.200020000000002</v>
      </c>
      <c r="C44" s="58">
        <v>20.244499999999999</v>
      </c>
      <c r="D44" s="113">
        <v>17.752140000000001</v>
      </c>
      <c r="E44" s="58">
        <v>8.49498</v>
      </c>
      <c r="F44" s="58"/>
      <c r="G44" s="63">
        <f>IF(OR('Tabel B1'!T44&lt;5,'Tabel B1'!B44&lt;0.5),"-",IFERROR('Tabel B1'!B44/'Tabel B1'!T44*100,"-"))</f>
        <v>9.1343313432835824</v>
      </c>
      <c r="H44" s="63">
        <f>IF(OR('Tabel B1'!U44&lt;5,'Tabel B1'!C44&lt;0.5),"-",IFERROR('Tabel B1'!C44/'Tabel B1'!U44*100,"-"))</f>
        <v>7.1789007092198567</v>
      </c>
      <c r="I44" s="63">
        <f>IF(OR('Tabel B1'!V44&lt;5,'Tabel B1'!D44&lt;0.5),"-",IFERROR('Tabel B1'!D44/'Tabel B1'!V44*100,"-"))</f>
        <v>11.026173913043479</v>
      </c>
      <c r="J44" s="63">
        <f>IF(OR('Tabel B1'!W44&lt;5,'Tabel B1'!E44&lt;0.5),"-",IFERROR('Tabel B1'!E44/'Tabel B1'!W44*100,"-"))</f>
        <v>7.4517368421052641</v>
      </c>
      <c r="K44" s="58"/>
      <c r="L44" s="63">
        <f>IF(OR('Tabel B1'!X44&lt;5,'Tabel B1'!Z44&lt;0.5),"-",IFERROR('Tabel B1'!Z44/'Tabel B1'!X44*100,"-"))</f>
        <v>6.9416093508500785</v>
      </c>
      <c r="M44" t="s">
        <v>173</v>
      </c>
      <c r="R44" s="52" t="s">
        <v>58</v>
      </c>
      <c r="S44" s="51"/>
      <c r="T44" s="58">
        <v>670</v>
      </c>
      <c r="U44" s="58">
        <v>282</v>
      </c>
      <c r="V44" s="113">
        <v>161</v>
      </c>
      <c r="W44" s="58">
        <v>114</v>
      </c>
      <c r="X44" s="58">
        <v>2588</v>
      </c>
      <c r="Y44" s="58">
        <v>227</v>
      </c>
      <c r="Z44" s="113">
        <v>179.64885000000001</v>
      </c>
    </row>
    <row r="45" spans="1:26" ht="15.75" customHeight="1" x14ac:dyDescent="0.2">
      <c r="A45" s="50" t="s">
        <v>59</v>
      </c>
      <c r="B45" s="57">
        <v>522.59590000000003</v>
      </c>
      <c r="C45" s="57">
        <v>111.03474</v>
      </c>
      <c r="D45" s="108">
        <v>40.192729999999997</v>
      </c>
      <c r="E45" s="57">
        <v>45.654589999999999</v>
      </c>
      <c r="F45" s="58"/>
      <c r="G45" s="62">
        <f>IF(OR('Tabel B1'!T45&lt;5,'Tabel B1'!B45&lt;0.5),"-",IFERROR('Tabel B1'!B45/'Tabel B1'!T45*100,"-"))</f>
        <v>7.7295651530838647</v>
      </c>
      <c r="H45" s="62">
        <f>IF(OR('Tabel B1'!U45&lt;5,'Tabel B1'!C45&lt;0.5),"-",IFERROR('Tabel B1'!C45/'Tabel B1'!U45*100,"-"))</f>
        <v>6.6170882002383786</v>
      </c>
      <c r="I45" s="62">
        <f>IF(OR('Tabel B1'!V45&lt;5,'Tabel B1'!D45&lt;0.5),"-",IFERROR('Tabel B1'!D45/'Tabel B1'!V45*100,"-"))</f>
        <v>6.1456773700305805</v>
      </c>
      <c r="J45" s="62">
        <f>IF(OR('Tabel B1'!W45&lt;5,'Tabel B1'!E45&lt;0.5),"-",IFERROR('Tabel B1'!E45/'Tabel B1'!W45*100,"-"))</f>
        <v>6.3321206657420248</v>
      </c>
      <c r="K45" s="58"/>
      <c r="L45" s="62">
        <f>IF(OR('Tabel B1'!X45&lt;5,'Tabel B1'!Z45&lt;0.5),"-",IFERROR('Tabel B1'!Z45/'Tabel B1'!X45*100,"-"))</f>
        <v>6.0133989576251983</v>
      </c>
      <c r="R45" s="50" t="s">
        <v>59</v>
      </c>
      <c r="S45" s="51"/>
      <c r="T45" s="57">
        <v>6761</v>
      </c>
      <c r="U45" s="57">
        <v>1678</v>
      </c>
      <c r="V45" s="108">
        <v>654</v>
      </c>
      <c r="W45" s="57">
        <v>721</v>
      </c>
      <c r="X45" s="57">
        <v>22065</v>
      </c>
      <c r="Y45" s="57">
        <v>1613</v>
      </c>
      <c r="Z45" s="108">
        <v>1326.8564799999999</v>
      </c>
    </row>
    <row r="46" spans="1:26" ht="15.75" customHeight="1" x14ac:dyDescent="0.2">
      <c r="A46" s="59"/>
      <c r="K46" s="58"/>
      <c r="R46" s="51"/>
      <c r="S46" s="51"/>
      <c r="T46" s="58"/>
      <c r="U46" s="58"/>
      <c r="V46" s="113"/>
      <c r="W46" s="58"/>
      <c r="X46" s="58"/>
      <c r="Y46" s="58"/>
      <c r="Z46" s="113"/>
    </row>
    <row r="47" spans="1:26" ht="15.75" customHeight="1" x14ac:dyDescent="0.2">
      <c r="A47" s="53" t="s">
        <v>20</v>
      </c>
      <c r="B47" s="117">
        <f>SUM(B9:B45)-SUM(B17:B20)</f>
        <v>5425.4986500000005</v>
      </c>
      <c r="C47" s="117">
        <f>SUM(C9:C45)-SUM(C17:C20)</f>
        <v>2412.161779999999</v>
      </c>
      <c r="D47" s="117">
        <f>SUM(D9:D45)-SUM(D17:D20)</f>
        <v>1066.04378</v>
      </c>
      <c r="E47" s="117">
        <f>SUM(E9:E45)-SUM(E17:E20)</f>
        <v>975.35398000000032</v>
      </c>
      <c r="F47" s="120">
        <f t="shared" ref="F47" si="0">SUM(F9:F45)-SUM(F17:F20)</f>
        <v>0</v>
      </c>
      <c r="G47" s="70">
        <f>IF(OR('Tabel B1'!T47&lt;5,'Tabel B1'!B47&lt;0.5),"-",IFERROR('Tabel B1'!B47/'Tabel B1'!T47*100,"-"))</f>
        <v>6.3878243951256852</v>
      </c>
      <c r="H47" s="70">
        <f>IF(OR('Tabel B1'!U47&lt;5,'Tabel B1'!C47&lt;0.5),"-",IFERROR('Tabel B1'!C47/'Tabel B1'!U47*100,"-"))</f>
        <v>7.0582641697147004</v>
      </c>
      <c r="I47" s="70">
        <f>IF(OR('Tabel B1'!V47&lt;5,'Tabel B1'!D47&lt;0.5),"-",IFERROR('Tabel B1'!D47/'Tabel B1'!V47*100,"-"))</f>
        <v>7.5810253164556958</v>
      </c>
      <c r="J47" s="70">
        <f>IF(OR('Tabel B1'!W47&lt;5,'Tabel B1'!E47&lt;0.5),"-",IFERROR('Tabel B1'!E47/'Tabel B1'!W47*100,"-"))</f>
        <v>7.3406636562053169</v>
      </c>
      <c r="K47" s="85"/>
      <c r="L47" s="70">
        <f>IF(OR('Tabel B1'!X47&lt;5,'Tabel B1'!Z47&lt;0.5),"-",IFERROR('Tabel B1'!Z47/'Tabel B1'!X47*100,"-"))</f>
        <v>4.9655989348222649</v>
      </c>
      <c r="R47" s="52" t="s">
        <v>20</v>
      </c>
      <c r="S47" s="51"/>
      <c r="T47" s="57">
        <v>84935</v>
      </c>
      <c r="U47" s="57">
        <v>34175</v>
      </c>
      <c r="V47" s="108">
        <v>14062</v>
      </c>
      <c r="W47" s="57">
        <v>13287</v>
      </c>
      <c r="X47" s="57">
        <v>333841</v>
      </c>
      <c r="Y47" s="57">
        <v>19931</v>
      </c>
      <c r="Z47" s="108">
        <v>16577.205139999998</v>
      </c>
    </row>
    <row r="48" spans="1:26" ht="15.75" customHeight="1" x14ac:dyDescent="0.2">
      <c r="A48" s="44"/>
      <c r="B48" s="106"/>
      <c r="C48" s="106"/>
      <c r="D48" s="106"/>
      <c r="E48" s="106"/>
      <c r="F48" s="103"/>
      <c r="G48" s="71"/>
      <c r="H48" s="71"/>
      <c r="I48" s="71"/>
      <c r="J48" s="71"/>
      <c r="K48" s="58"/>
      <c r="L48" s="71"/>
      <c r="R48" s="51"/>
      <c r="S48" s="51"/>
      <c r="T48" s="58"/>
      <c r="U48" s="58"/>
      <c r="V48" s="113"/>
      <c r="W48" s="58"/>
      <c r="X48" s="58"/>
      <c r="Y48" s="58"/>
      <c r="Z48" s="113"/>
    </row>
    <row r="49" spans="1:26" ht="15.75" customHeight="1" x14ac:dyDescent="0.2">
      <c r="A49" s="35" t="s">
        <v>60</v>
      </c>
      <c r="B49" s="57">
        <v>301.20999999999998</v>
      </c>
      <c r="C49" s="57">
        <v>164.79199</v>
      </c>
      <c r="D49" s="108">
        <v>131.11457999999999</v>
      </c>
      <c r="E49" s="57">
        <v>106.86085</v>
      </c>
      <c r="F49" s="69"/>
      <c r="G49" s="68">
        <f>IF(OR('Tabel B1'!T49&lt;5,'Tabel B1'!B49&lt;0.5),"-",IFERROR('Tabel B1'!B49/'Tabel B1'!T49*100,"-"))</f>
        <v>3.4038874449090288</v>
      </c>
      <c r="H49" s="68">
        <f>IF(OR('Tabel B1'!U49&lt;5,'Tabel B1'!C49&lt;0.5),"-",IFERROR('Tabel B1'!C49/'Tabel B1'!U49*100,"-"))</f>
        <v>3.2426601731601732</v>
      </c>
      <c r="I49" s="68">
        <f>IF(OR('Tabel B1'!V49&lt;5,'Tabel B1'!D49&lt;0.5),"-",IFERROR('Tabel B1'!D49/'Tabel B1'!V49*100,"-"))</f>
        <v>3.8699698937426206</v>
      </c>
      <c r="J49" s="68">
        <f>IF(OR('Tabel B1'!W49&lt;5,'Tabel B1'!E49&lt;0.5),"-",IFERROR('Tabel B1'!E49/'Tabel B1'!W49*100,"-"))</f>
        <v>4.1116140823393614</v>
      </c>
      <c r="K49" s="58"/>
      <c r="L49" s="68">
        <f>IF(OR('Tabel B1'!X49&lt;5,'Tabel B1'!Z49&lt;0.5),"-",IFERROR('Tabel B1'!Z49/'Tabel B1'!X49*100,"-"))</f>
        <v>2.5214346859621961</v>
      </c>
      <c r="R49" s="50" t="s">
        <v>166</v>
      </c>
      <c r="S49" s="51"/>
      <c r="T49" s="57">
        <v>8849</v>
      </c>
      <c r="U49" s="57">
        <v>5082</v>
      </c>
      <c r="V49" s="108">
        <v>3388</v>
      </c>
      <c r="W49" s="57">
        <v>2599</v>
      </c>
      <c r="X49" s="57">
        <v>65231</v>
      </c>
      <c r="Y49" s="57">
        <v>2020</v>
      </c>
      <c r="Z49" s="108">
        <v>1644.7570599999999</v>
      </c>
    </row>
    <row r="50" spans="1:26" ht="15.75" customHeight="1" x14ac:dyDescent="0.2">
      <c r="A50" s="38" t="s">
        <v>61</v>
      </c>
      <c r="B50" s="58">
        <v>1661.6858999999999</v>
      </c>
      <c r="C50" s="58">
        <v>933.21649000000002</v>
      </c>
      <c r="D50" s="113">
        <v>287.30930000000001</v>
      </c>
      <c r="E50" s="58">
        <v>298.38832000000002</v>
      </c>
      <c r="F50" s="69"/>
      <c r="G50" s="69">
        <f>IF(OR('Tabel B1'!T50&lt;5,'Tabel B1'!B50&lt;0.5),"-",IFERROR('Tabel B1'!B50/'Tabel B1'!T50*100,"-"))</f>
        <v>8.663638686131387</v>
      </c>
      <c r="H50" s="69">
        <f>IF(OR('Tabel B1'!U50&lt;5,'Tabel B1'!C50&lt;0.5),"-",IFERROR('Tabel B1'!C50/'Tabel B1'!U50*100,"-"))</f>
        <v>10.995834688346884</v>
      </c>
      <c r="I50" s="69">
        <f>IF(OR('Tabel B1'!V50&lt;5,'Tabel B1'!D50&lt;0.5),"-",IFERROR('Tabel B1'!D50/'Tabel B1'!V50*100,"-"))</f>
        <v>10.566726737771241</v>
      </c>
      <c r="J50" s="69">
        <f>IF(OR('Tabel B1'!W50&lt;5,'Tabel B1'!E50&lt;0.5),"-",IFERROR('Tabel B1'!E50/'Tabel B1'!W50*100,"-"))</f>
        <v>9.5179687400318986</v>
      </c>
      <c r="K50" s="58"/>
      <c r="L50" s="69">
        <f>IF(OR('Tabel B1'!X50&lt;5,'Tabel B1'!Z50&lt;0.5),"-",IFERROR('Tabel B1'!Z50/'Tabel B1'!X50*100,"-"))</f>
        <v>7.488952646746549</v>
      </c>
      <c r="R50" s="52" t="s">
        <v>167</v>
      </c>
      <c r="S50" s="51"/>
      <c r="T50" s="57">
        <v>19180</v>
      </c>
      <c r="U50" s="57">
        <v>8487</v>
      </c>
      <c r="V50" s="108">
        <v>2719</v>
      </c>
      <c r="W50" s="57">
        <v>3135</v>
      </c>
      <c r="X50" s="57">
        <v>65930</v>
      </c>
      <c r="Y50" s="57">
        <v>5859</v>
      </c>
      <c r="Z50" s="108">
        <v>4937.46648</v>
      </c>
    </row>
    <row r="51" spans="1:26" ht="15.75" customHeight="1" x14ac:dyDescent="0.2">
      <c r="A51" s="35" t="s">
        <v>62</v>
      </c>
      <c r="B51" s="57">
        <v>1295.3814</v>
      </c>
      <c r="C51" s="57">
        <v>449.66444000000001</v>
      </c>
      <c r="D51" s="108">
        <v>222.87969000000001</v>
      </c>
      <c r="E51" s="57">
        <v>200.43785</v>
      </c>
      <c r="F51" s="69"/>
      <c r="G51" s="68">
        <f>IF(OR('Tabel B1'!T51&lt;5,'Tabel B1'!B51&lt;0.5),"-",IFERROR('Tabel B1'!B51/'Tabel B1'!T51*100,"-"))</f>
        <v>4.7552637568371203</v>
      </c>
      <c r="H51" s="68">
        <f>IF(OR('Tabel B1'!U51&lt;5,'Tabel B1'!C51&lt;0.5),"-",IFERROR('Tabel B1'!C51/'Tabel B1'!U51*100,"-"))</f>
        <v>5.0643590494425048</v>
      </c>
      <c r="I51" s="68">
        <f>IF(OR('Tabel B1'!V51&lt;5,'Tabel B1'!D51&lt;0.5),"-",IFERROR('Tabel B1'!D51/'Tabel B1'!V51*100,"-"))</f>
        <v>6.7294592391304349</v>
      </c>
      <c r="J51" s="68">
        <f>IF(OR('Tabel B1'!W51&lt;5,'Tabel B1'!E51&lt;0.5),"-",IFERROR('Tabel B1'!E51/'Tabel B1'!W51*100,"-"))</f>
        <v>6.457404961340206</v>
      </c>
      <c r="K51" s="58"/>
      <c r="L51" s="68">
        <f>IF(OR('Tabel B1'!X51&lt;5,'Tabel B1'!Z51&lt;0.5),"-",IFERROR('Tabel B1'!Z51/'Tabel B1'!X51*100,"-"))</f>
        <v>4.011173021456977</v>
      </c>
      <c r="R51" s="50" t="s">
        <v>168</v>
      </c>
      <c r="S51" s="51"/>
      <c r="T51" s="57">
        <v>27241</v>
      </c>
      <c r="U51" s="57">
        <v>8879</v>
      </c>
      <c r="V51" s="108">
        <v>3312</v>
      </c>
      <c r="W51" s="57">
        <v>3104</v>
      </c>
      <c r="X51" s="57">
        <v>91532</v>
      </c>
      <c r="Y51" s="57">
        <v>4317</v>
      </c>
      <c r="Z51" s="108">
        <v>3671.5068900000001</v>
      </c>
    </row>
    <row r="52" spans="1:26" ht="15.75" customHeight="1" x14ac:dyDescent="0.2">
      <c r="A52" s="44" t="s">
        <v>63</v>
      </c>
      <c r="R52" s="52" t="s">
        <v>169</v>
      </c>
      <c r="S52" s="51"/>
      <c r="T52" s="58">
        <v>671</v>
      </c>
      <c r="U52" s="58">
        <v>116</v>
      </c>
      <c r="V52" s="58">
        <v>47</v>
      </c>
      <c r="W52" s="58">
        <v>67</v>
      </c>
      <c r="X52" s="57">
        <v>3903</v>
      </c>
      <c r="Y52" s="57">
        <v>186</v>
      </c>
      <c r="Z52" s="108">
        <v>158.21556000000001</v>
      </c>
    </row>
  </sheetData>
  <mergeCells count="3">
    <mergeCell ref="A3:L3"/>
    <mergeCell ref="B5:E5"/>
    <mergeCell ref="G5:J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5"/>
  <dimension ref="A1:AA47"/>
  <sheetViews>
    <sheetView topLeftCell="A7" workbookViewId="0">
      <selection activeCell="F23" sqref="F23"/>
    </sheetView>
  </sheetViews>
  <sheetFormatPr defaultRowHeight="12.75" x14ac:dyDescent="0.2"/>
  <cols>
    <col min="1" max="1" width="17.140625" style="87" customWidth="1"/>
    <col min="2" max="2" width="1.140625" style="87" customWidth="1"/>
    <col min="3" max="3" width="168.28515625" style="87" bestFit="1" customWidth="1"/>
    <col min="4" max="16384" width="9.140625" style="87"/>
  </cols>
  <sheetData>
    <row r="1" spans="1:27" ht="15.75" customHeight="1" x14ac:dyDescent="0.2"/>
    <row r="2" spans="1:27" ht="15.75" customHeight="1" x14ac:dyDescent="0.2"/>
    <row r="3" spans="1:27" ht="15.75" customHeight="1" x14ac:dyDescent="0.25">
      <c r="A3" s="137" t="s">
        <v>103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27" ht="15.75" customHeight="1" x14ac:dyDescent="0.2"/>
    <row r="5" spans="1:27" ht="15.75" customHeight="1" x14ac:dyDescent="0.2"/>
    <row r="6" spans="1:27" ht="15.75" customHeight="1" x14ac:dyDescent="0.2"/>
    <row r="7" spans="1:27" ht="15.75" customHeight="1" x14ac:dyDescent="0.2">
      <c r="C7" s="88" t="s">
        <v>104</v>
      </c>
    </row>
    <row r="8" spans="1:27" ht="15.75" hidden="1" customHeight="1" x14ac:dyDescent="0.2"/>
    <row r="9" spans="1:27" ht="15.75" customHeight="1" x14ac:dyDescent="0.2">
      <c r="A9" s="97" t="s">
        <v>228</v>
      </c>
      <c r="B9" s="89"/>
      <c r="C9" s="110" t="s">
        <v>105</v>
      </c>
    </row>
    <row r="10" spans="1:27" ht="15.75" customHeight="1" x14ac:dyDescent="0.2">
      <c r="A10" s="99" t="s">
        <v>229</v>
      </c>
      <c r="B10" s="89"/>
      <c r="C10" s="111" t="s">
        <v>106</v>
      </c>
    </row>
    <row r="11" spans="1:27" ht="15.75" customHeight="1" x14ac:dyDescent="0.2">
      <c r="A11" s="97" t="s">
        <v>227</v>
      </c>
      <c r="B11" s="89"/>
      <c r="C11" s="110" t="s">
        <v>218</v>
      </c>
    </row>
    <row r="12" spans="1:27" ht="15.75" customHeight="1" x14ac:dyDescent="0.2">
      <c r="A12" s="99" t="s">
        <v>107</v>
      </c>
      <c r="B12" s="89"/>
      <c r="C12" s="111" t="s">
        <v>219</v>
      </c>
    </row>
    <row r="13" spans="1:27" ht="15.75" customHeight="1" x14ac:dyDescent="0.2">
      <c r="A13" s="97" t="s">
        <v>108</v>
      </c>
      <c r="B13" s="89"/>
      <c r="C13" s="110" t="s">
        <v>109</v>
      </c>
      <c r="AA13" s="122" t="s">
        <v>170</v>
      </c>
    </row>
    <row r="14" spans="1:27" ht="15.75" customHeight="1" x14ac:dyDescent="0.2">
      <c r="A14" s="99" t="s">
        <v>110</v>
      </c>
      <c r="B14" s="89"/>
      <c r="C14" s="111" t="s">
        <v>111</v>
      </c>
    </row>
    <row r="15" spans="1:27" ht="15.75" customHeight="1" x14ac:dyDescent="0.2">
      <c r="A15" s="97" t="s">
        <v>112</v>
      </c>
      <c r="B15" s="89"/>
      <c r="C15" s="110" t="s">
        <v>113</v>
      </c>
    </row>
    <row r="16" spans="1:27" ht="15.75" customHeight="1" x14ac:dyDescent="0.2">
      <c r="A16" s="99" t="s">
        <v>114</v>
      </c>
      <c r="B16" s="89"/>
      <c r="C16" s="111" t="s">
        <v>115</v>
      </c>
    </row>
    <row r="17" spans="1:3" ht="15.75" customHeight="1" x14ac:dyDescent="0.2">
      <c r="A17" s="97" t="s">
        <v>35</v>
      </c>
      <c r="B17" s="89"/>
      <c r="C17" s="110" t="s">
        <v>116</v>
      </c>
    </row>
    <row r="18" spans="1:3" ht="15.75" customHeight="1" x14ac:dyDescent="0.2">
      <c r="A18" s="99" t="s">
        <v>117</v>
      </c>
      <c r="B18" s="89"/>
      <c r="C18" s="111" t="s">
        <v>118</v>
      </c>
    </row>
    <row r="19" spans="1:3" ht="15.75" customHeight="1" x14ac:dyDescent="0.2">
      <c r="A19" s="97" t="s">
        <v>37</v>
      </c>
      <c r="B19" s="89"/>
      <c r="C19" s="110" t="s">
        <v>119</v>
      </c>
    </row>
    <row r="20" spans="1:3" ht="15.75" customHeight="1" x14ac:dyDescent="0.2">
      <c r="A20" s="99" t="s">
        <v>120</v>
      </c>
      <c r="B20" s="89"/>
      <c r="C20" s="111" t="s">
        <v>121</v>
      </c>
    </row>
    <row r="21" spans="1:3" ht="15.75" customHeight="1" x14ac:dyDescent="0.2">
      <c r="A21" s="97" t="s">
        <v>122</v>
      </c>
      <c r="B21" s="90">
        <v>0</v>
      </c>
      <c r="C21" s="110" t="s">
        <v>230</v>
      </c>
    </row>
    <row r="22" spans="1:3" ht="15.75" customHeight="1" x14ac:dyDescent="0.2">
      <c r="A22" s="99" t="s">
        <v>123</v>
      </c>
      <c r="B22" s="89"/>
      <c r="C22" s="111" t="s">
        <v>124</v>
      </c>
    </row>
    <row r="23" spans="1:3" ht="15.75" customHeight="1" x14ac:dyDescent="0.2">
      <c r="A23" s="97" t="s">
        <v>125</v>
      </c>
      <c r="B23" s="89"/>
      <c r="C23" s="110" t="s">
        <v>126</v>
      </c>
    </row>
    <row r="24" spans="1:3" ht="15.75" customHeight="1" x14ac:dyDescent="0.2">
      <c r="A24" s="52" t="s">
        <v>42</v>
      </c>
      <c r="B24" s="89"/>
      <c r="C24" s="111" t="s">
        <v>232</v>
      </c>
    </row>
    <row r="25" spans="1:3" ht="15.75" customHeight="1" x14ac:dyDescent="0.2">
      <c r="A25" s="97" t="s">
        <v>127</v>
      </c>
      <c r="B25" s="89"/>
      <c r="C25" s="110" t="s">
        <v>128</v>
      </c>
    </row>
    <row r="26" spans="1:3" ht="15.75" customHeight="1" x14ac:dyDescent="0.2">
      <c r="A26" s="99" t="s">
        <v>129</v>
      </c>
      <c r="B26" s="89"/>
      <c r="C26" s="111" t="s">
        <v>130</v>
      </c>
    </row>
    <row r="27" spans="1:3" ht="15.75" customHeight="1" x14ac:dyDescent="0.2">
      <c r="A27" s="97" t="s">
        <v>131</v>
      </c>
      <c r="B27" s="89"/>
      <c r="C27" s="110" t="s">
        <v>220</v>
      </c>
    </row>
    <row r="28" spans="1:3" ht="15.75" customHeight="1" x14ac:dyDescent="0.2">
      <c r="A28" s="99" t="s">
        <v>132</v>
      </c>
      <c r="B28" s="89"/>
      <c r="C28" s="111" t="s">
        <v>133</v>
      </c>
    </row>
    <row r="29" spans="1:3" ht="15.75" customHeight="1" x14ac:dyDescent="0.2">
      <c r="A29" s="97" t="s">
        <v>134</v>
      </c>
      <c r="B29" s="89"/>
      <c r="C29" s="110" t="s">
        <v>135</v>
      </c>
    </row>
    <row r="30" spans="1:3" ht="15.75" customHeight="1" x14ac:dyDescent="0.2">
      <c r="A30" s="99" t="s">
        <v>136</v>
      </c>
      <c r="B30" s="89"/>
      <c r="C30" s="111" t="s">
        <v>137</v>
      </c>
    </row>
    <row r="31" spans="1:3" ht="15.75" customHeight="1" x14ac:dyDescent="0.2">
      <c r="A31" s="97" t="s">
        <v>138</v>
      </c>
      <c r="B31" s="89"/>
      <c r="C31" s="110" t="s">
        <v>139</v>
      </c>
    </row>
    <row r="32" spans="1:3" ht="15.75" customHeight="1" x14ac:dyDescent="0.2">
      <c r="A32" s="99" t="s">
        <v>140</v>
      </c>
      <c r="B32" s="89"/>
      <c r="C32" s="111" t="s">
        <v>141</v>
      </c>
    </row>
    <row r="33" spans="1:11" ht="15.75" customHeight="1" x14ac:dyDescent="0.2">
      <c r="A33" s="97" t="s">
        <v>142</v>
      </c>
      <c r="B33" s="89"/>
      <c r="C33" s="110" t="s">
        <v>143</v>
      </c>
    </row>
    <row r="34" spans="1:11" ht="15.75" customHeight="1" x14ac:dyDescent="0.2">
      <c r="A34" s="99" t="s">
        <v>144</v>
      </c>
      <c r="B34" s="89"/>
      <c r="C34" s="111" t="s">
        <v>145</v>
      </c>
    </row>
    <row r="35" spans="1:11" ht="15.75" customHeight="1" x14ac:dyDescent="0.2">
      <c r="A35" s="97" t="s">
        <v>53</v>
      </c>
      <c r="B35" s="89"/>
      <c r="C35" s="110" t="s">
        <v>146</v>
      </c>
    </row>
    <row r="36" spans="1:11" ht="15.75" customHeight="1" x14ac:dyDescent="0.2">
      <c r="A36" s="99" t="s">
        <v>147</v>
      </c>
      <c r="B36" s="89"/>
      <c r="C36" s="111" t="s">
        <v>148</v>
      </c>
    </row>
    <row r="37" spans="1:11" ht="15.75" customHeight="1" x14ac:dyDescent="0.2">
      <c r="A37" s="97" t="s">
        <v>149</v>
      </c>
      <c r="B37" s="89"/>
      <c r="C37" s="110" t="s">
        <v>149</v>
      </c>
    </row>
    <row r="38" spans="1:11" ht="15.75" customHeight="1" x14ac:dyDescent="0.2">
      <c r="A38" s="99" t="s">
        <v>150</v>
      </c>
      <c r="B38" s="89"/>
      <c r="C38" s="111" t="s">
        <v>151</v>
      </c>
    </row>
    <row r="39" spans="1:11" ht="15.75" customHeight="1" x14ac:dyDescent="0.2">
      <c r="A39" s="97" t="s">
        <v>152</v>
      </c>
      <c r="B39" s="89"/>
      <c r="C39" s="110" t="s">
        <v>153</v>
      </c>
    </row>
    <row r="40" spans="1:11" ht="15.75" customHeight="1" x14ac:dyDescent="0.2">
      <c r="A40" s="99" t="s">
        <v>154</v>
      </c>
      <c r="B40" s="89"/>
      <c r="C40" s="111" t="s">
        <v>155</v>
      </c>
    </row>
    <row r="41" spans="1:11" ht="15.75" customHeight="1" x14ac:dyDescent="0.2">
      <c r="A41" s="97" t="s">
        <v>156</v>
      </c>
      <c r="B41" s="89"/>
      <c r="C41" s="110" t="s">
        <v>231</v>
      </c>
    </row>
    <row r="42" spans="1:11" ht="15.75" customHeight="1" x14ac:dyDescent="0.2"/>
    <row r="43" spans="1:11" ht="15.75" customHeight="1" x14ac:dyDescent="0.2"/>
    <row r="44" spans="1:11" ht="15.75" customHeight="1" x14ac:dyDescent="0.2"/>
    <row r="47" spans="1:11" x14ac:dyDescent="0.2">
      <c r="B47" s="87">
        <f>SUM(B9:B45)-SUM(B17:B20)</f>
        <v>0</v>
      </c>
      <c r="C47" s="112"/>
      <c r="H47" s="112"/>
      <c r="I47" s="112"/>
      <c r="J47" s="112"/>
      <c r="K47" s="112"/>
    </row>
  </sheetData>
  <mergeCells count="1"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28</vt:i4>
      </vt:variant>
      <vt:variant>
        <vt:lpstr>Navngivne områder</vt:lpstr>
      </vt:variant>
      <vt:variant>
        <vt:i4>18</vt:i4>
      </vt:variant>
    </vt:vector>
  </HeadingPairs>
  <TitlesOfParts>
    <vt:vector size="46" baseType="lpstr">
      <vt:lpstr>Nøgletalstabeller</vt:lpstr>
      <vt:lpstr>Efterløn</vt:lpstr>
      <vt:lpstr>Tabel 1</vt:lpstr>
      <vt:lpstr>Tabel 2</vt:lpstr>
      <vt:lpstr>Tabel 3</vt:lpstr>
      <vt:lpstr>Tabel 4 F</vt:lpstr>
      <vt:lpstr>Tabel 4 Be</vt:lpstr>
      <vt:lpstr>Tabel 4 Br</vt:lpstr>
      <vt:lpstr>Tabel 4 p (Be)</vt:lpstr>
      <vt:lpstr>Tabel 4 p (Br)</vt:lpstr>
      <vt:lpstr>Tabel 5 F</vt:lpstr>
      <vt:lpstr>Tabel 5 Be</vt:lpstr>
      <vt:lpstr>Tabel 5 Br</vt:lpstr>
      <vt:lpstr>Tabel 5 p (Be)</vt:lpstr>
      <vt:lpstr>Tabel 5 p (Br)</vt:lpstr>
      <vt:lpstr>Tabel 5 Dim F</vt:lpstr>
      <vt:lpstr>Tabel 5 Dim Br</vt:lpstr>
      <vt:lpstr>Tabel 5 Dim p (Br)</vt:lpstr>
      <vt:lpstr>Tabel 6</vt:lpstr>
      <vt:lpstr>Tabel 7.1</vt:lpstr>
      <vt:lpstr>Tabel 7.2</vt:lpstr>
      <vt:lpstr>Tabel A F</vt:lpstr>
      <vt:lpstr>Tabel A Be</vt:lpstr>
      <vt:lpstr>Tabel A Br</vt:lpstr>
      <vt:lpstr>Tabel A p (Be)</vt:lpstr>
      <vt:lpstr>Tabel A p (Br)</vt:lpstr>
      <vt:lpstr>Tabel B1</vt:lpstr>
      <vt:lpstr>Udd.oversigt</vt:lpstr>
      <vt:lpstr>Udd.oversigt!_Toc364257418</vt:lpstr>
      <vt:lpstr>'Tabel 1'!Udskriftsområde</vt:lpstr>
      <vt:lpstr>'Tabel 2'!Udskriftsområde</vt:lpstr>
      <vt:lpstr>'Tabel 3'!Udskriftsområde</vt:lpstr>
      <vt:lpstr>'Tabel 4 Be'!Udskriftsområde</vt:lpstr>
      <vt:lpstr>'Tabel 4 Br'!Udskriftsområde</vt:lpstr>
      <vt:lpstr>'Tabel 4 F'!Udskriftsområde</vt:lpstr>
      <vt:lpstr>'Tabel 4 p (Be)'!Udskriftsområde</vt:lpstr>
      <vt:lpstr>'Tabel 4 p (Br)'!Udskriftsområde</vt:lpstr>
      <vt:lpstr>'Tabel 5 Be'!Udskriftsområde</vt:lpstr>
      <vt:lpstr>'Tabel 5 Br'!Udskriftsområde</vt:lpstr>
      <vt:lpstr>'Tabel 5 F'!Udskriftsområde</vt:lpstr>
      <vt:lpstr>'Tabel 6'!Udskriftsområde</vt:lpstr>
      <vt:lpstr>'Tabel 7.1'!Udskriftsområde</vt:lpstr>
      <vt:lpstr>'Tabel 7.2'!Udskriftsområde</vt:lpstr>
      <vt:lpstr>'Tabel A Be'!Udskriftsområde</vt:lpstr>
      <vt:lpstr>'Tabel A Br'!Udskriftsområde</vt:lpstr>
      <vt:lpstr>'Tabel A F'!Udskriftsområde</vt:lpstr>
    </vt:vector>
  </TitlesOfParts>
  <Company>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krm@ac.dk</dc:creator>
  <cp:lastModifiedBy>Frederik Taasby</cp:lastModifiedBy>
  <cp:lastPrinted>2015-02-19T12:14:47Z</cp:lastPrinted>
  <dcterms:created xsi:type="dcterms:W3CDTF">2014-02-21T18:46:03Z</dcterms:created>
  <dcterms:modified xsi:type="dcterms:W3CDTF">2020-03-05T09:50:24Z</dcterms:modified>
</cp:coreProperties>
</file>