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X:\Ledighedsstatistik\AC m. CAs medlemmer\2020\Landsstatistik\"/>
    </mc:Choice>
  </mc:AlternateContent>
  <xr:revisionPtr revIDLastSave="0" documentId="13_ncr:1_{D1251C44-6CD1-4D85-814F-4262709A4917}" xr6:coauthVersionLast="45" xr6:coauthVersionMax="45" xr10:uidLastSave="{00000000-0000-0000-0000-000000000000}"/>
  <bookViews>
    <workbookView xWindow="-120" yWindow="-120" windowWidth="20730" windowHeight="11160" tabRatio="930" xr2:uid="{00000000-000D-0000-FFFF-FFFF00000000}"/>
  </bookViews>
  <sheets>
    <sheet name="Nøgletalstabeller" sheetId="1" r:id="rId1"/>
    <sheet name="Efterløn" sheetId="2" state="hidden" r:id="rId2"/>
    <sheet name="Tabel 1" sheetId="3" r:id="rId3"/>
    <sheet name="Tabel 2" sheetId="4" r:id="rId4"/>
    <sheet name="Tabel 3" sheetId="5" r:id="rId5"/>
    <sheet name="Tabel 4 F" sheetId="6" r:id="rId6"/>
    <sheet name="Tabel 4 Be" sheetId="7" r:id="rId7"/>
    <sheet name="Tabel 4 Br" sheetId="8" r:id="rId8"/>
    <sheet name="Tabel 4 p (Be)" sheetId="9" r:id="rId9"/>
    <sheet name="Tabel 4 p (Br)" sheetId="10" r:id="rId10"/>
    <sheet name="Tabel 5 F" sheetId="11" r:id="rId11"/>
    <sheet name="Tabel 5 Be" sheetId="12" r:id="rId12"/>
    <sheet name="Tabel 5 Br" sheetId="13" r:id="rId13"/>
    <sheet name="Tabel 5 p (Be)" sheetId="14" r:id="rId14"/>
    <sheet name="Tabel 5 p (Br)" sheetId="15" r:id="rId15"/>
    <sheet name="Tabel 5 Dim F" sheetId="230" r:id="rId16"/>
    <sheet name="Tabel 5 Dim Br" sheetId="231" r:id="rId17"/>
    <sheet name="Tabel 5 Dim p (Br)" sheetId="232" r:id="rId18"/>
    <sheet name="Tabel 6" sheetId="16" r:id="rId19"/>
    <sheet name="Tabel 7.1" sheetId="17" r:id="rId20"/>
    <sheet name="Tabel 7.2" sheetId="18" r:id="rId21"/>
    <sheet name="Tabel A F" sheetId="19" r:id="rId22"/>
    <sheet name="Tabel A Be" sheetId="20" r:id="rId23"/>
    <sheet name="Tabel A Br" sheetId="21" r:id="rId24"/>
    <sheet name="Tabel A p (Be)" sheetId="22" r:id="rId25"/>
    <sheet name="Tabel A p (Br)" sheetId="23" r:id="rId26"/>
    <sheet name="Tabel B1" sheetId="86" r:id="rId27"/>
    <sheet name="Udd.oversigt" sheetId="24" r:id="rId28"/>
  </sheets>
  <definedNames>
    <definedName name="_Toc364257418" localSheetId="27">Udd.oversigt!$A$3</definedName>
    <definedName name="solver_drv" localSheetId="4" hidden="1">1</definedName>
    <definedName name="solver_est" localSheetId="4" hidden="1">1</definedName>
    <definedName name="solver_itr" localSheetId="4" hidden="1">100</definedName>
    <definedName name="solver_lin" localSheetId="4" hidden="1">0</definedName>
    <definedName name="solver_num" localSheetId="4" hidden="1">0</definedName>
    <definedName name="solver_nwt" localSheetId="4" hidden="1">1</definedName>
    <definedName name="solver_opt" localSheetId="4" hidden="1">'Tabel 3'!#REF!</definedName>
    <definedName name="solver_pre" localSheetId="4" hidden="1">0.000001</definedName>
    <definedName name="solver_scl" localSheetId="4" hidden="1">0</definedName>
    <definedName name="solver_sho" localSheetId="4" hidden="1">0</definedName>
    <definedName name="solver_tim" localSheetId="4" hidden="1">100</definedName>
    <definedName name="solver_tol" localSheetId="4" hidden="1">0.05</definedName>
    <definedName name="solver_typ" localSheetId="4" hidden="1">1</definedName>
    <definedName name="solver_val" localSheetId="4" hidden="1">0</definedName>
    <definedName name="_xlnm.Print_Area" localSheetId="2">'Tabel 1'!$A$1:$K$49</definedName>
    <definedName name="_xlnm.Print_Area" localSheetId="3">'Tabel 2'!$A$1:$I$50</definedName>
    <definedName name="_xlnm.Print_Area" localSheetId="4">'Tabel 3'!$A$1:$J$51</definedName>
    <definedName name="_xlnm.Print_Area" localSheetId="6">'Tabel 4 Be'!$A$1:$I$50</definedName>
    <definedName name="_xlnm.Print_Area" localSheetId="7">'Tabel 4 Br'!$A$1:$I$50</definedName>
    <definedName name="_xlnm.Print_Area" localSheetId="5">'Tabel 4 F'!$A$1:$J$50</definedName>
    <definedName name="_xlnm.Print_Area" localSheetId="8">'Tabel 4 p (Be)'!$A$1:$I$47</definedName>
    <definedName name="_xlnm.Print_Area" localSheetId="9">'Tabel 4 p (Br)'!$A$1:$I$47</definedName>
    <definedName name="_xlnm.Print_Area" localSheetId="11">'Tabel 5 Be'!$A$1:$J$50</definedName>
    <definedName name="_xlnm.Print_Area" localSheetId="12">'Tabel 5 Br'!$A$1:$J$50</definedName>
    <definedName name="_xlnm.Print_Area" localSheetId="10">'Tabel 5 F'!$A$1:$J$50</definedName>
    <definedName name="_xlnm.Print_Area" localSheetId="18">'Tabel 6'!$A$1:$C$48</definedName>
    <definedName name="_xlnm.Print_Area" localSheetId="19">'Tabel 7.1'!$A$1:$D$50</definedName>
    <definedName name="_xlnm.Print_Area" localSheetId="20">'Tabel 7.2'!$A$1:$D$50</definedName>
    <definedName name="_xlnm.Print_Area" localSheetId="22">'Tabel A Be'!$A$2:$I$11</definedName>
    <definedName name="_xlnm.Print_Area" localSheetId="23">'Tabel A Br'!$A$2:$J$47</definedName>
    <definedName name="_xlnm.Print_Area" localSheetId="21">'Tabel A F'!$A$3:$K$11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15" i="2" l="1"/>
  <c r="N15" i="2"/>
  <c r="H15" i="2"/>
  <c r="J50" i="86" l="1"/>
  <c r="H21" i="86"/>
  <c r="E49" i="232"/>
  <c r="F49" i="232"/>
  <c r="G49" i="232"/>
  <c r="F50" i="232"/>
  <c r="G50" i="232"/>
  <c r="H50" i="232"/>
  <c r="G51" i="232"/>
  <c r="H51" i="232"/>
  <c r="I51" i="232"/>
  <c r="G21" i="86" l="1"/>
  <c r="I50" i="86"/>
  <c r="L49" i="86"/>
  <c r="E51" i="232"/>
  <c r="C49" i="232"/>
  <c r="D50" i="232"/>
  <c r="B51" i="232"/>
  <c r="I50" i="232"/>
  <c r="H49" i="232"/>
  <c r="G50" i="86"/>
  <c r="I49" i="86"/>
  <c r="L51" i="86"/>
  <c r="F50" i="22"/>
  <c r="F50" i="23"/>
  <c r="F51" i="5"/>
  <c r="G51" i="5"/>
  <c r="D51" i="10"/>
  <c r="D51" i="9"/>
  <c r="G49" i="14"/>
  <c r="G49" i="15"/>
  <c r="C51" i="5"/>
  <c r="D51" i="5"/>
  <c r="B51" i="10"/>
  <c r="B51" i="9"/>
  <c r="C50" i="10"/>
  <c r="C50" i="9"/>
  <c r="F51" i="15"/>
  <c r="F51" i="14"/>
  <c r="D50" i="15"/>
  <c r="D50" i="14"/>
  <c r="D21" i="23"/>
  <c r="D21" i="22"/>
  <c r="D49" i="23"/>
  <c r="D49" i="22"/>
  <c r="D50" i="23"/>
  <c r="D50" i="22"/>
  <c r="D51" i="23"/>
  <c r="D51" i="22"/>
  <c r="G49" i="5"/>
  <c r="F49" i="5"/>
  <c r="F51" i="9"/>
  <c r="F51" i="10"/>
  <c r="F49" i="10"/>
  <c r="F49" i="9"/>
  <c r="E51" i="15"/>
  <c r="E51" i="14"/>
  <c r="C50" i="15"/>
  <c r="C50" i="14"/>
  <c r="E21" i="22"/>
  <c r="E21" i="23"/>
  <c r="E49" i="22"/>
  <c r="E49" i="23"/>
  <c r="E50" i="23"/>
  <c r="E50" i="22"/>
  <c r="E51" i="23"/>
  <c r="E51" i="22"/>
  <c r="H50" i="86"/>
  <c r="J49" i="86"/>
  <c r="E51" i="9"/>
  <c r="E51" i="10"/>
  <c r="D51" i="15"/>
  <c r="D51" i="14"/>
  <c r="F51" i="23"/>
  <c r="F51" i="22"/>
  <c r="D49" i="10"/>
  <c r="D49" i="9"/>
  <c r="G50" i="23"/>
  <c r="G50" i="22"/>
  <c r="D49" i="232"/>
  <c r="C51" i="10"/>
  <c r="C51" i="9"/>
  <c r="B50" i="15"/>
  <c r="B50" i="14"/>
  <c r="H49" i="22"/>
  <c r="H49" i="23"/>
  <c r="I21" i="86"/>
  <c r="F50" i="10"/>
  <c r="F50" i="9"/>
  <c r="B51" i="15"/>
  <c r="B51" i="14"/>
  <c r="G50" i="14"/>
  <c r="G50" i="15"/>
  <c r="E49" i="14"/>
  <c r="E49" i="15"/>
  <c r="I21" i="22"/>
  <c r="I21" i="23"/>
  <c r="I49" i="23"/>
  <c r="I49" i="22"/>
  <c r="I50" i="23"/>
  <c r="I50" i="22"/>
  <c r="I51" i="23"/>
  <c r="I51" i="22"/>
  <c r="J21" i="86"/>
  <c r="H51" i="86"/>
  <c r="F50" i="5"/>
  <c r="G50" i="5"/>
  <c r="E49" i="10"/>
  <c r="E49" i="9"/>
  <c r="H49" i="15"/>
  <c r="H49" i="14"/>
  <c r="F49" i="23"/>
  <c r="F49" i="22"/>
  <c r="C51" i="15"/>
  <c r="C51" i="14"/>
  <c r="G49" i="23"/>
  <c r="G49" i="22"/>
  <c r="G51" i="23"/>
  <c r="G51" i="22"/>
  <c r="F51" i="232"/>
  <c r="C49" i="10"/>
  <c r="C49" i="9"/>
  <c r="H50" i="14"/>
  <c r="H50" i="15"/>
  <c r="H21" i="22"/>
  <c r="H21" i="23"/>
  <c r="H50" i="22"/>
  <c r="H50" i="23"/>
  <c r="G51" i="86"/>
  <c r="B49" i="232"/>
  <c r="D51" i="232"/>
  <c r="C50" i="232"/>
  <c r="D49" i="5"/>
  <c r="C49" i="5"/>
  <c r="B49" i="9"/>
  <c r="B49" i="10"/>
  <c r="E50" i="9"/>
  <c r="E50" i="10"/>
  <c r="H51" i="15"/>
  <c r="H51" i="14"/>
  <c r="F50" i="14"/>
  <c r="F50" i="15"/>
  <c r="D49" i="15"/>
  <c r="D49" i="14"/>
  <c r="B21" i="23"/>
  <c r="B21" i="22"/>
  <c r="B49" i="23"/>
  <c r="B49" i="22"/>
  <c r="B50" i="23"/>
  <c r="B50" i="22"/>
  <c r="B51" i="23"/>
  <c r="B51" i="22"/>
  <c r="L21" i="86"/>
  <c r="G49" i="86"/>
  <c r="I51" i="86"/>
  <c r="F21" i="23"/>
  <c r="F21" i="22"/>
  <c r="B49" i="15"/>
  <c r="B49" i="14"/>
  <c r="G21" i="22"/>
  <c r="G21" i="23"/>
  <c r="E50" i="232"/>
  <c r="F49" i="14"/>
  <c r="F49" i="15"/>
  <c r="H51" i="22"/>
  <c r="H51" i="23"/>
  <c r="L50" i="86"/>
  <c r="B50" i="232"/>
  <c r="C51" i="232"/>
  <c r="I49" i="232"/>
  <c r="C50" i="5"/>
  <c r="D50" i="5"/>
  <c r="B50" i="9"/>
  <c r="B50" i="10"/>
  <c r="D50" i="9"/>
  <c r="D50" i="10"/>
  <c r="G51" i="15"/>
  <c r="G51" i="14"/>
  <c r="E50" i="15"/>
  <c r="E50" i="14"/>
  <c r="C49" i="14"/>
  <c r="C49" i="15"/>
  <c r="C21" i="23"/>
  <c r="C21" i="22"/>
  <c r="C49" i="23"/>
  <c r="C49" i="22"/>
  <c r="C50" i="23"/>
  <c r="C50" i="22"/>
  <c r="C51" i="23"/>
  <c r="C51" i="22"/>
  <c r="H49" i="86"/>
  <c r="J51" i="86"/>
  <c r="C21" i="232"/>
  <c r="D21" i="232"/>
  <c r="E21" i="232"/>
  <c r="F21" i="232"/>
  <c r="G21" i="232"/>
  <c r="H21" i="232"/>
  <c r="I21" i="232"/>
  <c r="B21" i="232"/>
  <c r="B21" i="9" l="1"/>
  <c r="B21" i="10"/>
  <c r="G21" i="15"/>
  <c r="G21" i="14"/>
  <c r="C21" i="14"/>
  <c r="C21" i="15"/>
  <c r="C21" i="5"/>
  <c r="D21" i="5"/>
  <c r="H21" i="15"/>
  <c r="H21" i="14"/>
  <c r="C21" i="10"/>
  <c r="C21" i="9"/>
  <c r="D21" i="9"/>
  <c r="D21" i="10"/>
  <c r="B21" i="14"/>
  <c r="B21" i="15"/>
  <c r="F21" i="5"/>
  <c r="G21" i="5"/>
  <c r="E21" i="15"/>
  <c r="E21" i="14"/>
  <c r="F21" i="15"/>
  <c r="F21" i="14"/>
  <c r="E21" i="10"/>
  <c r="E21" i="9"/>
  <c r="F21" i="10"/>
  <c r="F21" i="9"/>
  <c r="D21" i="15"/>
  <c r="D21" i="14"/>
  <c r="G47" i="231"/>
  <c r="E47" i="231"/>
  <c r="C47" i="231"/>
  <c r="F47" i="231" l="1"/>
  <c r="H47" i="231"/>
  <c r="B47" i="231"/>
  <c r="I47" i="231"/>
  <c r="D47" i="231"/>
  <c r="C10" i="232"/>
  <c r="D10" i="232"/>
  <c r="E10" i="232"/>
  <c r="F10" i="232"/>
  <c r="G10" i="232"/>
  <c r="H10" i="232"/>
  <c r="I10" i="232"/>
  <c r="C11" i="232"/>
  <c r="D11" i="232"/>
  <c r="E11" i="232"/>
  <c r="F11" i="232"/>
  <c r="G11" i="232"/>
  <c r="H11" i="232"/>
  <c r="I11" i="232"/>
  <c r="C12" i="232"/>
  <c r="D12" i="232"/>
  <c r="E12" i="232"/>
  <c r="F12" i="232"/>
  <c r="G12" i="232"/>
  <c r="H12" i="232"/>
  <c r="I12" i="232"/>
  <c r="C13" i="232"/>
  <c r="D13" i="232"/>
  <c r="E13" i="232"/>
  <c r="F13" i="232"/>
  <c r="G13" i="232"/>
  <c r="H13" i="232"/>
  <c r="I13" i="232"/>
  <c r="C14" i="232"/>
  <c r="D14" i="232"/>
  <c r="E14" i="232"/>
  <c r="F14" i="232"/>
  <c r="G14" i="232"/>
  <c r="H14" i="232"/>
  <c r="I14" i="232"/>
  <c r="C15" i="232"/>
  <c r="D15" i="232"/>
  <c r="E15" i="232"/>
  <c r="F15" i="232"/>
  <c r="G15" i="232"/>
  <c r="H15" i="232"/>
  <c r="I15" i="232"/>
  <c r="C16" i="232"/>
  <c r="D16" i="232"/>
  <c r="E16" i="232"/>
  <c r="F16" i="232"/>
  <c r="G16" i="232"/>
  <c r="H16" i="232"/>
  <c r="I16" i="232"/>
  <c r="C17" i="232"/>
  <c r="D17" i="232"/>
  <c r="E17" i="232"/>
  <c r="F17" i="232"/>
  <c r="G17" i="232"/>
  <c r="H17" i="232"/>
  <c r="I17" i="232"/>
  <c r="C18" i="232"/>
  <c r="D18" i="232"/>
  <c r="E18" i="232"/>
  <c r="F18" i="232"/>
  <c r="G18" i="232"/>
  <c r="H18" i="232"/>
  <c r="I18" i="232"/>
  <c r="C19" i="232"/>
  <c r="D19" i="232"/>
  <c r="E19" i="232"/>
  <c r="F19" i="232"/>
  <c r="G19" i="232"/>
  <c r="H19" i="232"/>
  <c r="I19" i="232"/>
  <c r="C20" i="232"/>
  <c r="D20" i="232"/>
  <c r="E20" i="232"/>
  <c r="F20" i="232"/>
  <c r="G20" i="232"/>
  <c r="H20" i="232"/>
  <c r="I20" i="232"/>
  <c r="C22" i="232"/>
  <c r="D22" i="232"/>
  <c r="E22" i="232"/>
  <c r="F22" i="232"/>
  <c r="G22" i="232"/>
  <c r="H22" i="232"/>
  <c r="I22" i="232"/>
  <c r="C23" i="232"/>
  <c r="D23" i="232"/>
  <c r="E23" i="232"/>
  <c r="F23" i="232"/>
  <c r="G23" i="232"/>
  <c r="H23" i="232"/>
  <c r="I23" i="232"/>
  <c r="C24" i="232"/>
  <c r="D24" i="232"/>
  <c r="E24" i="232"/>
  <c r="F24" i="232"/>
  <c r="G24" i="232"/>
  <c r="H24" i="232"/>
  <c r="I24" i="232"/>
  <c r="C25" i="232"/>
  <c r="D25" i="232"/>
  <c r="E25" i="232"/>
  <c r="F25" i="232"/>
  <c r="G25" i="232"/>
  <c r="H25" i="232"/>
  <c r="I25" i="232"/>
  <c r="C26" i="232"/>
  <c r="D26" i="232"/>
  <c r="E26" i="232"/>
  <c r="F26" i="232"/>
  <c r="G26" i="232"/>
  <c r="H26" i="232"/>
  <c r="I26" i="232"/>
  <c r="C27" i="232"/>
  <c r="D27" i="232"/>
  <c r="E27" i="232"/>
  <c r="F27" i="232"/>
  <c r="G27" i="232"/>
  <c r="H27" i="232"/>
  <c r="I27" i="232"/>
  <c r="C28" i="232"/>
  <c r="D28" i="232"/>
  <c r="E28" i="232"/>
  <c r="F28" i="232"/>
  <c r="G28" i="232"/>
  <c r="H28" i="232"/>
  <c r="I28" i="232"/>
  <c r="C29" i="232"/>
  <c r="D29" i="232"/>
  <c r="E29" i="232"/>
  <c r="F29" i="232"/>
  <c r="G29" i="232"/>
  <c r="H29" i="232"/>
  <c r="I29" i="232"/>
  <c r="C30" i="232"/>
  <c r="D30" i="232"/>
  <c r="E30" i="232"/>
  <c r="F30" i="232"/>
  <c r="G30" i="232"/>
  <c r="H30" i="232"/>
  <c r="I30" i="232"/>
  <c r="C31" i="232"/>
  <c r="D31" i="232"/>
  <c r="E31" i="232"/>
  <c r="F31" i="232"/>
  <c r="G31" i="232"/>
  <c r="H31" i="232"/>
  <c r="I31" i="232"/>
  <c r="C32" i="232"/>
  <c r="D32" i="232"/>
  <c r="E32" i="232"/>
  <c r="F32" i="232"/>
  <c r="G32" i="232"/>
  <c r="H32" i="232"/>
  <c r="I32" i="232"/>
  <c r="C33" i="232"/>
  <c r="D33" i="232"/>
  <c r="E33" i="232"/>
  <c r="F33" i="232"/>
  <c r="G33" i="232"/>
  <c r="H33" i="232"/>
  <c r="I33" i="232"/>
  <c r="C34" i="232"/>
  <c r="D34" i="232"/>
  <c r="E34" i="232"/>
  <c r="F34" i="232"/>
  <c r="G34" i="232"/>
  <c r="H34" i="232"/>
  <c r="I34" i="232"/>
  <c r="C35" i="232"/>
  <c r="D35" i="232"/>
  <c r="E35" i="232"/>
  <c r="F35" i="232"/>
  <c r="G35" i="232"/>
  <c r="H35" i="232"/>
  <c r="I35" i="232"/>
  <c r="C36" i="232"/>
  <c r="D36" i="232"/>
  <c r="E36" i="232"/>
  <c r="F36" i="232"/>
  <c r="G36" i="232"/>
  <c r="H36" i="232"/>
  <c r="I36" i="232"/>
  <c r="C37" i="232"/>
  <c r="D37" i="232"/>
  <c r="E37" i="232"/>
  <c r="F37" i="232"/>
  <c r="G37" i="232"/>
  <c r="H37" i="232"/>
  <c r="I37" i="232"/>
  <c r="C38" i="232"/>
  <c r="D38" i="232"/>
  <c r="E38" i="232"/>
  <c r="F38" i="232"/>
  <c r="G38" i="232"/>
  <c r="H38" i="232"/>
  <c r="I38" i="232"/>
  <c r="C39" i="232"/>
  <c r="D39" i="232"/>
  <c r="E39" i="232"/>
  <c r="F39" i="232"/>
  <c r="G39" i="232"/>
  <c r="H39" i="232"/>
  <c r="I39" i="232"/>
  <c r="C40" i="232"/>
  <c r="D40" i="232"/>
  <c r="E40" i="232"/>
  <c r="F40" i="232"/>
  <c r="G40" i="232"/>
  <c r="H40" i="232"/>
  <c r="I40" i="232"/>
  <c r="C41" i="232"/>
  <c r="D41" i="232"/>
  <c r="E41" i="232"/>
  <c r="F41" i="232"/>
  <c r="G41" i="232"/>
  <c r="H41" i="232"/>
  <c r="I41" i="232"/>
  <c r="C42" i="232"/>
  <c r="D42" i="232"/>
  <c r="E42" i="232"/>
  <c r="F42" i="232"/>
  <c r="G42" i="232"/>
  <c r="H42" i="232"/>
  <c r="I42" i="232"/>
  <c r="C43" i="232"/>
  <c r="D43" i="232"/>
  <c r="E43" i="232"/>
  <c r="F43" i="232"/>
  <c r="G43" i="232"/>
  <c r="H43" i="232"/>
  <c r="I43" i="232"/>
  <c r="C44" i="232"/>
  <c r="D44" i="232"/>
  <c r="E44" i="232"/>
  <c r="F44" i="232"/>
  <c r="G44" i="232"/>
  <c r="H44" i="232"/>
  <c r="I44" i="232"/>
  <c r="C45" i="232"/>
  <c r="D45" i="232"/>
  <c r="E45" i="232"/>
  <c r="F45" i="232"/>
  <c r="G45" i="232"/>
  <c r="H45" i="232"/>
  <c r="I45" i="232"/>
  <c r="B22" i="232"/>
  <c r="B23" i="232"/>
  <c r="B24" i="232"/>
  <c r="B25" i="232"/>
  <c r="B26" i="232"/>
  <c r="B27" i="232"/>
  <c r="B28" i="232"/>
  <c r="B29" i="232"/>
  <c r="B30" i="232"/>
  <c r="B31" i="232"/>
  <c r="B32" i="232"/>
  <c r="B33" i="232"/>
  <c r="B34" i="232"/>
  <c r="B35" i="232"/>
  <c r="B36" i="232"/>
  <c r="B37" i="232"/>
  <c r="B38" i="232"/>
  <c r="B39" i="232"/>
  <c r="B40" i="232"/>
  <c r="B41" i="232"/>
  <c r="B42" i="232"/>
  <c r="B43" i="232"/>
  <c r="B44" i="232"/>
  <c r="B45" i="232"/>
  <c r="B10" i="232"/>
  <c r="B11" i="232"/>
  <c r="B12" i="232"/>
  <c r="B13" i="232"/>
  <c r="B14" i="232"/>
  <c r="B15" i="232"/>
  <c r="B16" i="232"/>
  <c r="B17" i="232"/>
  <c r="B18" i="232"/>
  <c r="B19" i="232"/>
  <c r="B20" i="232"/>
  <c r="H9" i="232" l="1"/>
  <c r="H47" i="230"/>
  <c r="H47" i="232" s="1"/>
  <c r="G9" i="232"/>
  <c r="G47" i="230"/>
  <c r="G47" i="232" s="1"/>
  <c r="D9" i="232"/>
  <c r="D47" i="230"/>
  <c r="D47" i="232" s="1"/>
  <c r="C9" i="232"/>
  <c r="C47" i="230"/>
  <c r="C47" i="232" s="1"/>
  <c r="B9" i="232"/>
  <c r="B47" i="230"/>
  <c r="B47" i="232" s="1"/>
  <c r="F9" i="232"/>
  <c r="F47" i="230"/>
  <c r="F47" i="232" s="1"/>
  <c r="E9" i="232"/>
  <c r="E47" i="230"/>
  <c r="E47" i="232" s="1"/>
  <c r="I9" i="232"/>
  <c r="I47" i="230"/>
  <c r="I47" i="232" s="1"/>
  <c r="I47" i="11" l="1"/>
  <c r="H47" i="3"/>
  <c r="B47" i="24" l="1"/>
  <c r="F47" i="86"/>
  <c r="J50" i="20"/>
  <c r="J51" i="19"/>
  <c r="D45" i="16"/>
  <c r="B47" i="5"/>
  <c r="B47" i="4"/>
  <c r="J49" i="4"/>
  <c r="I49" i="4"/>
  <c r="I50" i="4"/>
  <c r="J51" i="4"/>
  <c r="B47" i="3"/>
  <c r="B47" i="1"/>
  <c r="F40" i="10" l="1"/>
  <c r="F40" i="9"/>
  <c r="D34" i="10"/>
  <c r="D34" i="9"/>
  <c r="D26" i="10"/>
  <c r="D26" i="9"/>
  <c r="F44" i="15"/>
  <c r="F44" i="14"/>
  <c r="H38" i="15"/>
  <c r="H38" i="14"/>
  <c r="C33" i="15"/>
  <c r="C33" i="14"/>
  <c r="G29" i="15"/>
  <c r="G29" i="14"/>
  <c r="C25" i="15"/>
  <c r="C25" i="14"/>
  <c r="G43" i="23"/>
  <c r="G43" i="22"/>
  <c r="G39" i="23"/>
  <c r="G39" i="22"/>
  <c r="G35" i="23"/>
  <c r="G35" i="22"/>
  <c r="G32" i="22"/>
  <c r="G32" i="23"/>
  <c r="G29" i="23"/>
  <c r="G29" i="22"/>
  <c r="G25" i="22"/>
  <c r="G25" i="23"/>
  <c r="C41" i="5"/>
  <c r="D41" i="5"/>
  <c r="C29" i="5"/>
  <c r="D29" i="5"/>
  <c r="F43" i="9"/>
  <c r="F43" i="10"/>
  <c r="D37" i="9"/>
  <c r="D37" i="10"/>
  <c r="B31" i="9"/>
  <c r="B31" i="10"/>
  <c r="E24" i="9"/>
  <c r="E24" i="10"/>
  <c r="D43" i="14"/>
  <c r="D43" i="15"/>
  <c r="H39" i="15"/>
  <c r="H39" i="14"/>
  <c r="E36" i="14"/>
  <c r="E36" i="15"/>
  <c r="H31" i="15"/>
  <c r="H31" i="14"/>
  <c r="D27" i="14"/>
  <c r="D27" i="15"/>
  <c r="F43" i="23"/>
  <c r="F43" i="22"/>
  <c r="F38" i="23"/>
  <c r="F38" i="22"/>
  <c r="F34" i="22"/>
  <c r="F34" i="23"/>
  <c r="F30" i="22"/>
  <c r="F30" i="23"/>
  <c r="F27" i="23"/>
  <c r="F27" i="22"/>
  <c r="F23" i="23"/>
  <c r="F23" i="22"/>
  <c r="G44" i="5"/>
  <c r="F44" i="5"/>
  <c r="F36" i="5"/>
  <c r="G36" i="5"/>
  <c r="F24" i="5"/>
  <c r="G24" i="5"/>
  <c r="C45" i="10"/>
  <c r="C45" i="9"/>
  <c r="F38" i="9"/>
  <c r="F38" i="10"/>
  <c r="F30" i="10"/>
  <c r="F30" i="9"/>
  <c r="D24" i="9"/>
  <c r="D24" i="10"/>
  <c r="C43" i="14"/>
  <c r="C43" i="15"/>
  <c r="F38" i="15"/>
  <c r="F38" i="14"/>
  <c r="B34" i="15"/>
  <c r="B34" i="14"/>
  <c r="D28" i="15"/>
  <c r="D28" i="14"/>
  <c r="G23" i="15"/>
  <c r="G23" i="14"/>
  <c r="E45" i="23"/>
  <c r="E45" i="22"/>
  <c r="E43" i="23"/>
  <c r="E43" i="22"/>
  <c r="E39" i="22"/>
  <c r="E39" i="23"/>
  <c r="E35" i="23"/>
  <c r="E35" i="22"/>
  <c r="E30" i="22"/>
  <c r="E30" i="23"/>
  <c r="E24" i="23"/>
  <c r="E24" i="22"/>
  <c r="C36" i="5"/>
  <c r="D36" i="5"/>
  <c r="D24" i="5"/>
  <c r="C24" i="5"/>
  <c r="D43" i="10"/>
  <c r="D43" i="9"/>
  <c r="B37" i="9"/>
  <c r="B37" i="10"/>
  <c r="C32" i="10"/>
  <c r="C32" i="9"/>
  <c r="F25" i="10"/>
  <c r="F25" i="9"/>
  <c r="H41" i="14"/>
  <c r="H41" i="15"/>
  <c r="D37" i="15"/>
  <c r="D37" i="14"/>
  <c r="G32" i="14"/>
  <c r="G32" i="15"/>
  <c r="B27" i="15"/>
  <c r="B27" i="14"/>
  <c r="F23" i="15"/>
  <c r="F23" i="14"/>
  <c r="D45" i="23"/>
  <c r="D45" i="22"/>
  <c r="D41" i="23"/>
  <c r="D41" i="22"/>
  <c r="D36" i="23"/>
  <c r="D36" i="22"/>
  <c r="D32" i="23"/>
  <c r="D32" i="22"/>
  <c r="D30" i="23"/>
  <c r="D30" i="22"/>
  <c r="D25" i="23"/>
  <c r="D25" i="22"/>
  <c r="G35" i="5"/>
  <c r="F35" i="5"/>
  <c r="G31" i="5"/>
  <c r="F31" i="5"/>
  <c r="D31" i="5"/>
  <c r="C31" i="5"/>
  <c r="C38" i="10"/>
  <c r="C38" i="9"/>
  <c r="B27" i="10"/>
  <c r="B27" i="9"/>
  <c r="C42" i="5"/>
  <c r="D42" i="5"/>
  <c r="C38" i="5"/>
  <c r="D38" i="5"/>
  <c r="D34" i="5"/>
  <c r="C34" i="5"/>
  <c r="C30" i="5"/>
  <c r="D30" i="5"/>
  <c r="C26" i="5"/>
  <c r="D26" i="5"/>
  <c r="D22" i="5"/>
  <c r="C22" i="5"/>
  <c r="F45" i="9"/>
  <c r="F45" i="10"/>
  <c r="C44" i="9"/>
  <c r="C44" i="10"/>
  <c r="E42" i="9"/>
  <c r="E42" i="10"/>
  <c r="B41" i="9"/>
  <c r="B41" i="10"/>
  <c r="D39" i="9"/>
  <c r="D39" i="10"/>
  <c r="F37" i="10"/>
  <c r="F37" i="9"/>
  <c r="C36" i="10"/>
  <c r="C36" i="9"/>
  <c r="E34" i="10"/>
  <c r="E34" i="9"/>
  <c r="B33" i="9"/>
  <c r="B33" i="10"/>
  <c r="D31" i="9"/>
  <c r="D31" i="10"/>
  <c r="F29" i="9"/>
  <c r="F29" i="10"/>
  <c r="C28" i="9"/>
  <c r="C28" i="10"/>
  <c r="E26" i="9"/>
  <c r="E26" i="10"/>
  <c r="B25" i="10"/>
  <c r="B25" i="9"/>
  <c r="D23" i="10"/>
  <c r="D23" i="9"/>
  <c r="H45" i="15"/>
  <c r="H45" i="14"/>
  <c r="G44" i="14"/>
  <c r="G44" i="15"/>
  <c r="F43" i="15"/>
  <c r="F43" i="14"/>
  <c r="E42" i="15"/>
  <c r="E42" i="14"/>
  <c r="D41" i="15"/>
  <c r="D41" i="14"/>
  <c r="C40" i="15"/>
  <c r="C40" i="14"/>
  <c r="B39" i="15"/>
  <c r="B39" i="14"/>
  <c r="H37" i="15"/>
  <c r="H37" i="14"/>
  <c r="G36" i="15"/>
  <c r="G36" i="14"/>
  <c r="F35" i="15"/>
  <c r="F35" i="14"/>
  <c r="E34" i="15"/>
  <c r="E34" i="14"/>
  <c r="D33" i="15"/>
  <c r="D33" i="14"/>
  <c r="C32" i="15"/>
  <c r="C32" i="14"/>
  <c r="B31" i="15"/>
  <c r="B31" i="14"/>
  <c r="H29" i="14"/>
  <c r="H29" i="15"/>
  <c r="G28" i="15"/>
  <c r="G28" i="14"/>
  <c r="F27" i="15"/>
  <c r="F27" i="14"/>
  <c r="E26" i="15"/>
  <c r="E26" i="14"/>
  <c r="D25" i="15"/>
  <c r="D25" i="14"/>
  <c r="C24" i="15"/>
  <c r="C24" i="14"/>
  <c r="B23" i="15"/>
  <c r="B23" i="14"/>
  <c r="H45" i="22"/>
  <c r="H45" i="23"/>
  <c r="H44" i="22"/>
  <c r="H44" i="23"/>
  <c r="H43" i="22"/>
  <c r="H43" i="23"/>
  <c r="H42" i="22"/>
  <c r="H42" i="23"/>
  <c r="H41" i="23"/>
  <c r="H41" i="22"/>
  <c r="H40" i="23"/>
  <c r="H40" i="22"/>
  <c r="H39" i="23"/>
  <c r="H39" i="22"/>
  <c r="H38" i="23"/>
  <c r="H38" i="22"/>
  <c r="H37" i="23"/>
  <c r="H37" i="22"/>
  <c r="H36" i="23"/>
  <c r="H36" i="22"/>
  <c r="H35" i="22"/>
  <c r="H35" i="23"/>
  <c r="H34" i="22"/>
  <c r="H34" i="23"/>
  <c r="H33" i="23"/>
  <c r="H33" i="22"/>
  <c r="H32" i="23"/>
  <c r="H32" i="22"/>
  <c r="H31" i="23"/>
  <c r="H31" i="22"/>
  <c r="H30" i="23"/>
  <c r="H30" i="22"/>
  <c r="H29" i="23"/>
  <c r="H29" i="22"/>
  <c r="H28" i="22"/>
  <c r="H28" i="23"/>
  <c r="H27" i="22"/>
  <c r="H27" i="23"/>
  <c r="H26" i="22"/>
  <c r="H26" i="23"/>
  <c r="H25" i="22"/>
  <c r="H25" i="23"/>
  <c r="H24" i="22"/>
  <c r="H24" i="23"/>
  <c r="H23" i="22"/>
  <c r="H23" i="23"/>
  <c r="H22" i="22"/>
  <c r="H22" i="23"/>
  <c r="F37" i="5"/>
  <c r="G37" i="5"/>
  <c r="F25" i="5"/>
  <c r="G25" i="5"/>
  <c r="D42" i="10"/>
  <c r="D42" i="9"/>
  <c r="B36" i="10"/>
  <c r="B36" i="9"/>
  <c r="B28" i="10"/>
  <c r="B28" i="9"/>
  <c r="D42" i="15"/>
  <c r="D42" i="14"/>
  <c r="E35" i="15"/>
  <c r="E35" i="14"/>
  <c r="H30" i="15"/>
  <c r="H30" i="14"/>
  <c r="D26" i="15"/>
  <c r="D26" i="14"/>
  <c r="G44" i="22"/>
  <c r="G44" i="23"/>
  <c r="G40" i="22"/>
  <c r="G40" i="23"/>
  <c r="G36" i="22"/>
  <c r="G36" i="23"/>
  <c r="G31" i="23"/>
  <c r="G31" i="22"/>
  <c r="G27" i="22"/>
  <c r="G27" i="23"/>
  <c r="G22" i="22"/>
  <c r="G22" i="23"/>
  <c r="D33" i="5"/>
  <c r="C33" i="5"/>
  <c r="C42" i="9"/>
  <c r="C42" i="10"/>
  <c r="F35" i="9"/>
  <c r="F35" i="10"/>
  <c r="D29" i="9"/>
  <c r="D29" i="10"/>
  <c r="B23" i="9"/>
  <c r="B23" i="10"/>
  <c r="F45" i="15"/>
  <c r="F45" i="14"/>
  <c r="B41" i="15"/>
  <c r="B41" i="14"/>
  <c r="D35" i="15"/>
  <c r="D35" i="14"/>
  <c r="G30" i="15"/>
  <c r="G30" i="14"/>
  <c r="B25" i="15"/>
  <c r="B25" i="14"/>
  <c r="F44" i="22"/>
  <c r="F44" i="23"/>
  <c r="F40" i="22"/>
  <c r="F40" i="23"/>
  <c r="F35" i="23"/>
  <c r="F35" i="22"/>
  <c r="F31" i="23"/>
  <c r="F31" i="22"/>
  <c r="F25" i="23"/>
  <c r="F25" i="22"/>
  <c r="G32" i="5"/>
  <c r="F32" i="5"/>
  <c r="D40" i="9"/>
  <c r="D40" i="10"/>
  <c r="B34" i="10"/>
  <c r="B34" i="9"/>
  <c r="E27" i="9"/>
  <c r="E27" i="10"/>
  <c r="G39" i="15"/>
  <c r="G39" i="14"/>
  <c r="C35" i="15"/>
  <c r="C35" i="14"/>
  <c r="F30" i="15"/>
  <c r="F30" i="14"/>
  <c r="B26" i="14"/>
  <c r="B26" i="15"/>
  <c r="E42" i="23"/>
  <c r="E42" i="22"/>
  <c r="E37" i="23"/>
  <c r="E37" i="22"/>
  <c r="E33" i="23"/>
  <c r="E33" i="22"/>
  <c r="E28" i="22"/>
  <c r="E28" i="23"/>
  <c r="E23" i="22"/>
  <c r="E23" i="23"/>
  <c r="C44" i="5"/>
  <c r="D44" i="5"/>
  <c r="C40" i="10"/>
  <c r="C40" i="9"/>
  <c r="F33" i="10"/>
  <c r="F33" i="9"/>
  <c r="D27" i="10"/>
  <c r="D27" i="9"/>
  <c r="G40" i="15"/>
  <c r="G40" i="14"/>
  <c r="B35" i="14"/>
  <c r="B35" i="15"/>
  <c r="E30" i="15"/>
  <c r="E30" i="14"/>
  <c r="G24" i="14"/>
  <c r="G24" i="15"/>
  <c r="D44" i="23"/>
  <c r="D44" i="22"/>
  <c r="D40" i="23"/>
  <c r="D40" i="22"/>
  <c r="D38" i="23"/>
  <c r="D38" i="22"/>
  <c r="D35" i="23"/>
  <c r="D35" i="22"/>
  <c r="D31" i="23"/>
  <c r="D31" i="22"/>
  <c r="D27" i="23"/>
  <c r="D27" i="22"/>
  <c r="D26" i="23"/>
  <c r="D26" i="22"/>
  <c r="D22" i="23"/>
  <c r="D22" i="22"/>
  <c r="G43" i="5"/>
  <c r="F43" i="5"/>
  <c r="G27" i="5"/>
  <c r="F27" i="5"/>
  <c r="F44" i="10"/>
  <c r="F44" i="9"/>
  <c r="C43" i="10"/>
  <c r="C43" i="9"/>
  <c r="E41" i="10"/>
  <c r="E41" i="9"/>
  <c r="B40" i="10"/>
  <c r="B40" i="9"/>
  <c r="D38" i="10"/>
  <c r="D38" i="9"/>
  <c r="F36" i="10"/>
  <c r="F36" i="9"/>
  <c r="C35" i="9"/>
  <c r="C35" i="10"/>
  <c r="E33" i="10"/>
  <c r="E33" i="9"/>
  <c r="B32" i="10"/>
  <c r="B32" i="9"/>
  <c r="D30" i="10"/>
  <c r="D30" i="9"/>
  <c r="F28" i="10"/>
  <c r="F28" i="9"/>
  <c r="C27" i="10"/>
  <c r="C27" i="9"/>
  <c r="E25" i="10"/>
  <c r="E25" i="9"/>
  <c r="B24" i="9"/>
  <c r="B24" i="10"/>
  <c r="D22" i="9"/>
  <c r="D22" i="10"/>
  <c r="C45" i="15"/>
  <c r="C45" i="14"/>
  <c r="B44" i="14"/>
  <c r="B44" i="15"/>
  <c r="H42" i="14"/>
  <c r="H42" i="15"/>
  <c r="G41" i="14"/>
  <c r="G41" i="15"/>
  <c r="F40" i="15"/>
  <c r="F40" i="14"/>
  <c r="E39" i="14"/>
  <c r="E39" i="15"/>
  <c r="D38" i="14"/>
  <c r="D38" i="15"/>
  <c r="C37" i="15"/>
  <c r="C37" i="14"/>
  <c r="B36" i="14"/>
  <c r="B36" i="15"/>
  <c r="H34" i="15"/>
  <c r="H34" i="14"/>
  <c r="G33" i="15"/>
  <c r="G33" i="14"/>
  <c r="F32" i="15"/>
  <c r="F32" i="14"/>
  <c r="E31" i="14"/>
  <c r="E31" i="15"/>
  <c r="D30" i="15"/>
  <c r="D30" i="14"/>
  <c r="C29" i="14"/>
  <c r="C29" i="15"/>
  <c r="B28" i="15"/>
  <c r="B28" i="14"/>
  <c r="H26" i="15"/>
  <c r="H26" i="14"/>
  <c r="G25" i="15"/>
  <c r="G25" i="14"/>
  <c r="F24" i="14"/>
  <c r="F24" i="15"/>
  <c r="E23" i="15"/>
  <c r="E23" i="14"/>
  <c r="D22" i="14"/>
  <c r="D22" i="15"/>
  <c r="C45" i="23"/>
  <c r="C45" i="22"/>
  <c r="C44" i="23"/>
  <c r="C44" i="22"/>
  <c r="C43" i="23"/>
  <c r="C43" i="22"/>
  <c r="C42" i="23"/>
  <c r="C42" i="22"/>
  <c r="C41" i="23"/>
  <c r="C41" i="22"/>
  <c r="C40" i="23"/>
  <c r="C40" i="22"/>
  <c r="C39" i="23"/>
  <c r="C39" i="22"/>
  <c r="C38" i="23"/>
  <c r="C38" i="22"/>
  <c r="C37" i="23"/>
  <c r="C37" i="22"/>
  <c r="C36" i="23"/>
  <c r="C36" i="22"/>
  <c r="C35" i="23"/>
  <c r="C35" i="22"/>
  <c r="C34" i="23"/>
  <c r="C34" i="22"/>
  <c r="C33" i="23"/>
  <c r="C33" i="22"/>
  <c r="C32" i="23"/>
  <c r="C32" i="22"/>
  <c r="C31" i="23"/>
  <c r="C31" i="22"/>
  <c r="C30" i="23"/>
  <c r="C30" i="22"/>
  <c r="C29" i="23"/>
  <c r="C29" i="22"/>
  <c r="C28" i="23"/>
  <c r="C28" i="22"/>
  <c r="C27" i="23"/>
  <c r="C27" i="22"/>
  <c r="C26" i="23"/>
  <c r="C26" i="22"/>
  <c r="C25" i="23"/>
  <c r="C25" i="22"/>
  <c r="C24" i="23"/>
  <c r="C24" i="22"/>
  <c r="C23" i="23"/>
  <c r="C23" i="22"/>
  <c r="C22" i="23"/>
  <c r="C22" i="22"/>
  <c r="G41" i="5"/>
  <c r="F41" i="5"/>
  <c r="F29" i="5"/>
  <c r="G29" i="5"/>
  <c r="E45" i="10"/>
  <c r="E45" i="9"/>
  <c r="C39" i="10"/>
  <c r="C39" i="9"/>
  <c r="F32" i="10"/>
  <c r="F32" i="9"/>
  <c r="E29" i="10"/>
  <c r="E29" i="9"/>
  <c r="C23" i="10"/>
  <c r="C23" i="9"/>
  <c r="E43" i="15"/>
  <c r="E43" i="14"/>
  <c r="B40" i="15"/>
  <c r="B40" i="14"/>
  <c r="G37" i="15"/>
  <c r="G37" i="14"/>
  <c r="D34" i="15"/>
  <c r="D34" i="14"/>
  <c r="F28" i="15"/>
  <c r="F28" i="14"/>
  <c r="B24" i="15"/>
  <c r="B24" i="14"/>
  <c r="G42" i="22"/>
  <c r="G42" i="23"/>
  <c r="G38" i="22"/>
  <c r="G38" i="23"/>
  <c r="G33" i="23"/>
  <c r="G33" i="22"/>
  <c r="G28" i="23"/>
  <c r="G28" i="22"/>
  <c r="G23" i="22"/>
  <c r="G23" i="23"/>
  <c r="C37" i="5"/>
  <c r="D37" i="5"/>
  <c r="D25" i="5"/>
  <c r="C25" i="5"/>
  <c r="B39" i="9"/>
  <c r="B39" i="10"/>
  <c r="E32" i="10"/>
  <c r="E32" i="9"/>
  <c r="C26" i="9"/>
  <c r="C26" i="10"/>
  <c r="C42" i="15"/>
  <c r="C42" i="14"/>
  <c r="F37" i="15"/>
  <c r="F37" i="14"/>
  <c r="B33" i="15"/>
  <c r="B33" i="14"/>
  <c r="E28" i="15"/>
  <c r="E28" i="14"/>
  <c r="H23" i="15"/>
  <c r="H23" i="14"/>
  <c r="F42" i="22"/>
  <c r="F42" i="23"/>
  <c r="F37" i="23"/>
  <c r="F37" i="22"/>
  <c r="F33" i="23"/>
  <c r="F33" i="22"/>
  <c r="F28" i="22"/>
  <c r="F28" i="23"/>
  <c r="F24" i="22"/>
  <c r="F24" i="23"/>
  <c r="F40" i="5"/>
  <c r="G40" i="5"/>
  <c r="B42" i="10"/>
  <c r="B42" i="9"/>
  <c r="C37" i="9"/>
  <c r="C37" i="10"/>
  <c r="D32" i="10"/>
  <c r="D32" i="9"/>
  <c r="B26" i="9"/>
  <c r="B26" i="10"/>
  <c r="E45" i="15"/>
  <c r="E45" i="14"/>
  <c r="B42" i="15"/>
  <c r="B42" i="14"/>
  <c r="E37" i="15"/>
  <c r="E37" i="14"/>
  <c r="H32" i="15"/>
  <c r="H32" i="14"/>
  <c r="E29" i="15"/>
  <c r="E29" i="14"/>
  <c r="H24" i="15"/>
  <c r="H24" i="14"/>
  <c r="E44" i="22"/>
  <c r="E44" i="23"/>
  <c r="E40" i="22"/>
  <c r="E40" i="23"/>
  <c r="E36" i="22"/>
  <c r="E36" i="23"/>
  <c r="E31" i="22"/>
  <c r="E31" i="23"/>
  <c r="E27" i="22"/>
  <c r="E27" i="23"/>
  <c r="E25" i="22"/>
  <c r="E25" i="23"/>
  <c r="C40" i="5"/>
  <c r="D40" i="5"/>
  <c r="C28" i="5"/>
  <c r="D28" i="5"/>
  <c r="F41" i="10"/>
  <c r="F41" i="9"/>
  <c r="D35" i="10"/>
  <c r="D35" i="9"/>
  <c r="B29" i="10"/>
  <c r="B29" i="9"/>
  <c r="E22" i="10"/>
  <c r="E22" i="9"/>
  <c r="D45" i="15"/>
  <c r="D45" i="14"/>
  <c r="B43" i="15"/>
  <c r="B43" i="14"/>
  <c r="E38" i="15"/>
  <c r="E38" i="14"/>
  <c r="H33" i="15"/>
  <c r="H33" i="14"/>
  <c r="D29" i="14"/>
  <c r="D29" i="15"/>
  <c r="E22" i="14"/>
  <c r="E22" i="15"/>
  <c r="D43" i="23"/>
  <c r="D43" i="22"/>
  <c r="D39" i="23"/>
  <c r="D39" i="22"/>
  <c r="D33" i="23"/>
  <c r="D33" i="22"/>
  <c r="D29" i="23"/>
  <c r="D29" i="22"/>
  <c r="D24" i="23"/>
  <c r="D24" i="22"/>
  <c r="G39" i="5"/>
  <c r="F39" i="5"/>
  <c r="G23" i="5"/>
  <c r="F23" i="5"/>
  <c r="D39" i="5"/>
  <c r="C39" i="5"/>
  <c r="D27" i="5"/>
  <c r="C27" i="5"/>
  <c r="D41" i="10"/>
  <c r="D41" i="9"/>
  <c r="B35" i="9"/>
  <c r="B35" i="10"/>
  <c r="C30" i="10"/>
  <c r="C30" i="9"/>
  <c r="F23" i="10"/>
  <c r="F23" i="9"/>
  <c r="B45" i="15"/>
  <c r="B45" i="14"/>
  <c r="H43" i="15"/>
  <c r="H43" i="14"/>
  <c r="G42" i="15"/>
  <c r="G42" i="14"/>
  <c r="F41" i="15"/>
  <c r="F41" i="14"/>
  <c r="E40" i="15"/>
  <c r="E40" i="14"/>
  <c r="D39" i="14"/>
  <c r="D39" i="15"/>
  <c r="C38" i="14"/>
  <c r="C38" i="15"/>
  <c r="B37" i="15"/>
  <c r="B37" i="14"/>
  <c r="H35" i="14"/>
  <c r="H35" i="15"/>
  <c r="G34" i="14"/>
  <c r="G34" i="15"/>
  <c r="F33" i="15"/>
  <c r="F33" i="14"/>
  <c r="E32" i="14"/>
  <c r="E32" i="15"/>
  <c r="C30" i="14"/>
  <c r="C30" i="15"/>
  <c r="B29" i="14"/>
  <c r="B29" i="15"/>
  <c r="H27" i="14"/>
  <c r="H27" i="15"/>
  <c r="G26" i="14"/>
  <c r="G26" i="15"/>
  <c r="F25" i="14"/>
  <c r="F25" i="15"/>
  <c r="E24" i="15"/>
  <c r="E24" i="14"/>
  <c r="D23" i="14"/>
  <c r="D23" i="15"/>
  <c r="C22" i="14"/>
  <c r="C22" i="15"/>
  <c r="B45" i="23"/>
  <c r="B45" i="22"/>
  <c r="B44" i="23"/>
  <c r="B44" i="22"/>
  <c r="B43" i="23"/>
  <c r="B43" i="22"/>
  <c r="B42" i="23"/>
  <c r="B42" i="22"/>
  <c r="B41" i="23"/>
  <c r="B41" i="22"/>
  <c r="B40" i="23"/>
  <c r="B40" i="22"/>
  <c r="B39" i="23"/>
  <c r="B39" i="22"/>
  <c r="B38" i="23"/>
  <c r="B38" i="22"/>
  <c r="B37" i="23"/>
  <c r="B37" i="22"/>
  <c r="B36" i="23"/>
  <c r="B36" i="22"/>
  <c r="B35" i="23"/>
  <c r="B35" i="22"/>
  <c r="B34" i="23"/>
  <c r="B34" i="22"/>
  <c r="B33" i="23"/>
  <c r="B33" i="22"/>
  <c r="B32" i="23"/>
  <c r="B32" i="22"/>
  <c r="B31" i="23"/>
  <c r="B31" i="22"/>
  <c r="B30" i="23"/>
  <c r="B30" i="22"/>
  <c r="B29" i="23"/>
  <c r="B29" i="22"/>
  <c r="B28" i="23"/>
  <c r="B28" i="22"/>
  <c r="B27" i="23"/>
  <c r="B27" i="22"/>
  <c r="B26" i="23"/>
  <c r="B26" i="22"/>
  <c r="B25" i="23"/>
  <c r="B25" i="22"/>
  <c r="B24" i="23"/>
  <c r="B24" i="22"/>
  <c r="B23" i="23"/>
  <c r="B23" i="22"/>
  <c r="B22" i="23"/>
  <c r="B22" i="22"/>
  <c r="F45" i="5"/>
  <c r="G45" i="5"/>
  <c r="F33" i="5"/>
  <c r="G33" i="5"/>
  <c r="B44" i="10"/>
  <c r="B44" i="9"/>
  <c r="E37" i="10"/>
  <c r="E37" i="9"/>
  <c r="C31" i="10"/>
  <c r="C31" i="9"/>
  <c r="F24" i="10"/>
  <c r="F24" i="9"/>
  <c r="G45" i="14"/>
  <c r="G45" i="15"/>
  <c r="C41" i="15"/>
  <c r="C41" i="14"/>
  <c r="F36" i="15"/>
  <c r="F36" i="14"/>
  <c r="B32" i="15"/>
  <c r="B32" i="14"/>
  <c r="E27" i="15"/>
  <c r="E27" i="14"/>
  <c r="H22" i="15"/>
  <c r="H22" i="14"/>
  <c r="G45" i="23"/>
  <c r="G45" i="22"/>
  <c r="G41" i="23"/>
  <c r="G41" i="22"/>
  <c r="G37" i="23"/>
  <c r="G37" i="22"/>
  <c r="G34" i="22"/>
  <c r="G34" i="23"/>
  <c r="G30" i="22"/>
  <c r="G30" i="23"/>
  <c r="G26" i="22"/>
  <c r="G26" i="23"/>
  <c r="G24" i="22"/>
  <c r="G24" i="23"/>
  <c r="C45" i="5"/>
  <c r="D45" i="5"/>
  <c r="D45" i="10"/>
  <c r="D45" i="9"/>
  <c r="E40" i="9"/>
  <c r="E40" i="10"/>
  <c r="C34" i="9"/>
  <c r="C34" i="10"/>
  <c r="F27" i="9"/>
  <c r="F27" i="10"/>
  <c r="E44" i="15"/>
  <c r="E44" i="14"/>
  <c r="G38" i="15"/>
  <c r="G38" i="14"/>
  <c r="C34" i="15"/>
  <c r="C34" i="14"/>
  <c r="F29" i="15"/>
  <c r="F29" i="14"/>
  <c r="C26" i="14"/>
  <c r="C26" i="15"/>
  <c r="G22" i="15"/>
  <c r="G22" i="14"/>
  <c r="F45" i="23"/>
  <c r="F45" i="22"/>
  <c r="F41" i="23"/>
  <c r="F41" i="22"/>
  <c r="F39" i="23"/>
  <c r="F39" i="22"/>
  <c r="F36" i="22"/>
  <c r="F36" i="23"/>
  <c r="F32" i="22"/>
  <c r="F32" i="23"/>
  <c r="F29" i="23"/>
  <c r="F29" i="22"/>
  <c r="F26" i="22"/>
  <c r="F26" i="23"/>
  <c r="F22" i="22"/>
  <c r="F22" i="23"/>
  <c r="F28" i="5"/>
  <c r="G28" i="5"/>
  <c r="E43" i="10"/>
  <c r="E43" i="9"/>
  <c r="E35" i="9"/>
  <c r="E35" i="10"/>
  <c r="C29" i="10"/>
  <c r="C29" i="9"/>
  <c r="F22" i="9"/>
  <c r="F22" i="10"/>
  <c r="D44" i="15"/>
  <c r="D44" i="14"/>
  <c r="H40" i="15"/>
  <c r="H40" i="14"/>
  <c r="D36" i="14"/>
  <c r="D36" i="15"/>
  <c r="G31" i="15"/>
  <c r="G31" i="14"/>
  <c r="C27" i="14"/>
  <c r="C27" i="15"/>
  <c r="F22" i="15"/>
  <c r="F22" i="14"/>
  <c r="E41" i="23"/>
  <c r="E41" i="22"/>
  <c r="E38" i="22"/>
  <c r="E38" i="23"/>
  <c r="E34" i="22"/>
  <c r="E34" i="23"/>
  <c r="E32" i="22"/>
  <c r="E32" i="23"/>
  <c r="E29" i="23"/>
  <c r="E29" i="22"/>
  <c r="E26" i="23"/>
  <c r="E26" i="22"/>
  <c r="E22" i="23"/>
  <c r="E22" i="22"/>
  <c r="C32" i="5"/>
  <c r="D32" i="5"/>
  <c r="B45" i="10"/>
  <c r="B45" i="9"/>
  <c r="E38" i="10"/>
  <c r="E38" i="9"/>
  <c r="E30" i="10"/>
  <c r="E30" i="9"/>
  <c r="C24" i="9"/>
  <c r="C24" i="10"/>
  <c r="C44" i="14"/>
  <c r="C44" i="15"/>
  <c r="F39" i="14"/>
  <c r="F39" i="15"/>
  <c r="C36" i="15"/>
  <c r="C36" i="14"/>
  <c r="F31" i="15"/>
  <c r="F31" i="14"/>
  <c r="C28" i="15"/>
  <c r="C28" i="14"/>
  <c r="H25" i="14"/>
  <c r="H25" i="15"/>
  <c r="D42" i="23"/>
  <c r="D42" i="22"/>
  <c r="D37" i="23"/>
  <c r="D37" i="22"/>
  <c r="D34" i="23"/>
  <c r="D34" i="22"/>
  <c r="D28" i="23"/>
  <c r="D28" i="22"/>
  <c r="D23" i="23"/>
  <c r="D23" i="22"/>
  <c r="D43" i="5"/>
  <c r="C43" i="5"/>
  <c r="D35" i="5"/>
  <c r="C35" i="5"/>
  <c r="D23" i="5"/>
  <c r="C23" i="5"/>
  <c r="E44" i="10"/>
  <c r="E44" i="9"/>
  <c r="B43" i="9"/>
  <c r="B43" i="10"/>
  <c r="F39" i="10"/>
  <c r="F39" i="9"/>
  <c r="E36" i="10"/>
  <c r="E36" i="9"/>
  <c r="D33" i="9"/>
  <c r="D33" i="10"/>
  <c r="F31" i="9"/>
  <c r="F31" i="10"/>
  <c r="E28" i="10"/>
  <c r="E28" i="9"/>
  <c r="D25" i="10"/>
  <c r="D25" i="9"/>
  <c r="C22" i="10"/>
  <c r="C22" i="9"/>
  <c r="D31" i="14"/>
  <c r="D31" i="15"/>
  <c r="F42" i="5"/>
  <c r="G42" i="5"/>
  <c r="F38" i="5"/>
  <c r="G38" i="5"/>
  <c r="F34" i="5"/>
  <c r="G34" i="5"/>
  <c r="F30" i="5"/>
  <c r="G30" i="5"/>
  <c r="G26" i="5"/>
  <c r="F26" i="5"/>
  <c r="F22" i="5"/>
  <c r="G22" i="5"/>
  <c r="D44" i="10"/>
  <c r="D44" i="9"/>
  <c r="F42" i="9"/>
  <c r="F42" i="10"/>
  <c r="C41" i="10"/>
  <c r="C41" i="9"/>
  <c r="E39" i="10"/>
  <c r="E39" i="9"/>
  <c r="B38" i="10"/>
  <c r="B38" i="9"/>
  <c r="D36" i="10"/>
  <c r="D36" i="9"/>
  <c r="F34" i="10"/>
  <c r="F34" i="9"/>
  <c r="C33" i="9"/>
  <c r="C33" i="10"/>
  <c r="E31" i="9"/>
  <c r="E31" i="10"/>
  <c r="B30" i="9"/>
  <c r="B30" i="10"/>
  <c r="D28" i="10"/>
  <c r="D28" i="9"/>
  <c r="F26" i="10"/>
  <c r="F26" i="9"/>
  <c r="C25" i="10"/>
  <c r="C25" i="9"/>
  <c r="E23" i="10"/>
  <c r="E23" i="9"/>
  <c r="B22" i="10"/>
  <c r="B22" i="9"/>
  <c r="H44" i="15"/>
  <c r="H44" i="14"/>
  <c r="G43" i="15"/>
  <c r="G43" i="14"/>
  <c r="F42" i="14"/>
  <c r="F42" i="15"/>
  <c r="E41" i="15"/>
  <c r="E41" i="14"/>
  <c r="D40" i="15"/>
  <c r="D40" i="14"/>
  <c r="C39" i="15"/>
  <c r="C39" i="14"/>
  <c r="B38" i="14"/>
  <c r="B38" i="15"/>
  <c r="H36" i="15"/>
  <c r="H36" i="14"/>
  <c r="G35" i="15"/>
  <c r="G35" i="14"/>
  <c r="F34" i="14"/>
  <c r="F34" i="15"/>
  <c r="E33" i="15"/>
  <c r="E33" i="14"/>
  <c r="D32" i="15"/>
  <c r="D32" i="14"/>
  <c r="C31" i="15"/>
  <c r="C31" i="14"/>
  <c r="B30" i="14"/>
  <c r="B30" i="15"/>
  <c r="H28" i="15"/>
  <c r="H28" i="14"/>
  <c r="G27" i="15"/>
  <c r="G27" i="14"/>
  <c r="F26" i="15"/>
  <c r="F26" i="14"/>
  <c r="E25" i="15"/>
  <c r="E25" i="14"/>
  <c r="D24" i="14"/>
  <c r="D24" i="15"/>
  <c r="C23" i="15"/>
  <c r="C23" i="14"/>
  <c r="B22" i="14"/>
  <c r="B22" i="15"/>
  <c r="I45" i="23"/>
  <c r="I45" i="22"/>
  <c r="I44" i="23"/>
  <c r="I44" i="22"/>
  <c r="I43" i="23"/>
  <c r="I43" i="22"/>
  <c r="I42" i="23"/>
  <c r="I42" i="22"/>
  <c r="I41" i="23"/>
  <c r="I41" i="22"/>
  <c r="I40" i="23"/>
  <c r="I40" i="22"/>
  <c r="I39" i="23"/>
  <c r="I39" i="22"/>
  <c r="I38" i="23"/>
  <c r="I38" i="22"/>
  <c r="I37" i="23"/>
  <c r="I37" i="22"/>
  <c r="I36" i="23"/>
  <c r="I36" i="22"/>
  <c r="I35" i="23"/>
  <c r="I35" i="22"/>
  <c r="I34" i="23"/>
  <c r="I34" i="22"/>
  <c r="I33" i="23"/>
  <c r="I33" i="22"/>
  <c r="I32" i="23"/>
  <c r="I32" i="22"/>
  <c r="I31" i="23"/>
  <c r="I31" i="22"/>
  <c r="I30" i="23"/>
  <c r="I30" i="22"/>
  <c r="I29" i="23"/>
  <c r="I29" i="22"/>
  <c r="I28" i="22"/>
  <c r="I28" i="23"/>
  <c r="I27" i="22"/>
  <c r="I27" i="23"/>
  <c r="I26" i="22"/>
  <c r="I26" i="23"/>
  <c r="I25" i="22"/>
  <c r="I25" i="23"/>
  <c r="I24" i="22"/>
  <c r="I24" i="23"/>
  <c r="I23" i="22"/>
  <c r="I23" i="23"/>
  <c r="I22" i="22"/>
  <c r="I22" i="23"/>
  <c r="I45" i="4"/>
  <c r="J27" i="3"/>
  <c r="J26" i="4"/>
  <c r="J34" i="3"/>
  <c r="J30" i="3"/>
  <c r="J24" i="3"/>
  <c r="J44" i="4"/>
  <c r="J22" i="3"/>
  <c r="J35" i="3"/>
  <c r="I42" i="4"/>
  <c r="I34" i="4"/>
  <c r="I32" i="4"/>
  <c r="J31" i="4"/>
  <c r="I28" i="4"/>
  <c r="J27" i="4"/>
  <c r="I26" i="4"/>
  <c r="H37" i="6"/>
  <c r="H51" i="7"/>
  <c r="I33" i="4"/>
  <c r="H43" i="6"/>
  <c r="I40" i="4"/>
  <c r="I38" i="4"/>
  <c r="J37" i="4"/>
  <c r="J33" i="4"/>
  <c r="J32" i="4"/>
  <c r="I29" i="4"/>
  <c r="J28" i="4"/>
  <c r="J50" i="12"/>
  <c r="J43" i="12"/>
  <c r="J39" i="12"/>
  <c r="J31" i="12"/>
  <c r="J27" i="12"/>
  <c r="J23" i="12"/>
  <c r="J21" i="12"/>
  <c r="J44" i="13"/>
  <c r="J40" i="13"/>
  <c r="J39" i="3"/>
  <c r="I44" i="4"/>
  <c r="J43" i="4"/>
  <c r="J42" i="4"/>
  <c r="I39" i="4"/>
  <c r="J38" i="4"/>
  <c r="I35" i="4"/>
  <c r="I24" i="4"/>
  <c r="J23" i="4"/>
  <c r="J21" i="4"/>
  <c r="H21" i="7"/>
  <c r="H49" i="8"/>
  <c r="H42" i="8"/>
  <c r="H38" i="8"/>
  <c r="H34" i="8"/>
  <c r="H30" i="8"/>
  <c r="H21" i="8"/>
  <c r="J49" i="11"/>
  <c r="J30" i="11"/>
  <c r="J26" i="11"/>
  <c r="J22" i="11"/>
  <c r="J35" i="12"/>
  <c r="J36" i="13"/>
  <c r="H26" i="8"/>
  <c r="H22" i="8"/>
  <c r="H29" i="6"/>
  <c r="H23" i="7"/>
  <c r="H45" i="8"/>
  <c r="H41" i="8"/>
  <c r="H37" i="8"/>
  <c r="H33" i="8"/>
  <c r="H29" i="8"/>
  <c r="H25" i="8"/>
  <c r="J21" i="11"/>
  <c r="J42" i="11"/>
  <c r="J38" i="11"/>
  <c r="J34" i="11"/>
  <c r="J51" i="13"/>
  <c r="I22" i="4"/>
  <c r="J45" i="11"/>
  <c r="J41" i="11"/>
  <c r="J37" i="11"/>
  <c r="J33" i="11"/>
  <c r="J29" i="11"/>
  <c r="J25" i="11"/>
  <c r="J49" i="12"/>
  <c r="J42" i="12"/>
  <c r="J38" i="12"/>
  <c r="J34" i="12"/>
  <c r="J30" i="12"/>
  <c r="J26" i="12"/>
  <c r="J22" i="12"/>
  <c r="J50" i="13"/>
  <c r="J43" i="13"/>
  <c r="J39" i="13"/>
  <c r="J35" i="13"/>
  <c r="J31" i="13"/>
  <c r="J27" i="13"/>
  <c r="J23" i="13"/>
  <c r="J32" i="13"/>
  <c r="J28" i="13"/>
  <c r="J43" i="3"/>
  <c r="J23" i="3"/>
  <c r="J45" i="4"/>
  <c r="I41" i="4"/>
  <c r="J39" i="4"/>
  <c r="I36" i="4"/>
  <c r="J35" i="4"/>
  <c r="J34" i="4"/>
  <c r="I30" i="4"/>
  <c r="J29" i="4"/>
  <c r="I25" i="4"/>
  <c r="J22" i="4"/>
  <c r="H51" i="8"/>
  <c r="H44" i="8"/>
  <c r="H40" i="8"/>
  <c r="H36" i="8"/>
  <c r="H32" i="8"/>
  <c r="H28" i="8"/>
  <c r="H24" i="8"/>
  <c r="J50" i="11"/>
  <c r="J43" i="11"/>
  <c r="J39" i="11"/>
  <c r="J35" i="11"/>
  <c r="J31" i="11"/>
  <c r="J27" i="11"/>
  <c r="J23" i="11"/>
  <c r="J51" i="12"/>
  <c r="J44" i="12"/>
  <c r="J40" i="12"/>
  <c r="J36" i="12"/>
  <c r="J32" i="12"/>
  <c r="J28" i="12"/>
  <c r="J24" i="12"/>
  <c r="J45" i="13"/>
  <c r="J41" i="13"/>
  <c r="J37" i="13"/>
  <c r="J33" i="13"/>
  <c r="J29" i="13"/>
  <c r="J25" i="13"/>
  <c r="J21" i="13"/>
  <c r="J24" i="13"/>
  <c r="I43" i="4"/>
  <c r="J41" i="4"/>
  <c r="J40" i="4"/>
  <c r="I37" i="4"/>
  <c r="J36" i="4"/>
  <c r="I31" i="4"/>
  <c r="J30" i="4"/>
  <c r="I27" i="4"/>
  <c r="J25" i="4"/>
  <c r="J24" i="4"/>
  <c r="H50" i="8"/>
  <c r="H43" i="8"/>
  <c r="H39" i="8"/>
  <c r="H35" i="8"/>
  <c r="H31" i="8"/>
  <c r="H27" i="8"/>
  <c r="H23" i="8"/>
  <c r="J51" i="11"/>
  <c r="J44" i="11"/>
  <c r="J40" i="11"/>
  <c r="J36" i="11"/>
  <c r="J32" i="11"/>
  <c r="J28" i="11"/>
  <c r="J24" i="11"/>
  <c r="J45" i="12"/>
  <c r="J41" i="12"/>
  <c r="J37" i="12"/>
  <c r="J33" i="12"/>
  <c r="J29" i="12"/>
  <c r="J25" i="12"/>
  <c r="J49" i="13"/>
  <c r="J42" i="13"/>
  <c r="J38" i="13"/>
  <c r="J34" i="13"/>
  <c r="J30" i="13"/>
  <c r="J26" i="13"/>
  <c r="J22" i="13"/>
  <c r="J45" i="3"/>
  <c r="J31" i="3"/>
  <c r="H45" i="6"/>
  <c r="H27" i="6"/>
  <c r="J49" i="3"/>
  <c r="J44" i="3"/>
  <c r="J41" i="3"/>
  <c r="J28" i="3"/>
  <c r="H49" i="7"/>
  <c r="H43" i="7"/>
  <c r="H42" i="7"/>
  <c r="H38" i="7"/>
  <c r="H34" i="7"/>
  <c r="H26" i="7"/>
  <c r="I51" i="4"/>
  <c r="J50" i="4"/>
  <c r="I23" i="4"/>
  <c r="H50" i="7"/>
  <c r="J40" i="3"/>
  <c r="I21" i="4"/>
  <c r="H39" i="7"/>
  <c r="H35" i="7"/>
  <c r="H31" i="7"/>
  <c r="H27" i="7"/>
  <c r="H24" i="6"/>
  <c r="J42" i="3"/>
  <c r="J38" i="3"/>
  <c r="J32" i="3"/>
  <c r="H49" i="6"/>
  <c r="H41" i="6"/>
  <c r="H38" i="6"/>
  <c r="H33" i="6"/>
  <c r="H30" i="6"/>
  <c r="H25" i="6"/>
  <c r="H23" i="6"/>
  <c r="H45" i="7"/>
  <c r="H41" i="7"/>
  <c r="H37" i="7"/>
  <c r="H33" i="7"/>
  <c r="H29" i="7"/>
  <c r="H25" i="7"/>
  <c r="H22" i="7"/>
  <c r="H42" i="6"/>
  <c r="H34" i="6"/>
  <c r="H26" i="6"/>
  <c r="H51" i="6"/>
  <c r="H40" i="6"/>
  <c r="H35" i="6"/>
  <c r="H32" i="6"/>
  <c r="H22" i="6"/>
  <c r="H30" i="7"/>
  <c r="J51" i="3"/>
  <c r="J36" i="3"/>
  <c r="J26" i="3"/>
  <c r="B49" i="5"/>
  <c r="H50" i="6"/>
  <c r="H44" i="6"/>
  <c r="H39" i="6"/>
  <c r="H36" i="6"/>
  <c r="H31" i="6"/>
  <c r="H28" i="6"/>
  <c r="H21" i="6"/>
  <c r="H44" i="7"/>
  <c r="H40" i="7"/>
  <c r="H36" i="7"/>
  <c r="H32" i="7"/>
  <c r="H28" i="7"/>
  <c r="H24" i="7"/>
  <c r="J50" i="3"/>
  <c r="J37" i="3"/>
  <c r="J33" i="3"/>
  <c r="J29" i="3"/>
  <c r="J25" i="3"/>
  <c r="J21" i="3"/>
  <c r="H28" i="10" l="1"/>
  <c r="H28" i="9"/>
  <c r="J31" i="14"/>
  <c r="J31" i="15"/>
  <c r="J22" i="15"/>
  <c r="J22" i="14"/>
  <c r="K27" i="23"/>
  <c r="K27" i="22"/>
  <c r="K21" i="23"/>
  <c r="K21" i="22"/>
  <c r="K33" i="22"/>
  <c r="K33" i="23"/>
  <c r="I21" i="5"/>
  <c r="J21" i="5"/>
  <c r="H40" i="9"/>
  <c r="H40" i="10"/>
  <c r="H38" i="10"/>
  <c r="H38" i="9"/>
  <c r="K34" i="23"/>
  <c r="K34" i="22"/>
  <c r="J28" i="15"/>
  <c r="J28" i="14"/>
  <c r="J23" i="15"/>
  <c r="J23" i="14"/>
  <c r="J23" i="5"/>
  <c r="I23" i="5"/>
  <c r="K44" i="23"/>
  <c r="K44" i="22"/>
  <c r="J29" i="15"/>
  <c r="J29" i="14"/>
  <c r="K51" i="22"/>
  <c r="K51" i="23"/>
  <c r="J39" i="5"/>
  <c r="I39" i="5"/>
  <c r="K35" i="23"/>
  <c r="K35" i="22"/>
  <c r="K25" i="22"/>
  <c r="K25" i="23"/>
  <c r="K40" i="22"/>
  <c r="K40" i="23"/>
  <c r="J25" i="5"/>
  <c r="I25" i="5"/>
  <c r="K22" i="23"/>
  <c r="K22" i="22"/>
  <c r="H21" i="9"/>
  <c r="H21" i="10"/>
  <c r="I26" i="5"/>
  <c r="J26" i="5"/>
  <c r="H51" i="9"/>
  <c r="H51" i="10"/>
  <c r="H41" i="9"/>
  <c r="H41" i="10"/>
  <c r="J32" i="15"/>
  <c r="J32" i="14"/>
  <c r="K24" i="22"/>
  <c r="K24" i="23"/>
  <c r="J27" i="15"/>
  <c r="J27" i="14"/>
  <c r="J43" i="5"/>
  <c r="I43" i="5"/>
  <c r="J33" i="14"/>
  <c r="J33" i="15"/>
  <c r="I22" i="5"/>
  <c r="J22" i="5"/>
  <c r="I36" i="5"/>
  <c r="J36" i="5"/>
  <c r="K49" i="23"/>
  <c r="K49" i="22"/>
  <c r="H34" i="9"/>
  <c r="H34" i="10"/>
  <c r="J41" i="15"/>
  <c r="J41" i="14"/>
  <c r="J26" i="14"/>
  <c r="J26" i="15"/>
  <c r="H42" i="9"/>
  <c r="H42" i="10"/>
  <c r="H43" i="9"/>
  <c r="H43" i="10"/>
  <c r="J30" i="5"/>
  <c r="I30" i="5"/>
  <c r="K37" i="22"/>
  <c r="K37" i="23"/>
  <c r="I50" i="5"/>
  <c r="J50" i="5"/>
  <c r="H39" i="10"/>
  <c r="H39" i="9"/>
  <c r="H22" i="9"/>
  <c r="H22" i="10"/>
  <c r="H25" i="10"/>
  <c r="H25" i="9"/>
  <c r="J42" i="5"/>
  <c r="I42" i="5"/>
  <c r="I44" i="5"/>
  <c r="J44" i="5"/>
  <c r="H45" i="10"/>
  <c r="H45" i="9"/>
  <c r="J51" i="15"/>
  <c r="J51" i="14"/>
  <c r="J43" i="14"/>
  <c r="J43" i="15"/>
  <c r="J21" i="15"/>
  <c r="J21" i="14"/>
  <c r="H29" i="10"/>
  <c r="H29" i="9"/>
  <c r="J49" i="14"/>
  <c r="J49" i="15"/>
  <c r="I34" i="5"/>
  <c r="J34" i="5"/>
  <c r="K38" i="22"/>
  <c r="K38" i="23"/>
  <c r="I29" i="5"/>
  <c r="J29" i="5"/>
  <c r="H26" i="10"/>
  <c r="H26" i="9"/>
  <c r="J37" i="15"/>
  <c r="J37" i="14"/>
  <c r="K31" i="23"/>
  <c r="K31" i="22"/>
  <c r="J33" i="5"/>
  <c r="I33" i="5"/>
  <c r="J51" i="5"/>
  <c r="I51" i="5"/>
  <c r="I32" i="5"/>
  <c r="J32" i="5"/>
  <c r="J40" i="15"/>
  <c r="J40" i="14"/>
  <c r="J38" i="15"/>
  <c r="J38" i="14"/>
  <c r="I24" i="5"/>
  <c r="J24" i="5"/>
  <c r="H36" i="10"/>
  <c r="H36" i="9"/>
  <c r="H23" i="10"/>
  <c r="H23" i="9"/>
  <c r="I40" i="5"/>
  <c r="J40" i="5"/>
  <c r="I41" i="5"/>
  <c r="J41" i="5"/>
  <c r="J42" i="14"/>
  <c r="J42" i="15"/>
  <c r="K28" i="23"/>
  <c r="K28" i="22"/>
  <c r="H44" i="10"/>
  <c r="H44" i="9"/>
  <c r="H32" i="9"/>
  <c r="H32" i="10"/>
  <c r="H30" i="10"/>
  <c r="H30" i="9"/>
  <c r="H24" i="10"/>
  <c r="H24" i="9"/>
  <c r="J49" i="5"/>
  <c r="I49" i="5"/>
  <c r="J31" i="5"/>
  <c r="I31" i="5"/>
  <c r="J50" i="15"/>
  <c r="J50" i="14"/>
  <c r="K36" i="23"/>
  <c r="K36" i="22"/>
  <c r="K45" i="22"/>
  <c r="K45" i="23"/>
  <c r="K41" i="22"/>
  <c r="K41" i="23"/>
  <c r="H49" i="10"/>
  <c r="H49" i="9"/>
  <c r="J36" i="15"/>
  <c r="J36" i="14"/>
  <c r="J34" i="15"/>
  <c r="J34" i="14"/>
  <c r="K43" i="23"/>
  <c r="K43" i="22"/>
  <c r="H31" i="10"/>
  <c r="H31" i="9"/>
  <c r="I28" i="5"/>
  <c r="J28" i="5"/>
  <c r="J35" i="14"/>
  <c r="J35" i="15"/>
  <c r="K39" i="22"/>
  <c r="K39" i="23"/>
  <c r="I37" i="5"/>
  <c r="J37" i="5"/>
  <c r="I38" i="5"/>
  <c r="J38" i="5"/>
  <c r="K26" i="23"/>
  <c r="K26" i="22"/>
  <c r="J44" i="15"/>
  <c r="J44" i="14"/>
  <c r="J39" i="14"/>
  <c r="J39" i="15"/>
  <c r="J45" i="14"/>
  <c r="J45" i="15"/>
  <c r="J30" i="15"/>
  <c r="J30" i="14"/>
  <c r="K23" i="22"/>
  <c r="K29" i="22"/>
  <c r="K29" i="23"/>
  <c r="K32" i="22"/>
  <c r="K32" i="23"/>
  <c r="H50" i="10"/>
  <c r="H50" i="9"/>
  <c r="H35" i="10"/>
  <c r="H35" i="9"/>
  <c r="H33" i="9"/>
  <c r="H33" i="10"/>
  <c r="K30" i="23"/>
  <c r="K30" i="22"/>
  <c r="H27" i="10"/>
  <c r="H27" i="9"/>
  <c r="I45" i="5"/>
  <c r="J45" i="5"/>
  <c r="J24" i="15"/>
  <c r="J24" i="14"/>
  <c r="K42" i="23"/>
  <c r="K42" i="22"/>
  <c r="J25" i="15"/>
  <c r="J25" i="14"/>
  <c r="K50" i="22"/>
  <c r="K50" i="23"/>
  <c r="H37" i="10"/>
  <c r="H37" i="9"/>
  <c r="J35" i="5"/>
  <c r="I35" i="5"/>
  <c r="J27" i="5"/>
  <c r="I27" i="5"/>
  <c r="F18" i="9" l="1"/>
  <c r="D18" i="9"/>
  <c r="B17" i="9"/>
  <c r="E18" i="9"/>
  <c r="F19" i="9"/>
  <c r="E17" i="9"/>
  <c r="F17" i="9"/>
  <c r="B19" i="9"/>
  <c r="C17" i="9"/>
  <c r="D17" i="9"/>
  <c r="B18" i="9"/>
  <c r="C19" i="9"/>
  <c r="E19" i="9"/>
  <c r="C18" i="9"/>
  <c r="D19" i="9"/>
  <c r="F47" i="3"/>
  <c r="P47" i="3"/>
  <c r="I47" i="3"/>
  <c r="C47" i="3"/>
  <c r="V47" i="3"/>
  <c r="S47" i="3"/>
  <c r="L47" i="86" l="1"/>
  <c r="W23" i="3"/>
  <c r="T47" i="3"/>
  <c r="Q47" i="3"/>
  <c r="W49" i="3"/>
  <c r="W11" i="3"/>
  <c r="L10" i="86" l="1"/>
  <c r="L45" i="86"/>
  <c r="L44" i="86"/>
  <c r="L43" i="86"/>
  <c r="L38" i="86"/>
  <c r="L37" i="86"/>
  <c r="L36" i="86"/>
  <c r="L35" i="86"/>
  <c r="L30" i="86"/>
  <c r="L29" i="86"/>
  <c r="L28" i="86"/>
  <c r="L27" i="86"/>
  <c r="L22" i="86"/>
  <c r="L20" i="86"/>
  <c r="L19" i="86"/>
  <c r="L18" i="86"/>
  <c r="L13" i="86"/>
  <c r="L12" i="86"/>
  <c r="L11" i="86"/>
  <c r="L9" i="86"/>
  <c r="L17" i="86" l="1"/>
  <c r="L31" i="86"/>
  <c r="L39" i="86"/>
  <c r="L14" i="86"/>
  <c r="L15" i="86"/>
  <c r="L24" i="86"/>
  <c r="L32" i="86"/>
  <c r="L40" i="86"/>
  <c r="L23" i="86"/>
  <c r="L16" i="86"/>
  <c r="L25" i="86"/>
  <c r="L33" i="86"/>
  <c r="L41" i="86"/>
  <c r="L26" i="86"/>
  <c r="L34" i="86"/>
  <c r="L42" i="86"/>
  <c r="E47" i="86"/>
  <c r="J47" i="86" s="1"/>
  <c r="B47" i="86"/>
  <c r="G47" i="86" s="1"/>
  <c r="C47" i="86"/>
  <c r="H47" i="86" s="1"/>
  <c r="D47" i="86"/>
  <c r="I47" i="86" s="1"/>
  <c r="G23" i="86" l="1"/>
  <c r="H23" i="86"/>
  <c r="I23" i="86"/>
  <c r="J23" i="86"/>
  <c r="G24" i="86"/>
  <c r="H24" i="86"/>
  <c r="I24" i="86"/>
  <c r="J24" i="86"/>
  <c r="G25" i="86"/>
  <c r="H25" i="86"/>
  <c r="I25" i="86"/>
  <c r="J25" i="86"/>
  <c r="G26" i="86"/>
  <c r="H26" i="86"/>
  <c r="I26" i="86"/>
  <c r="J26" i="86"/>
  <c r="G27" i="86"/>
  <c r="H27" i="86"/>
  <c r="I27" i="86"/>
  <c r="J27" i="86"/>
  <c r="G28" i="86"/>
  <c r="H28" i="86"/>
  <c r="I28" i="86"/>
  <c r="J28" i="86"/>
  <c r="G29" i="86"/>
  <c r="H29" i="86"/>
  <c r="I29" i="86"/>
  <c r="J29" i="86"/>
  <c r="G30" i="86"/>
  <c r="H30" i="86"/>
  <c r="I30" i="86"/>
  <c r="J30" i="86"/>
  <c r="G31" i="86"/>
  <c r="H31" i="86"/>
  <c r="I31" i="86"/>
  <c r="J31" i="86"/>
  <c r="G32" i="86"/>
  <c r="H32" i="86"/>
  <c r="I32" i="86"/>
  <c r="J32" i="86"/>
  <c r="G33" i="86"/>
  <c r="H33" i="86"/>
  <c r="I33" i="86"/>
  <c r="J33" i="86"/>
  <c r="G34" i="86"/>
  <c r="H34" i="86"/>
  <c r="I34" i="86"/>
  <c r="J34" i="86"/>
  <c r="G35" i="86"/>
  <c r="H35" i="86"/>
  <c r="I35" i="86"/>
  <c r="J35" i="86"/>
  <c r="G36" i="86"/>
  <c r="H36" i="86"/>
  <c r="I36" i="86"/>
  <c r="J36" i="86"/>
  <c r="G37" i="86"/>
  <c r="H37" i="86"/>
  <c r="I37" i="86"/>
  <c r="J37" i="86"/>
  <c r="G38" i="86"/>
  <c r="H38" i="86"/>
  <c r="I38" i="86"/>
  <c r="J38" i="86"/>
  <c r="G39" i="86"/>
  <c r="H39" i="86"/>
  <c r="I39" i="86"/>
  <c r="J39" i="86"/>
  <c r="G40" i="86"/>
  <c r="H40" i="86"/>
  <c r="I40" i="86"/>
  <c r="J40" i="86"/>
  <c r="G41" i="86"/>
  <c r="H41" i="86"/>
  <c r="I41" i="86"/>
  <c r="J41" i="86"/>
  <c r="G42" i="86"/>
  <c r="H42" i="86"/>
  <c r="I42" i="86"/>
  <c r="J42" i="86"/>
  <c r="G43" i="86"/>
  <c r="H43" i="86"/>
  <c r="I43" i="86"/>
  <c r="J43" i="86"/>
  <c r="G44" i="86"/>
  <c r="H44" i="86"/>
  <c r="I44" i="86"/>
  <c r="J44" i="86"/>
  <c r="G45" i="86"/>
  <c r="H45" i="86"/>
  <c r="I45" i="86"/>
  <c r="J45" i="86"/>
  <c r="H22" i="86"/>
  <c r="I22" i="86"/>
  <c r="J22" i="86"/>
  <c r="G22" i="86"/>
  <c r="H20" i="86"/>
  <c r="I20" i="86"/>
  <c r="J20" i="86"/>
  <c r="G20" i="86"/>
  <c r="G19" i="86"/>
  <c r="G10" i="86"/>
  <c r="G9" i="86"/>
  <c r="H10" i="86"/>
  <c r="I10" i="86"/>
  <c r="J10" i="86"/>
  <c r="G11" i="86"/>
  <c r="H11" i="86"/>
  <c r="I11" i="86"/>
  <c r="J11" i="86"/>
  <c r="G12" i="86"/>
  <c r="H12" i="86"/>
  <c r="I12" i="86"/>
  <c r="J12" i="86"/>
  <c r="G13" i="86"/>
  <c r="H13" i="86"/>
  <c r="I13" i="86"/>
  <c r="J13" i="86"/>
  <c r="G14" i="86"/>
  <c r="H14" i="86"/>
  <c r="I14" i="86"/>
  <c r="J14" i="86"/>
  <c r="G15" i="86"/>
  <c r="H15" i="86"/>
  <c r="I15" i="86"/>
  <c r="J15" i="86"/>
  <c r="G16" i="86"/>
  <c r="H16" i="86"/>
  <c r="I16" i="86"/>
  <c r="J16" i="86"/>
  <c r="G17" i="86"/>
  <c r="H17" i="86"/>
  <c r="I17" i="86"/>
  <c r="J17" i="86"/>
  <c r="G18" i="86"/>
  <c r="H18" i="86"/>
  <c r="I18" i="86"/>
  <c r="J18" i="86"/>
  <c r="H19" i="86"/>
  <c r="I19" i="86"/>
  <c r="J19" i="86"/>
  <c r="H9" i="86"/>
  <c r="I9" i="86"/>
  <c r="J9" i="86"/>
  <c r="E47" i="21"/>
  <c r="H47" i="20"/>
  <c r="E47" i="20"/>
  <c r="D47" i="20" l="1"/>
  <c r="D47" i="21"/>
  <c r="C47" i="21"/>
  <c r="C47" i="20"/>
  <c r="B47" i="21"/>
  <c r="B47" i="20"/>
  <c r="D15" i="23"/>
  <c r="D15" i="22"/>
  <c r="H15" i="22"/>
  <c r="H15" i="23"/>
  <c r="C18" i="23"/>
  <c r="C18" i="22"/>
  <c r="E10" i="23"/>
  <c r="E10" i="22"/>
  <c r="F14" i="22"/>
  <c r="F14" i="23"/>
  <c r="G10" i="22"/>
  <c r="G10" i="23"/>
  <c r="I18" i="22"/>
  <c r="I18" i="23"/>
  <c r="B17" i="23"/>
  <c r="B17" i="22"/>
  <c r="B9" i="23"/>
  <c r="B9" i="22"/>
  <c r="C13" i="23"/>
  <c r="C13" i="22"/>
  <c r="D17" i="23"/>
  <c r="D17" i="22"/>
  <c r="D9" i="23"/>
  <c r="D9" i="22"/>
  <c r="E13" i="22"/>
  <c r="E13" i="23"/>
  <c r="F17" i="23"/>
  <c r="F17" i="22"/>
  <c r="F9" i="23"/>
  <c r="F9" i="22"/>
  <c r="G13" i="22"/>
  <c r="G13" i="23"/>
  <c r="H17" i="22"/>
  <c r="H17" i="23"/>
  <c r="H9" i="22"/>
  <c r="H9" i="23"/>
  <c r="I13" i="22"/>
  <c r="I13" i="23"/>
  <c r="B16" i="23"/>
  <c r="B16" i="22"/>
  <c r="C20" i="23"/>
  <c r="C20" i="22"/>
  <c r="C12" i="23"/>
  <c r="C12" i="22"/>
  <c r="D16" i="23"/>
  <c r="D16" i="22"/>
  <c r="E20" i="23"/>
  <c r="E20" i="22"/>
  <c r="E12" i="22"/>
  <c r="E12" i="23"/>
  <c r="F16" i="22"/>
  <c r="F16" i="23"/>
  <c r="G20" i="22"/>
  <c r="G20" i="23"/>
  <c r="G12" i="22"/>
  <c r="G12" i="23"/>
  <c r="H16" i="22"/>
  <c r="H16" i="23"/>
  <c r="I20" i="22"/>
  <c r="I20" i="23"/>
  <c r="I12" i="22"/>
  <c r="I12" i="23"/>
  <c r="C11" i="23"/>
  <c r="C11" i="22"/>
  <c r="F15" i="23"/>
  <c r="F15" i="22"/>
  <c r="I19" i="22"/>
  <c r="I19" i="23"/>
  <c r="C10" i="23"/>
  <c r="C10" i="22"/>
  <c r="B13" i="23"/>
  <c r="B13" i="22"/>
  <c r="C17" i="23"/>
  <c r="C17" i="22"/>
  <c r="C9" i="23"/>
  <c r="C9" i="22"/>
  <c r="D13" i="23"/>
  <c r="D13" i="22"/>
  <c r="E17" i="22"/>
  <c r="E17" i="23"/>
  <c r="E9" i="23"/>
  <c r="E9" i="22"/>
  <c r="F13" i="23"/>
  <c r="F13" i="22"/>
  <c r="G17" i="22"/>
  <c r="G17" i="23"/>
  <c r="G9" i="23"/>
  <c r="G9" i="22"/>
  <c r="H13" i="22"/>
  <c r="H13" i="23"/>
  <c r="I17" i="22"/>
  <c r="I17" i="23"/>
  <c r="I9" i="22"/>
  <c r="I9" i="23"/>
  <c r="C19" i="23"/>
  <c r="C19" i="22"/>
  <c r="E11" i="22"/>
  <c r="E11" i="23"/>
  <c r="G19" i="22"/>
  <c r="G19" i="23"/>
  <c r="I11" i="22"/>
  <c r="I11" i="23"/>
  <c r="B14" i="23"/>
  <c r="B14" i="22"/>
  <c r="E18" i="23"/>
  <c r="E18" i="22"/>
  <c r="G18" i="22"/>
  <c r="G18" i="23"/>
  <c r="I10" i="22"/>
  <c r="I10" i="23"/>
  <c r="C16" i="23"/>
  <c r="C16" i="22"/>
  <c r="F12" i="22"/>
  <c r="F12" i="23"/>
  <c r="B19" i="23"/>
  <c r="B19" i="22"/>
  <c r="C15" i="23"/>
  <c r="C15" i="22"/>
  <c r="D19" i="23"/>
  <c r="D19" i="22"/>
  <c r="D11" i="23"/>
  <c r="D11" i="22"/>
  <c r="E15" i="22"/>
  <c r="E15" i="23"/>
  <c r="F19" i="23"/>
  <c r="F19" i="22"/>
  <c r="F11" i="23"/>
  <c r="F11" i="22"/>
  <c r="G15" i="22"/>
  <c r="G15" i="23"/>
  <c r="H19" i="22"/>
  <c r="H19" i="23"/>
  <c r="H11" i="22"/>
  <c r="H11" i="23"/>
  <c r="I15" i="22"/>
  <c r="I15" i="23"/>
  <c r="B15" i="23"/>
  <c r="B15" i="22"/>
  <c r="E19" i="22"/>
  <c r="E19" i="23"/>
  <c r="G11" i="22"/>
  <c r="G11" i="23"/>
  <c r="D14" i="23"/>
  <c r="D14" i="22"/>
  <c r="H14" i="22"/>
  <c r="H14" i="23"/>
  <c r="B20" i="23"/>
  <c r="B20" i="22"/>
  <c r="B12" i="23"/>
  <c r="B12" i="22"/>
  <c r="D20" i="23"/>
  <c r="D20" i="22"/>
  <c r="D12" i="23"/>
  <c r="D12" i="22"/>
  <c r="E16" i="23"/>
  <c r="E16" i="22"/>
  <c r="F20" i="22"/>
  <c r="F20" i="23"/>
  <c r="G16" i="22"/>
  <c r="G16" i="23"/>
  <c r="H20" i="22"/>
  <c r="H20" i="23"/>
  <c r="H12" i="22"/>
  <c r="H12" i="23"/>
  <c r="I16" i="22"/>
  <c r="I16" i="23"/>
  <c r="B11" i="23"/>
  <c r="B11" i="22"/>
  <c r="B18" i="23"/>
  <c r="B18" i="22"/>
  <c r="B10" i="23"/>
  <c r="B10" i="22"/>
  <c r="C14" i="23"/>
  <c r="C14" i="22"/>
  <c r="D18" i="23"/>
  <c r="D18" i="22"/>
  <c r="D10" i="23"/>
  <c r="D10" i="22"/>
  <c r="E14" i="23"/>
  <c r="E14" i="22"/>
  <c r="F18" i="22"/>
  <c r="F18" i="23"/>
  <c r="F10" i="22"/>
  <c r="F10" i="23"/>
  <c r="G14" i="22"/>
  <c r="G14" i="23"/>
  <c r="H18" i="22"/>
  <c r="H18" i="23"/>
  <c r="H10" i="22"/>
  <c r="H10" i="23"/>
  <c r="I14" i="22"/>
  <c r="I14" i="23"/>
  <c r="H47" i="21"/>
  <c r="I47" i="20"/>
  <c r="F47" i="20"/>
  <c r="G47" i="20"/>
  <c r="G47" i="21"/>
  <c r="F47" i="21"/>
  <c r="I47" i="21"/>
  <c r="C47" i="19"/>
  <c r="D47" i="19"/>
  <c r="E47" i="19"/>
  <c r="F47" i="19"/>
  <c r="G47" i="19"/>
  <c r="H47" i="19"/>
  <c r="I47" i="19"/>
  <c r="B47" i="19"/>
  <c r="B17" i="10"/>
  <c r="C17" i="10"/>
  <c r="D17" i="10"/>
  <c r="E17" i="10"/>
  <c r="F17" i="10"/>
  <c r="B18" i="10"/>
  <c r="C18" i="10"/>
  <c r="D18" i="10"/>
  <c r="E18" i="10"/>
  <c r="F18" i="10"/>
  <c r="B19" i="10"/>
  <c r="C19" i="10"/>
  <c r="D19" i="10"/>
  <c r="E19" i="10"/>
  <c r="F19" i="10"/>
  <c r="E18" i="15" l="1"/>
  <c r="E18" i="14"/>
  <c r="H13" i="15"/>
  <c r="H13" i="14"/>
  <c r="E10" i="14"/>
  <c r="E10" i="15"/>
  <c r="K20" i="23"/>
  <c r="K20" i="22"/>
  <c r="F20" i="15"/>
  <c r="F20" i="14"/>
  <c r="B16" i="15"/>
  <c r="B16" i="14"/>
  <c r="F12" i="15"/>
  <c r="F12" i="14"/>
  <c r="C18" i="15"/>
  <c r="C18" i="14"/>
  <c r="F13" i="14"/>
  <c r="F13" i="15"/>
  <c r="H18" i="14"/>
  <c r="H18" i="15"/>
  <c r="F16" i="15"/>
  <c r="F16" i="14"/>
  <c r="D14" i="14"/>
  <c r="D14" i="15"/>
  <c r="H10" i="15"/>
  <c r="H10" i="14"/>
  <c r="D47" i="23"/>
  <c r="D47" i="22"/>
  <c r="H19" i="14"/>
  <c r="H19" i="15"/>
  <c r="G18" i="14"/>
  <c r="G18" i="15"/>
  <c r="F17" i="14"/>
  <c r="F17" i="15"/>
  <c r="E16" i="14"/>
  <c r="E16" i="15"/>
  <c r="D15" i="15"/>
  <c r="D15" i="14"/>
  <c r="C14" i="14"/>
  <c r="C14" i="15"/>
  <c r="B13" i="14"/>
  <c r="B13" i="15"/>
  <c r="H11" i="14"/>
  <c r="H11" i="15"/>
  <c r="G10" i="14"/>
  <c r="G10" i="15"/>
  <c r="F9" i="15"/>
  <c r="F9" i="14"/>
  <c r="K12" i="23"/>
  <c r="K12" i="22"/>
  <c r="K19" i="23"/>
  <c r="K19" i="22"/>
  <c r="C47" i="23"/>
  <c r="C47" i="22"/>
  <c r="G20" i="15"/>
  <c r="G20" i="14"/>
  <c r="B15" i="15"/>
  <c r="B15" i="14"/>
  <c r="F11" i="14"/>
  <c r="F11" i="15"/>
  <c r="E19" i="15"/>
  <c r="E19" i="14"/>
  <c r="H14" i="15"/>
  <c r="H14" i="14"/>
  <c r="C9" i="15"/>
  <c r="C9" i="14"/>
  <c r="H47" i="22"/>
  <c r="H47" i="23"/>
  <c r="B17" i="14"/>
  <c r="B17" i="15"/>
  <c r="B20" i="15"/>
  <c r="B20" i="14"/>
  <c r="G17" i="14"/>
  <c r="G17" i="15"/>
  <c r="E15" i="14"/>
  <c r="E15" i="15"/>
  <c r="C13" i="15"/>
  <c r="C13" i="14"/>
  <c r="B12" i="14"/>
  <c r="B12" i="15"/>
  <c r="G9" i="14"/>
  <c r="G9" i="15"/>
  <c r="K17" i="22"/>
  <c r="K17" i="23"/>
  <c r="K15" i="23"/>
  <c r="K15" i="22"/>
  <c r="H20" i="14"/>
  <c r="H20" i="15"/>
  <c r="G19" i="15"/>
  <c r="G19" i="14"/>
  <c r="F18" i="15"/>
  <c r="F18" i="14"/>
  <c r="E17" i="14"/>
  <c r="E17" i="15"/>
  <c r="D16" i="14"/>
  <c r="D16" i="15"/>
  <c r="C15" i="15"/>
  <c r="C15" i="14"/>
  <c r="B14" i="15"/>
  <c r="B14" i="14"/>
  <c r="H12" i="15"/>
  <c r="H12" i="14"/>
  <c r="G11" i="15"/>
  <c r="G11" i="14"/>
  <c r="F10" i="14"/>
  <c r="F10" i="15"/>
  <c r="E9" i="15"/>
  <c r="E9" i="14"/>
  <c r="K16" i="22"/>
  <c r="K16" i="23"/>
  <c r="B47" i="23"/>
  <c r="B47" i="22"/>
  <c r="D17" i="15"/>
  <c r="D17" i="14"/>
  <c r="G12" i="15"/>
  <c r="G12" i="14"/>
  <c r="I47" i="23"/>
  <c r="I47" i="22"/>
  <c r="D18" i="15"/>
  <c r="D18" i="14"/>
  <c r="G13" i="15"/>
  <c r="G13" i="14"/>
  <c r="D10" i="15"/>
  <c r="D10" i="14"/>
  <c r="D19" i="14"/>
  <c r="D19" i="15"/>
  <c r="H15" i="15"/>
  <c r="H15" i="14"/>
  <c r="E12" i="14"/>
  <c r="E12" i="15"/>
  <c r="C10" i="15"/>
  <c r="C10" i="14"/>
  <c r="K18" i="23"/>
  <c r="K18" i="22"/>
  <c r="D20" i="15"/>
  <c r="D20" i="14"/>
  <c r="C19" i="15"/>
  <c r="C19" i="14"/>
  <c r="B18" i="14"/>
  <c r="B18" i="15"/>
  <c r="H16" i="15"/>
  <c r="H16" i="14"/>
  <c r="G15" i="14"/>
  <c r="G15" i="15"/>
  <c r="F14" i="15"/>
  <c r="F14" i="14"/>
  <c r="E13" i="14"/>
  <c r="E13" i="15"/>
  <c r="D12" i="14"/>
  <c r="D12" i="15"/>
  <c r="C11" i="15"/>
  <c r="C11" i="14"/>
  <c r="B10" i="15"/>
  <c r="B10" i="14"/>
  <c r="K9" i="22"/>
  <c r="K9" i="23"/>
  <c r="K14" i="23"/>
  <c r="K14" i="22"/>
  <c r="F47" i="23"/>
  <c r="F47" i="22"/>
  <c r="F19" i="14"/>
  <c r="F19" i="15"/>
  <c r="C16" i="15"/>
  <c r="C16" i="14"/>
  <c r="D9" i="15"/>
  <c r="D9" i="14"/>
  <c r="C17" i="15"/>
  <c r="C17" i="14"/>
  <c r="E11" i="15"/>
  <c r="E11" i="14"/>
  <c r="K10" i="23"/>
  <c r="K10" i="22"/>
  <c r="E20" i="15"/>
  <c r="E20" i="14"/>
  <c r="G14" i="15"/>
  <c r="G14" i="14"/>
  <c r="D11" i="15"/>
  <c r="D11" i="14"/>
  <c r="B9" i="14"/>
  <c r="B9" i="15"/>
  <c r="G47" i="22"/>
  <c r="G47" i="23"/>
  <c r="C20" i="15"/>
  <c r="C20" i="14"/>
  <c r="B19" i="15"/>
  <c r="B19" i="14"/>
  <c r="H17" i="15"/>
  <c r="H17" i="14"/>
  <c r="G16" i="15"/>
  <c r="G16" i="14"/>
  <c r="F15" i="14"/>
  <c r="F15" i="15"/>
  <c r="E14" i="14"/>
  <c r="E14" i="15"/>
  <c r="D13" i="14"/>
  <c r="D13" i="15"/>
  <c r="C12" i="14"/>
  <c r="C12" i="15"/>
  <c r="B11" i="15"/>
  <c r="B11" i="14"/>
  <c r="H9" i="15"/>
  <c r="H9" i="14"/>
  <c r="K13" i="22"/>
  <c r="K13" i="23"/>
  <c r="K11" i="23"/>
  <c r="K11" i="22"/>
  <c r="E47" i="23"/>
  <c r="E47" i="22"/>
  <c r="H20" i="8"/>
  <c r="H16" i="8"/>
  <c r="H12" i="8"/>
  <c r="J18" i="11"/>
  <c r="J14" i="11"/>
  <c r="J10" i="11"/>
  <c r="J18" i="12"/>
  <c r="J14" i="12"/>
  <c r="J10" i="12"/>
  <c r="J18" i="13"/>
  <c r="J14" i="13"/>
  <c r="J10" i="13"/>
  <c r="I47" i="17"/>
  <c r="E47" i="17"/>
  <c r="I47" i="18"/>
  <c r="E47" i="18"/>
  <c r="K47" i="20"/>
  <c r="H19" i="8"/>
  <c r="H15" i="8"/>
  <c r="H11" i="8"/>
  <c r="J19" i="11"/>
  <c r="J15" i="11"/>
  <c r="J11" i="11"/>
  <c r="H47" i="11"/>
  <c r="J19" i="12"/>
  <c r="J15" i="12"/>
  <c r="J11" i="12"/>
  <c r="H47" i="12"/>
  <c r="J19" i="13"/>
  <c r="J15" i="13"/>
  <c r="J11" i="13"/>
  <c r="H47" i="13"/>
  <c r="H47" i="17"/>
  <c r="D47" i="17"/>
  <c r="H47" i="18"/>
  <c r="D47" i="18"/>
  <c r="K47" i="19"/>
  <c r="H18" i="8"/>
  <c r="H14" i="8"/>
  <c r="H10" i="8"/>
  <c r="J20" i="11"/>
  <c r="J16" i="11"/>
  <c r="J12" i="11"/>
  <c r="J20" i="12"/>
  <c r="J16" i="12"/>
  <c r="J12" i="12"/>
  <c r="J20" i="13"/>
  <c r="J16" i="13"/>
  <c r="J12" i="13"/>
  <c r="B45" i="16"/>
  <c r="G47" i="17"/>
  <c r="C47" i="17"/>
  <c r="G47" i="18"/>
  <c r="C47" i="18"/>
  <c r="H17" i="8"/>
  <c r="H13" i="8"/>
  <c r="H9" i="8"/>
  <c r="J17" i="11"/>
  <c r="J13" i="11"/>
  <c r="J9" i="11"/>
  <c r="J17" i="12"/>
  <c r="J13" i="12"/>
  <c r="J9" i="12"/>
  <c r="J17" i="13"/>
  <c r="J13" i="13"/>
  <c r="J9" i="13"/>
  <c r="J47" i="17"/>
  <c r="F47" i="17"/>
  <c r="J47" i="18"/>
  <c r="F47" i="18"/>
  <c r="C47" i="11"/>
  <c r="G47" i="12"/>
  <c r="F47" i="8"/>
  <c r="B47" i="11"/>
  <c r="B47" i="12"/>
  <c r="B47" i="13"/>
  <c r="B47" i="17"/>
  <c r="B47" i="18"/>
  <c r="E47" i="8"/>
  <c r="E47" i="11"/>
  <c r="E47" i="12"/>
  <c r="E47" i="13"/>
  <c r="C47" i="8"/>
  <c r="G47" i="11"/>
  <c r="C47" i="12"/>
  <c r="G47" i="13"/>
  <c r="C47" i="13"/>
  <c r="B47" i="8"/>
  <c r="F47" i="11"/>
  <c r="F47" i="12"/>
  <c r="F47" i="13"/>
  <c r="D47" i="8"/>
  <c r="D47" i="11"/>
  <c r="D47" i="12"/>
  <c r="D47" i="13"/>
  <c r="C45" i="16"/>
  <c r="F20" i="5"/>
  <c r="G20" i="5"/>
  <c r="F16" i="5"/>
  <c r="G16" i="5"/>
  <c r="F17" i="5"/>
  <c r="G17" i="5"/>
  <c r="F18" i="5"/>
  <c r="G18" i="5"/>
  <c r="F19" i="5"/>
  <c r="G19" i="5"/>
  <c r="S51" i="1"/>
  <c r="S52" i="1"/>
  <c r="S53" i="1"/>
  <c r="O51" i="1"/>
  <c r="O52" i="1"/>
  <c r="O53" i="1"/>
  <c r="S47" i="1"/>
  <c r="S48" i="1"/>
  <c r="S49" i="1"/>
  <c r="O47" i="1"/>
  <c r="O48" i="1"/>
  <c r="O49" i="1"/>
  <c r="S43" i="1"/>
  <c r="S44" i="1"/>
  <c r="S45" i="1"/>
  <c r="O43" i="1"/>
  <c r="O44" i="1"/>
  <c r="O45" i="1"/>
  <c r="S38" i="1"/>
  <c r="S39" i="1"/>
  <c r="S40" i="1"/>
  <c r="O38" i="1"/>
  <c r="O39" i="1"/>
  <c r="O40" i="1"/>
  <c r="S35" i="1"/>
  <c r="O35" i="1"/>
  <c r="S24" i="1"/>
  <c r="S25" i="1"/>
  <c r="S26" i="1"/>
  <c r="O24" i="1"/>
  <c r="O25" i="1"/>
  <c r="O26" i="1"/>
  <c r="S20" i="1"/>
  <c r="S21" i="1"/>
  <c r="S22" i="1"/>
  <c r="O20" i="1"/>
  <c r="O21" i="1"/>
  <c r="O22" i="1"/>
  <c r="S16" i="1"/>
  <c r="S17" i="1"/>
  <c r="S18" i="1"/>
  <c r="O16" i="1"/>
  <c r="O17" i="1"/>
  <c r="O18" i="1"/>
  <c r="S11" i="1"/>
  <c r="S12" i="1"/>
  <c r="S13" i="1"/>
  <c r="O11" i="1"/>
  <c r="O12" i="1"/>
  <c r="O13" i="1"/>
  <c r="S8" i="1"/>
  <c r="O8" i="1"/>
  <c r="I17" i="4" l="1"/>
  <c r="F9" i="5"/>
  <c r="G9" i="5"/>
  <c r="E15" i="10"/>
  <c r="E15" i="9"/>
  <c r="C9" i="10"/>
  <c r="C9" i="9"/>
  <c r="C47" i="15"/>
  <c r="C47" i="14"/>
  <c r="C14" i="5"/>
  <c r="D14" i="5"/>
  <c r="G11" i="5"/>
  <c r="F11" i="5"/>
  <c r="B16" i="10"/>
  <c r="B16" i="9"/>
  <c r="D14" i="10"/>
  <c r="D14" i="9"/>
  <c r="F12" i="10"/>
  <c r="F12" i="9"/>
  <c r="C11" i="10"/>
  <c r="C11" i="9"/>
  <c r="E9" i="9"/>
  <c r="E9" i="10"/>
  <c r="B20" i="10"/>
  <c r="B20" i="9"/>
  <c r="F47" i="15"/>
  <c r="F47" i="14"/>
  <c r="J20" i="15"/>
  <c r="J20" i="14"/>
  <c r="C13" i="5"/>
  <c r="D13" i="5"/>
  <c r="F10" i="5"/>
  <c r="G10" i="5"/>
  <c r="F15" i="10"/>
  <c r="F15" i="9"/>
  <c r="C14" i="10"/>
  <c r="C14" i="9"/>
  <c r="E12" i="10"/>
  <c r="E12" i="9"/>
  <c r="B11" i="9"/>
  <c r="B11" i="10"/>
  <c r="D9" i="9"/>
  <c r="D9" i="10"/>
  <c r="E47" i="14"/>
  <c r="E47" i="15"/>
  <c r="H47" i="15"/>
  <c r="H47" i="14"/>
  <c r="D12" i="10"/>
  <c r="D12" i="9"/>
  <c r="D19" i="5"/>
  <c r="C19" i="5"/>
  <c r="D11" i="5"/>
  <c r="C11" i="5"/>
  <c r="D10" i="5"/>
  <c r="C10" i="5"/>
  <c r="C20" i="5"/>
  <c r="D20" i="5"/>
  <c r="D15" i="9"/>
  <c r="D15" i="10"/>
  <c r="F13" i="9"/>
  <c r="F13" i="10"/>
  <c r="C12" i="9"/>
  <c r="C12" i="10"/>
  <c r="E10" i="9"/>
  <c r="E10" i="10"/>
  <c r="B9" i="10"/>
  <c r="B9" i="9"/>
  <c r="J15" i="14"/>
  <c r="J15" i="15"/>
  <c r="J10" i="15"/>
  <c r="J10" i="14"/>
  <c r="C18" i="5"/>
  <c r="D18" i="5"/>
  <c r="G15" i="5"/>
  <c r="F15" i="5"/>
  <c r="F16" i="9"/>
  <c r="F16" i="10"/>
  <c r="C15" i="9"/>
  <c r="C15" i="10"/>
  <c r="E13" i="9"/>
  <c r="E13" i="10"/>
  <c r="B12" i="9"/>
  <c r="B12" i="10"/>
  <c r="D10" i="9"/>
  <c r="D10" i="10"/>
  <c r="F20" i="10"/>
  <c r="F20" i="9"/>
  <c r="D47" i="14"/>
  <c r="D47" i="15"/>
  <c r="K47" i="22"/>
  <c r="J19" i="15"/>
  <c r="J19" i="14"/>
  <c r="J14" i="15"/>
  <c r="J14" i="14"/>
  <c r="C12" i="5"/>
  <c r="D12" i="5"/>
  <c r="F10" i="9"/>
  <c r="F10" i="10"/>
  <c r="J11" i="15"/>
  <c r="J11" i="14"/>
  <c r="F14" i="5"/>
  <c r="G14" i="5"/>
  <c r="B15" i="9"/>
  <c r="B15" i="10"/>
  <c r="F11" i="9"/>
  <c r="F11" i="10"/>
  <c r="E20" i="9"/>
  <c r="E20" i="10"/>
  <c r="G47" i="15"/>
  <c r="G47" i="14"/>
  <c r="J9" i="15"/>
  <c r="J9" i="14"/>
  <c r="C16" i="5"/>
  <c r="D16" i="5"/>
  <c r="F13" i="5"/>
  <c r="G13" i="5"/>
  <c r="D16" i="10"/>
  <c r="D16" i="9"/>
  <c r="F14" i="10"/>
  <c r="F14" i="9"/>
  <c r="C13" i="10"/>
  <c r="C13" i="9"/>
  <c r="E11" i="10"/>
  <c r="E11" i="9"/>
  <c r="B10" i="10"/>
  <c r="B10" i="9"/>
  <c r="D20" i="9"/>
  <c r="D20" i="10"/>
  <c r="J13" i="15"/>
  <c r="J13" i="14"/>
  <c r="J12" i="15"/>
  <c r="J12" i="14"/>
  <c r="D9" i="5"/>
  <c r="C9" i="5"/>
  <c r="B14" i="9"/>
  <c r="B14" i="10"/>
  <c r="C17" i="5"/>
  <c r="D17" i="5"/>
  <c r="E16" i="9"/>
  <c r="E16" i="10"/>
  <c r="D13" i="9"/>
  <c r="D13" i="10"/>
  <c r="C10" i="9"/>
  <c r="C10" i="10"/>
  <c r="J18" i="15"/>
  <c r="J18" i="14"/>
  <c r="D15" i="5"/>
  <c r="C15" i="5"/>
  <c r="F12" i="5"/>
  <c r="G12" i="5"/>
  <c r="C16" i="10"/>
  <c r="C16" i="9"/>
  <c r="E14" i="10"/>
  <c r="E14" i="9"/>
  <c r="B13" i="10"/>
  <c r="B13" i="9"/>
  <c r="D11" i="10"/>
  <c r="D11" i="9"/>
  <c r="F9" i="9"/>
  <c r="F9" i="10"/>
  <c r="C20" i="9"/>
  <c r="C20" i="10"/>
  <c r="B47" i="14"/>
  <c r="B47" i="15"/>
  <c r="J17" i="14"/>
  <c r="J17" i="15"/>
  <c r="J16" i="15"/>
  <c r="J16" i="14"/>
  <c r="H47" i="8"/>
  <c r="H9" i="2"/>
  <c r="D47" i="4"/>
  <c r="G47" i="4"/>
  <c r="F47" i="4"/>
  <c r="J47" i="11"/>
  <c r="J47" i="12"/>
  <c r="J11" i="3"/>
  <c r="J47" i="13"/>
  <c r="E47" i="7"/>
  <c r="D47" i="3"/>
  <c r="D47" i="7"/>
  <c r="F47" i="6"/>
  <c r="B47" i="6"/>
  <c r="C47" i="7"/>
  <c r="C47" i="4"/>
  <c r="D47" i="6"/>
  <c r="G47" i="3"/>
  <c r="C47" i="6"/>
  <c r="E47" i="6"/>
  <c r="F47" i="7"/>
  <c r="B47" i="7"/>
  <c r="H17" i="2"/>
  <c r="J10" i="3"/>
  <c r="J9" i="3"/>
  <c r="N9" i="2"/>
  <c r="T10" i="2"/>
  <c r="H10" i="7"/>
  <c r="H9" i="7"/>
  <c r="H11" i="7"/>
  <c r="E47" i="4"/>
  <c r="H47" i="4"/>
  <c r="B47" i="9" l="1"/>
  <c r="B47" i="10"/>
  <c r="F47" i="5"/>
  <c r="G47" i="5"/>
  <c r="D47" i="9"/>
  <c r="D47" i="10"/>
  <c r="J47" i="15"/>
  <c r="J47" i="14"/>
  <c r="C47" i="5"/>
  <c r="D47" i="5"/>
  <c r="F47" i="10"/>
  <c r="F47" i="9"/>
  <c r="E47" i="9"/>
  <c r="E47" i="10"/>
  <c r="C47" i="9"/>
  <c r="C47" i="10"/>
  <c r="H47" i="5"/>
  <c r="E47" i="5"/>
  <c r="W7" i="3" l="1"/>
  <c r="V7" i="3"/>
  <c r="H14" i="7" l="1"/>
  <c r="H18" i="7"/>
  <c r="W9" i="3"/>
  <c r="W10" i="3"/>
  <c r="W14" i="3"/>
  <c r="W15" i="3"/>
  <c r="W17" i="3"/>
  <c r="W18" i="3"/>
  <c r="W19" i="3"/>
  <c r="W20" i="3"/>
  <c r="W21" i="3"/>
  <c r="W22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J10" i="4"/>
  <c r="J10" i="5" s="1"/>
  <c r="I11" i="4"/>
  <c r="I11" i="5" s="1"/>
  <c r="J14" i="4"/>
  <c r="I15" i="4"/>
  <c r="J18" i="4"/>
  <c r="I19" i="4"/>
  <c r="J11" i="4"/>
  <c r="J11" i="5" s="1"/>
  <c r="I12" i="4"/>
  <c r="J15" i="4"/>
  <c r="I16" i="4"/>
  <c r="J19" i="4"/>
  <c r="I9" i="4"/>
  <c r="I9" i="5" s="1"/>
  <c r="J12" i="4"/>
  <c r="I13" i="4"/>
  <c r="J16" i="4"/>
  <c r="J20" i="4"/>
  <c r="H12" i="7"/>
  <c r="H16" i="7"/>
  <c r="H20" i="7"/>
  <c r="J9" i="4"/>
  <c r="J9" i="5" s="1"/>
  <c r="I10" i="4"/>
  <c r="I10" i="5" s="1"/>
  <c r="J13" i="4"/>
  <c r="I14" i="4"/>
  <c r="J17" i="4"/>
  <c r="I18" i="4"/>
  <c r="W42" i="3"/>
  <c r="W43" i="3"/>
  <c r="W44" i="3"/>
  <c r="W45" i="3"/>
  <c r="W51" i="3"/>
  <c r="I20" i="4"/>
  <c r="H9" i="6"/>
  <c r="W12" i="3"/>
  <c r="W13" i="3"/>
  <c r="H11" i="6"/>
  <c r="H13" i="6"/>
  <c r="H15" i="6"/>
  <c r="H17" i="6"/>
  <c r="H10" i="2"/>
  <c r="N10" i="2"/>
  <c r="H12" i="2"/>
  <c r="N12" i="2"/>
  <c r="T12" i="2"/>
  <c r="H14" i="2"/>
  <c r="N14" i="2"/>
  <c r="T14" i="2"/>
  <c r="H19" i="6"/>
  <c r="T9" i="2"/>
  <c r="H11" i="2"/>
  <c r="N11" i="2"/>
  <c r="T11" i="2"/>
  <c r="H13" i="2"/>
  <c r="N13" i="2"/>
  <c r="T13" i="2"/>
  <c r="W16" i="3"/>
  <c r="W50" i="3"/>
  <c r="H13" i="7"/>
  <c r="H15" i="7"/>
  <c r="H17" i="7"/>
  <c r="H19" i="7"/>
  <c r="T17" i="2"/>
  <c r="D7" i="3"/>
  <c r="G7" i="3"/>
  <c r="J7" i="3"/>
  <c r="Q7" i="3"/>
  <c r="T7" i="3"/>
  <c r="J12" i="3"/>
  <c r="J13" i="3"/>
  <c r="J14" i="3"/>
  <c r="J15" i="3"/>
  <c r="J17" i="3"/>
  <c r="J18" i="3"/>
  <c r="J19" i="3"/>
  <c r="J20" i="3"/>
  <c r="C7" i="3"/>
  <c r="F7" i="3"/>
  <c r="I7" i="3"/>
  <c r="P7" i="3"/>
  <c r="S7" i="3"/>
  <c r="J16" i="3"/>
  <c r="H10" i="6"/>
  <c r="H12" i="6"/>
  <c r="H14" i="6"/>
  <c r="H16" i="6"/>
  <c r="H18" i="6"/>
  <c r="H20" i="6"/>
  <c r="J19" i="5" l="1"/>
  <c r="I19" i="5"/>
  <c r="H14" i="10"/>
  <c r="H14" i="9"/>
  <c r="I12" i="5"/>
  <c r="J12" i="5"/>
  <c r="H11" i="9"/>
  <c r="H11" i="10"/>
  <c r="H12" i="9"/>
  <c r="H12" i="10"/>
  <c r="I20" i="5"/>
  <c r="J20" i="5"/>
  <c r="I16" i="5"/>
  <c r="J16" i="5"/>
  <c r="H9" i="9"/>
  <c r="H9" i="10"/>
  <c r="H20" i="9"/>
  <c r="H20" i="10"/>
  <c r="J15" i="5"/>
  <c r="I15" i="5"/>
  <c r="H17" i="10"/>
  <c r="H17" i="9"/>
  <c r="I18" i="5"/>
  <c r="J18" i="5"/>
  <c r="I17" i="5"/>
  <c r="J17" i="5"/>
  <c r="H19" i="9"/>
  <c r="H19" i="10"/>
  <c r="H18" i="9"/>
  <c r="H18" i="10"/>
  <c r="I14" i="5"/>
  <c r="J14" i="5"/>
  <c r="H15" i="10"/>
  <c r="H15" i="9"/>
  <c r="H10" i="9"/>
  <c r="H10" i="10"/>
  <c r="H16" i="10"/>
  <c r="H16" i="9"/>
  <c r="I13" i="5"/>
  <c r="J13" i="5"/>
  <c r="H13" i="10"/>
  <c r="H13" i="9"/>
  <c r="J47" i="4"/>
  <c r="J47" i="3"/>
  <c r="I47" i="4"/>
  <c r="H47" i="7"/>
  <c r="H47" i="6"/>
  <c r="H47" i="10" s="1"/>
  <c r="W47" i="3"/>
  <c r="N17" i="2"/>
  <c r="I47" i="5" l="1"/>
  <c r="J47" i="5"/>
  <c r="H47" i="9"/>
  <c r="B51" i="16"/>
  <c r="C51" i="16"/>
  <c r="K47" i="21"/>
  <c r="K47" i="23" l="1"/>
  <c r="K23" i="23"/>
</calcChain>
</file>

<file path=xl/sharedStrings.xml><?xml version="1.0" encoding="utf-8"?>
<sst xmlns="http://schemas.openxmlformats.org/spreadsheetml/2006/main" count="1584" uniqueCount="237">
  <si>
    <t>Nøgletal 1: Ledighed (sæsonkorrigeret)</t>
  </si>
  <si>
    <t>Seneste udvikling</t>
  </si>
  <si>
    <t>Årlig udvikling</t>
  </si>
  <si>
    <t>Fordelt på kandidatalder</t>
  </si>
  <si>
    <t>Kandidatalder</t>
  </si>
  <si>
    <t>- mellem 1 - 2 år</t>
  </si>
  <si>
    <t>- øvrige</t>
  </si>
  <si>
    <t>Fordelt på akademiske hovedgrupper</t>
  </si>
  <si>
    <t>DJØF'ere</t>
  </si>
  <si>
    <t>Magistre</t>
  </si>
  <si>
    <t>Ingeniører</t>
  </si>
  <si>
    <t>Nøgletal 2: Ledighed (ikke sæsonkorrigeret)</t>
  </si>
  <si>
    <t>Efterlønsmodtagere i forhold til samlet antal medlemmer</t>
  </si>
  <si>
    <t>I alt</t>
  </si>
  <si>
    <t>Mænd</t>
  </si>
  <si>
    <t>Kvinder</t>
  </si>
  <si>
    <t>Alder</t>
  </si>
  <si>
    <t>Antal Medlemmer i a-kasse</t>
  </si>
  <si>
    <t>Antal på efterløn</t>
  </si>
  <si>
    <t>Pct. på efterløn</t>
  </si>
  <si>
    <t>Total</t>
  </si>
  <si>
    <t>Landstatistik</t>
  </si>
  <si>
    <t>Tabel 1. Forsikrede medlemmer</t>
  </si>
  <si>
    <t>Tabel 1. Forsikrede medlemmer inkl. efterlønnere</t>
  </si>
  <si>
    <t>Civ. ing.</t>
  </si>
  <si>
    <t>Diplom ing.</t>
  </si>
  <si>
    <t>MA. Hum.</t>
  </si>
  <si>
    <t>MA. Nat.</t>
  </si>
  <si>
    <t>MA. Ph.d.</t>
  </si>
  <si>
    <t>MA. Samf.</t>
  </si>
  <si>
    <t>Øvrige Mag.</t>
  </si>
  <si>
    <t>Agronom</t>
  </si>
  <si>
    <t>Landsk. Arkt.</t>
  </si>
  <si>
    <t>Hortonom</t>
  </si>
  <si>
    <t>Forstkand.</t>
  </si>
  <si>
    <t>Jordbrugsakad.</t>
  </si>
  <si>
    <t>Mejeriing.</t>
  </si>
  <si>
    <t>Levn.m.kand.</t>
  </si>
  <si>
    <t>Dyrlæge</t>
  </si>
  <si>
    <t>Farmaceut</t>
  </si>
  <si>
    <t>Læge</t>
  </si>
  <si>
    <t>Tandlæge</t>
  </si>
  <si>
    <t>Arkitekt</t>
  </si>
  <si>
    <t>Landinspek.</t>
  </si>
  <si>
    <t>Bibliotekar</t>
  </si>
  <si>
    <t>Musikudd.</t>
  </si>
  <si>
    <t>Teolog</t>
  </si>
  <si>
    <t>Psykolog</t>
  </si>
  <si>
    <t>Jurist</t>
  </si>
  <si>
    <t>Økonom</t>
  </si>
  <si>
    <t>Samf. Adm.</t>
  </si>
  <si>
    <t>Cand. Merc.</t>
  </si>
  <si>
    <t>HA</t>
  </si>
  <si>
    <t>HD</t>
  </si>
  <si>
    <t>Komm. og Sprog</t>
  </si>
  <si>
    <t>Cand. IT.</t>
  </si>
  <si>
    <t>Bac. Samf.</t>
  </si>
  <si>
    <t>Bac. Hum.</t>
  </si>
  <si>
    <t>Bac. Nat.</t>
  </si>
  <si>
    <t>Andre</t>
  </si>
  <si>
    <t>Ingeniører i alt</t>
  </si>
  <si>
    <t>Magistre i alt</t>
  </si>
  <si>
    <t>DJØF'ere i alt</t>
  </si>
  <si>
    <t>Se sidste del af statistikken for en oversigt over uddannelsesgrupperingernes indhold</t>
  </si>
  <si>
    <t>Under 30 år</t>
  </si>
  <si>
    <t>30 - 39 år</t>
  </si>
  <si>
    <t>40 - 49 år</t>
  </si>
  <si>
    <t>50 - 59 år</t>
  </si>
  <si>
    <t>Over 60 år</t>
  </si>
  <si>
    <t>Ledighedsprocenten er ikke angivet, når antallet af observationer er mindre end 10</t>
  </si>
  <si>
    <t>Under 1 år</t>
  </si>
  <si>
    <t>Ml. 1 - 2 år</t>
  </si>
  <si>
    <t>2 - 4 år</t>
  </si>
  <si>
    <t>5 - 9 år</t>
  </si>
  <si>
    <t>10 - 14 år</t>
  </si>
  <si>
    <t>Over 15 år</t>
  </si>
  <si>
    <t>Uoplyst</t>
  </si>
  <si>
    <t>Tabel 6. Antal deltagere</t>
  </si>
  <si>
    <t>i arbejdspolitiske ordninger</t>
  </si>
  <si>
    <t>Efterløn</t>
  </si>
  <si>
    <t>Løntilskud</t>
  </si>
  <si>
    <t>Andel af forsikrede 
medlemmer</t>
  </si>
  <si>
    <t>Se sidste del af statistikken for en oversigt</t>
  </si>
  <si>
    <t>over uddannelsesgrupperingernes indhold</t>
  </si>
  <si>
    <t>Under 3 mdr.</t>
  </si>
  <si>
    <t>3-5 mdr.</t>
  </si>
  <si>
    <t>6-8 mdr.</t>
  </si>
  <si>
    <t>9-11 mdr.</t>
  </si>
  <si>
    <t>12-14 mdr.</t>
  </si>
  <si>
    <t>15-17 mdr.</t>
  </si>
  <si>
    <t>18-20 mdr.</t>
  </si>
  <si>
    <t>21-23 mdr.</t>
  </si>
  <si>
    <t>24 mdr. og over</t>
  </si>
  <si>
    <t>Sjælland</t>
  </si>
  <si>
    <t>Syd-</t>
  </si>
  <si>
    <t>Nord-</t>
  </si>
  <si>
    <t>København</t>
  </si>
  <si>
    <t>Århus</t>
  </si>
  <si>
    <t>Aalborg</t>
  </si>
  <si>
    <t>Odense</t>
  </si>
  <si>
    <t>Hele</t>
  </si>
  <si>
    <t>Landet</t>
  </si>
  <si>
    <t>staden</t>
  </si>
  <si>
    <t>Oversigt over uddannelsesgrupperingernes indhold</t>
  </si>
  <si>
    <t>Indhold</t>
  </si>
  <si>
    <t>Civilingeniører og levnedsmiddelingeniører</t>
  </si>
  <si>
    <t xml:space="preserve">Diplomingeniører, akademiingeniører og teknikumingeniører </t>
  </si>
  <si>
    <r>
      <t>MA.Hum.</t>
    </r>
    <r>
      <rPr>
        <b/>
        <sz val="8"/>
        <color rgb="FF000000"/>
        <rFont val="Calibri"/>
        <family val="2"/>
      </rPr>
      <t xml:space="preserve"> </t>
    </r>
  </si>
  <si>
    <r>
      <t>MA.Nat</t>
    </r>
    <r>
      <rPr>
        <b/>
        <sz val="8"/>
        <color rgb="FF000000"/>
        <rFont val="Calibri"/>
        <family val="2"/>
      </rPr>
      <t xml:space="preserve"> </t>
    </r>
  </si>
  <si>
    <t>Kandidatretninger indenfor biologi, geologi, geografi og legemsøvelser, matematik, datalogi, fysik, kemi og biokemi</t>
  </si>
  <si>
    <t>MA.Ph.d.</t>
  </si>
  <si>
    <t>Medlemmer af Magistrenes A-kasse med en Ph.d.-grad</t>
  </si>
  <si>
    <r>
      <t>Mag.Samf.</t>
    </r>
    <r>
      <rPr>
        <b/>
        <sz val="8"/>
        <color rgb="FF000000"/>
        <rFont val="Calibri"/>
        <family val="2"/>
      </rPr>
      <t xml:space="preserve"> </t>
    </r>
  </si>
  <si>
    <t xml:space="preserve">Kandidatretninger indenfor kultursociologi, antropologi, samfundsfag og aktuarer </t>
  </si>
  <si>
    <r>
      <t>Øvrige Mag.</t>
    </r>
    <r>
      <rPr>
        <b/>
        <sz val="8"/>
        <color rgb="FF000000"/>
        <rFont val="Calibri"/>
        <family val="2"/>
      </rPr>
      <t xml:space="preserve"> </t>
    </r>
  </si>
  <si>
    <t xml:space="preserve">Medlemmer af Magistrenes Arbejdsløshedskasse, som ikke kan placeres under de andre magisterkategorier </t>
  </si>
  <si>
    <t xml:space="preserve">Bachelorer og kandidater uddannet fra KULIFE (tidligere KVL) - Cand.agro., cand.silv., cand.hort., cand.hort.arch., cand.oecon.agro., cand.scient., cand.scient.oecon. med mange forskellige tillægstitler inden for de nævnte kandidattitler. </t>
  </si>
  <si>
    <r>
      <t>Mejeriing.</t>
    </r>
    <r>
      <rPr>
        <b/>
        <sz val="8"/>
        <color rgb="FF000000"/>
        <rFont val="Calibri"/>
        <family val="2"/>
      </rPr>
      <t xml:space="preserve"> </t>
    </r>
  </si>
  <si>
    <t xml:space="preserve">Cand.lact. </t>
  </si>
  <si>
    <t xml:space="preserve">Levnedsmiddelkandidater (tidligere bromatologer) </t>
  </si>
  <si>
    <r>
      <t>Dyrlæge</t>
    </r>
    <r>
      <rPr>
        <b/>
        <sz val="8"/>
        <color rgb="FF000000"/>
        <rFont val="Calibri"/>
        <family val="2"/>
      </rPr>
      <t xml:space="preserve"> </t>
    </r>
  </si>
  <si>
    <t xml:space="preserve">Cand.med.vet. </t>
  </si>
  <si>
    <r>
      <t>Farmaceut</t>
    </r>
    <r>
      <rPr>
        <b/>
        <sz val="8"/>
        <color rgb="FF000000"/>
        <rFont val="Calibri"/>
        <family val="2"/>
      </rPr>
      <t xml:space="preserve"> </t>
    </r>
  </si>
  <si>
    <r>
      <t>Læge</t>
    </r>
    <r>
      <rPr>
        <b/>
        <sz val="8"/>
        <color rgb="FF000000"/>
        <rFont val="Calibri"/>
        <family val="2"/>
      </rPr>
      <t xml:space="preserve"> </t>
    </r>
  </si>
  <si>
    <t xml:space="preserve">Cand.med. </t>
  </si>
  <si>
    <r>
      <t>Tandlæge</t>
    </r>
    <r>
      <rPr>
        <b/>
        <sz val="8"/>
        <color rgb="FF000000"/>
        <rFont val="Calibri"/>
        <family val="2"/>
      </rPr>
      <t xml:space="preserve"> </t>
    </r>
  </si>
  <si>
    <t xml:space="preserve">Cand.odont. </t>
  </si>
  <si>
    <r>
      <t>Landinspek.</t>
    </r>
    <r>
      <rPr>
        <b/>
        <sz val="8"/>
        <color rgb="FF000000"/>
        <rFont val="Calibri"/>
        <family val="2"/>
      </rPr>
      <t xml:space="preserve"> </t>
    </r>
  </si>
  <si>
    <t xml:space="preserve">Cand.geom. </t>
  </si>
  <si>
    <r>
      <t>Bibliotekar</t>
    </r>
    <r>
      <rPr>
        <b/>
        <sz val="8"/>
        <color rgb="FF000000"/>
        <rFont val="Calibri"/>
        <family val="2"/>
      </rPr>
      <t xml:space="preserve"> </t>
    </r>
  </si>
  <si>
    <t xml:space="preserve">Bibliotekar D.B. og cand.scient.bibl. </t>
  </si>
  <si>
    <r>
      <t>Musikudd.</t>
    </r>
    <r>
      <rPr>
        <b/>
        <sz val="8"/>
        <color rgb="FF000000"/>
        <rFont val="Calibri"/>
        <family val="2"/>
      </rPr>
      <t xml:space="preserve"> </t>
    </r>
  </si>
  <si>
    <r>
      <t>Teolog</t>
    </r>
    <r>
      <rPr>
        <b/>
        <sz val="8"/>
        <color rgb="FF000000"/>
        <rFont val="Calibri"/>
        <family val="2"/>
      </rPr>
      <t xml:space="preserve"> </t>
    </r>
  </si>
  <si>
    <t xml:space="preserve">Cand.teol. </t>
  </si>
  <si>
    <r>
      <t>Psykolog</t>
    </r>
    <r>
      <rPr>
        <b/>
        <sz val="8"/>
        <color rgb="FF000000"/>
        <rFont val="Calibri"/>
        <family val="2"/>
      </rPr>
      <t xml:space="preserve"> </t>
    </r>
  </si>
  <si>
    <t xml:space="preserve">Cand.psych. </t>
  </si>
  <si>
    <r>
      <t>Jurist</t>
    </r>
    <r>
      <rPr>
        <b/>
        <sz val="8"/>
        <color rgb="FF000000"/>
        <rFont val="Calibri"/>
        <family val="2"/>
      </rPr>
      <t xml:space="preserve"> </t>
    </r>
  </si>
  <si>
    <t xml:space="preserve">Cand.jur. </t>
  </si>
  <si>
    <r>
      <t>Økonom</t>
    </r>
    <r>
      <rPr>
        <b/>
        <sz val="8"/>
        <color rgb="FF000000"/>
        <rFont val="Calibri"/>
        <family val="2"/>
      </rPr>
      <t xml:space="preserve"> </t>
    </r>
  </si>
  <si>
    <t xml:space="preserve">Cand.oecon., cand.polit. og cand.scient.oecon. </t>
  </si>
  <si>
    <r>
      <t>Samf.Adm.</t>
    </r>
    <r>
      <rPr>
        <b/>
        <sz val="8"/>
        <color rgb="FF000000"/>
        <rFont val="Calibri"/>
        <family val="2"/>
      </rPr>
      <t xml:space="preserve"> </t>
    </r>
  </si>
  <si>
    <t xml:space="preserve">Cand.scient.pol., cand.rer.soc., cand.tech.soc., cand. scient.adm., cand.adm.pol., cand.negot., cand.comm., kand.-samf. og cand.-scient.soc. </t>
  </si>
  <si>
    <r>
      <t>Cand.Merc.</t>
    </r>
    <r>
      <rPr>
        <b/>
        <sz val="8"/>
        <color rgb="FF000000"/>
        <rFont val="Calibri"/>
        <family val="2"/>
      </rPr>
      <t xml:space="preserve"> </t>
    </r>
  </si>
  <si>
    <t xml:space="preserve">Alle retninger indenfor cand.merc-uddannelserne. </t>
  </si>
  <si>
    <r>
      <t>HA</t>
    </r>
    <r>
      <rPr>
        <b/>
        <sz val="8"/>
        <color rgb="FF000000"/>
        <rFont val="Calibri"/>
        <family val="2"/>
      </rPr>
      <t xml:space="preserve"> </t>
    </r>
  </si>
  <si>
    <t>Alle retninger indenfor HA-uddannelserne</t>
  </si>
  <si>
    <t xml:space="preserve">Alle retninger indenfor HD-uddannelserne </t>
  </si>
  <si>
    <r>
      <t>Komm. og sprog</t>
    </r>
    <r>
      <rPr>
        <b/>
        <sz val="8"/>
        <color rgb="FF000000"/>
        <rFont val="Calibri"/>
        <family val="2"/>
      </rPr>
      <t xml:space="preserve"> </t>
    </r>
  </si>
  <si>
    <t xml:space="preserve">Alle medlemmer af arbejdsløshedskassen for Journalistisk, Kommunikation og Sprog bortset fra journalisterne.  </t>
  </si>
  <si>
    <t xml:space="preserve">Cand.IT </t>
  </si>
  <si>
    <r>
      <t>Bac.Samf.</t>
    </r>
    <r>
      <rPr>
        <b/>
        <sz val="8"/>
        <color rgb="FF000000"/>
        <rFont val="Calibri"/>
        <family val="2"/>
      </rPr>
      <t xml:space="preserve"> </t>
    </r>
  </si>
  <si>
    <t xml:space="preserve">Bacheloruddannelse indenfor det samfundsvidenskabelige område </t>
  </si>
  <si>
    <r>
      <t>Bac.Hum.</t>
    </r>
    <r>
      <rPr>
        <b/>
        <sz val="8"/>
        <color rgb="FF000000"/>
        <rFont val="Calibri"/>
        <family val="2"/>
      </rPr>
      <t xml:space="preserve"> </t>
    </r>
  </si>
  <si>
    <t xml:space="preserve">Bacheloruddannelse indenfor det humanistiske område </t>
  </si>
  <si>
    <r>
      <t>Bac.Nat.</t>
    </r>
    <r>
      <rPr>
        <b/>
        <sz val="8"/>
        <color rgb="FF000000"/>
        <rFont val="Calibri"/>
        <family val="2"/>
      </rPr>
      <t xml:space="preserve"> </t>
    </r>
  </si>
  <si>
    <t xml:space="preserve">Bacheloruddannelse indenfor det naturvidenskabelige område </t>
  </si>
  <si>
    <r>
      <t>Andre</t>
    </r>
    <r>
      <rPr>
        <b/>
        <sz val="8"/>
        <color rgb="FF000000"/>
        <rFont val="Calibri"/>
        <family val="2"/>
      </rPr>
      <t xml:space="preserve"> </t>
    </r>
  </si>
  <si>
    <t>Bornholm</t>
  </si>
  <si>
    <t>Cand.scient.tek.</t>
  </si>
  <si>
    <t>Jylland</t>
  </si>
  <si>
    <t>Vest-</t>
  </si>
  <si>
    <t>Øst-</t>
  </si>
  <si>
    <t>Fyn</t>
  </si>
  <si>
    <t>Hoved-</t>
  </si>
  <si>
    <t xml:space="preserve">Hele </t>
  </si>
  <si>
    <t>Lande</t>
  </si>
  <si>
    <t>Ing</t>
  </si>
  <si>
    <t>Mag</t>
  </si>
  <si>
    <t>Djøf</t>
  </si>
  <si>
    <t>Jord.</t>
  </si>
  <si>
    <t>&lt;</t>
  </si>
  <si>
    <t>Bruttoledighed</t>
  </si>
  <si>
    <t>Gennemsnitlig bruttoledighed</t>
  </si>
  <si>
    <t xml:space="preserve"> </t>
  </si>
  <si>
    <t>Hele landet</t>
  </si>
  <si>
    <t>0 -  3 mdr.</t>
  </si>
  <si>
    <t>3 - 6 mdr.</t>
  </si>
  <si>
    <t>6 - 9 mdr.</t>
  </si>
  <si>
    <t>9 - 12 mdr.</t>
  </si>
  <si>
    <t>12 - 15 mdr.</t>
  </si>
  <si>
    <t>15 - 18 mdr.</t>
  </si>
  <si>
    <t>18 - 21 mdr.</t>
  </si>
  <si>
    <t>21 - 24 mdr.</t>
  </si>
  <si>
    <t>60 år</t>
  </si>
  <si>
    <t>61 år</t>
  </si>
  <si>
    <t>62 år</t>
  </si>
  <si>
    <t>63 år</t>
  </si>
  <si>
    <t>64 år</t>
  </si>
  <si>
    <t>65 år</t>
  </si>
  <si>
    <t>66 år +</t>
  </si>
  <si>
    <t>Fuldtidspersoner</t>
  </si>
  <si>
    <t>Ledighedspct.</t>
  </si>
  <si>
    <t>Fuldtids-personer</t>
  </si>
  <si>
    <t>Ledigheds-berørte</t>
  </si>
  <si>
    <t>Tabel 2. Antal bruttoledige målt i berørte og opregnet til fuldtidspersoner</t>
  </si>
  <si>
    <t>Tabel 3. Antal bruttoledige i procent af antal forsikrede</t>
  </si>
  <si>
    <t>Tabel 4. Antal bruttoledige målt i berørte medlemmer - aldersfordelt</t>
  </si>
  <si>
    <t>Tabel 4. Antal bruttoledige målt i fuldtidspersoner - aldersfordelt</t>
  </si>
  <si>
    <t>Tabel 5. Antal bruttoledige målt i fuldtidspersoner - fordelt på kandidatalder (år siden dimission)</t>
  </si>
  <si>
    <t>Tabel 5. Antal bruttoledige målt i berørte medlemmer - fordelt på kandidatalder (år siden dimission)</t>
  </si>
  <si>
    <t>Tabel 4.2 Bruttoledighedsprocenten målt i fuldtidspersoner - aldersfordelt</t>
  </si>
  <si>
    <t>Tabel 4.2 Bruttoledighedsprocenten målt i ledighedsberørte - aldersfordelt</t>
  </si>
  <si>
    <t>Tabel 5.2 Bruttoledighedsprocenten målt i ledighedsberørte - fordelt efter kandidatalder (år siden dimission)</t>
  </si>
  <si>
    <t>Tabel 5.3 Bruttoledighedsprocenten målt i fuldtidspersoner - fordelt efter kandidatalder (år siden dimission)</t>
  </si>
  <si>
    <t>Tabel 4. Antal forsikrede medlemmer - aldersfordelt</t>
  </si>
  <si>
    <t>Tabel 5. Antal forsikrede medlemmer - fordelt på kandidatalder (år siden dimission)</t>
  </si>
  <si>
    <t>Tabel 5. Antal forsikrede medlemmer med dimission indenfor de seneste 2 år</t>
  </si>
  <si>
    <t>Tabel 5. Antal bruttoledige målt i fuldtidspersoner - akademikere med dimission indenfor de seneste 2 år</t>
  </si>
  <si>
    <t>Tabel 5.4 Bruttoledighedsprocenten målt i fuldtidspersoner - akademikere med dimission indenfor de seneste 2 år</t>
  </si>
  <si>
    <t>Tabel 7.1: Antal bruttoledige målt i berørte medlemmer - fordelt efter ledighedsanciennitet</t>
  </si>
  <si>
    <t>Tabel 7.2: Antal bruttoledige dimittender målt i berørte medlemmer efter ledighedsanciennitet</t>
  </si>
  <si>
    <t>Tabel A1: Forsikrede medlemmer fordelt på regioner</t>
  </si>
  <si>
    <t>Tabel A2: Antal bruttoledige målt i fuldtidspersoner fordelt på regioner</t>
  </si>
  <si>
    <t>Tabel A1: Antal bruttoledige målt i berørte medlemmer fordelt på regioner</t>
  </si>
  <si>
    <t xml:space="preserve">Tabel A3 - Bruttoledigheden målt i fuldtidspersoner i de store kommuner </t>
  </si>
  <si>
    <t>Antal fuldtidspersoner</t>
  </si>
  <si>
    <t>Tabel B1: Bruttoledighedsprocenten målt i ledighedsberørte fordelt på regioner</t>
  </si>
  <si>
    <t>Tabel B2: Bruttoledighedsprocenten målt i fuldtidspersoner fordelt på regioner</t>
  </si>
  <si>
    <t>Kandidater indenfor det tekniske naturvidenskabelige område (Ny katagori oprettet i januar 2015)</t>
  </si>
  <si>
    <t>Kandidatretninger indenfor det humanistiske område</t>
  </si>
  <si>
    <t>Musikuddannede kandidater</t>
  </si>
  <si>
    <t>- op til 1 år</t>
  </si>
  <si>
    <t>- kandidatalder op til 1 år</t>
  </si>
  <si>
    <t>1 - 2 år</t>
  </si>
  <si>
    <t>0 - 1 år</t>
  </si>
  <si>
    <t>Civ. Ing.</t>
  </si>
  <si>
    <t>Diplom Ing.</t>
  </si>
  <si>
    <t>Cand.Scient.Tech.</t>
  </si>
  <si>
    <r>
      <t>Civ. Ing.</t>
    </r>
    <r>
      <rPr>
        <b/>
        <sz val="8"/>
        <color rgb="FF000000"/>
        <rFont val="Calibri"/>
        <family val="2"/>
      </rPr>
      <t xml:space="preserve"> </t>
    </r>
  </si>
  <si>
    <r>
      <t>Diplom Ing.</t>
    </r>
    <r>
      <rPr>
        <b/>
        <sz val="8"/>
        <color rgb="FF000000"/>
        <rFont val="Calibri"/>
        <family val="2"/>
      </rPr>
      <t xml:space="preserve"> </t>
    </r>
  </si>
  <si>
    <t>Cand. pharm., cand.psych.,  cand. scient lægemiddelvidenskab, cand. scient medicinalkemi, cand. scient medicinalbiologi, cand. scient molekylær medicin, humanbiologer, Ph.d. farmaceuter</t>
  </si>
  <si>
    <t>Kiropraktorer og medlemmer af AAK, CA og IAK som ikke kan placeres indenfor en af de øvrige uddannelseskategorier. Cand.design, ph.d. i arkitektur og design samt master of architecture and design indgår også her</t>
  </si>
  <si>
    <t>Cand.arch.</t>
  </si>
  <si>
    <t>Dec</t>
  </si>
  <si>
    <t>Jan</t>
  </si>
  <si>
    <t>Feb</t>
  </si>
  <si>
    <t>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</si>
</sst>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#,##0.0"/>
    <numFmt numFmtId="166" formatCode="_ * #,##0.0_ ;_ * \-#,##0.0_ ;_ * &quot;-&quot;??_ ;_ @_ "/>
    <numFmt numFmtId="167" formatCode="0.0"/>
    <numFmt numFmtId="168" formatCode="0;0;"/>
    <numFmt numFmtId="169" formatCode="0.0%"/>
  </numFmts>
  <fonts count="1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8"/>
      <color rgb="FF000000"/>
      <name val="Arial"/>
      <family val="2"/>
    </font>
    <font>
      <i/>
      <sz val="10"/>
      <name val="Arial"/>
      <family val="2"/>
    </font>
    <font>
      <b/>
      <sz val="8"/>
      <color rgb="FF000000"/>
      <name val="Calibri"/>
      <family val="2"/>
    </font>
    <font>
      <sz val="10"/>
      <color theme="1"/>
      <name val="Verdana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4" fillId="0" borderId="0"/>
    <xf numFmtId="0" fontId="15" fillId="0" borderId="0"/>
    <xf numFmtId="0" fontId="2" fillId="0" borderId="0"/>
    <xf numFmtId="0" fontId="1" fillId="0" borderId="0"/>
  </cellStyleXfs>
  <cellXfs count="138">
    <xf numFmtId="0" fontId="0" fillId="0" borderId="0" xfId="0"/>
    <xf numFmtId="0" fontId="0" fillId="2" borderId="0" xfId="0" applyFill="1"/>
    <xf numFmtId="3" fontId="4" fillId="2" borderId="0" xfId="0" applyNumberFormat="1" applyFont="1" applyFill="1"/>
    <xf numFmtId="3" fontId="5" fillId="2" borderId="0" xfId="0" applyNumberFormat="1" applyFont="1" applyFill="1" applyAlignment="1">
      <alignment vertical="center"/>
    </xf>
    <xf numFmtId="3" fontId="6" fillId="2" borderId="0" xfId="0" applyNumberFormat="1" applyFont="1" applyFill="1" applyAlignment="1">
      <alignment horizontal="center" vertical="center"/>
    </xf>
    <xf numFmtId="3" fontId="6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3" fontId="7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3" fontId="9" fillId="2" borderId="0" xfId="0" applyNumberFormat="1" applyFont="1" applyFill="1" applyAlignment="1">
      <alignment horizontal="center"/>
    </xf>
    <xf numFmtId="3" fontId="9" fillId="2" borderId="0" xfId="0" applyNumberFormat="1" applyFont="1" applyFill="1"/>
    <xf numFmtId="3" fontId="9" fillId="3" borderId="0" xfId="0" applyNumberFormat="1" applyFont="1" applyFill="1" applyAlignment="1">
      <alignment vertical="center"/>
    </xf>
    <xf numFmtId="3" fontId="9" fillId="2" borderId="0" xfId="0" applyNumberFormat="1" applyFont="1" applyFill="1" applyAlignment="1">
      <alignment vertical="center"/>
    </xf>
    <xf numFmtId="3" fontId="8" fillId="3" borderId="0" xfId="0" applyNumberFormat="1" applyFont="1" applyFill="1" applyAlignment="1">
      <alignment horizontal="right" vertical="center"/>
    </xf>
    <xf numFmtId="3" fontId="9" fillId="2" borderId="0" xfId="0" applyNumberFormat="1" applyFont="1" applyFill="1" applyAlignment="1">
      <alignment horizontal="right" vertical="center"/>
    </xf>
    <xf numFmtId="165" fontId="8" fillId="3" borderId="0" xfId="0" applyNumberFormat="1" applyFont="1" applyFill="1" applyAlignment="1">
      <alignment horizontal="right" vertical="center"/>
    </xf>
    <xf numFmtId="0" fontId="8" fillId="2" borderId="0" xfId="0" quotePrefix="1" applyFont="1" applyFill="1" applyAlignment="1">
      <alignment vertical="center"/>
    </xf>
    <xf numFmtId="3" fontId="8" fillId="2" borderId="0" xfId="0" applyNumberFormat="1" applyFont="1" applyFill="1" applyAlignment="1">
      <alignment horizontal="right" vertical="center"/>
    </xf>
    <xf numFmtId="165" fontId="8" fillId="2" borderId="0" xfId="0" applyNumberFormat="1" applyFont="1" applyFill="1" applyAlignment="1">
      <alignment horizontal="right" vertical="center"/>
    </xf>
    <xf numFmtId="3" fontId="8" fillId="3" borderId="0" xfId="0" quotePrefix="1" applyNumberFormat="1" applyFont="1" applyFill="1" applyAlignment="1">
      <alignment vertical="center"/>
    </xf>
    <xf numFmtId="3" fontId="0" fillId="2" borderId="0" xfId="0" applyNumberFormat="1" applyFill="1"/>
    <xf numFmtId="3" fontId="8" fillId="3" borderId="0" xfId="0" applyNumberFormat="1" applyFont="1" applyFill="1" applyAlignment="1">
      <alignment vertical="center"/>
    </xf>
    <xf numFmtId="165" fontId="8" fillId="3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164" fontId="8" fillId="2" borderId="0" xfId="1" applyFont="1" applyFill="1" applyAlignment="1">
      <alignment horizontal="right" vertical="center"/>
    </xf>
    <xf numFmtId="164" fontId="8" fillId="2" borderId="0" xfId="1" applyFont="1" applyFill="1" applyAlignment="1">
      <alignment horizontal="center" vertical="center"/>
    </xf>
    <xf numFmtId="166" fontId="0" fillId="2" borderId="0" xfId="1" applyNumberFormat="1" applyFont="1" applyFill="1"/>
    <xf numFmtId="3" fontId="8" fillId="2" borderId="0" xfId="0" applyNumberFormat="1" applyFont="1" applyFill="1" applyAlignment="1">
      <alignment vertical="center"/>
    </xf>
    <xf numFmtId="164" fontId="8" fillId="2" borderId="0" xfId="1" applyFont="1" applyFill="1" applyAlignment="1">
      <alignment vertical="center"/>
    </xf>
    <xf numFmtId="164" fontId="9" fillId="2" borderId="0" xfId="1" applyFont="1" applyFill="1" applyAlignment="1">
      <alignment horizontal="center" vertical="center"/>
    </xf>
    <xf numFmtId="0" fontId="3" fillId="0" borderId="0" xfId="0" applyFont="1"/>
    <xf numFmtId="49" fontId="0" fillId="0" borderId="0" xfId="0" applyNumberFormat="1" applyAlignment="1">
      <alignment wrapText="1"/>
    </xf>
    <xf numFmtId="0" fontId="9" fillId="3" borderId="0" xfId="0" applyFont="1" applyFill="1"/>
    <xf numFmtId="3" fontId="2" fillId="3" borderId="0" xfId="0" applyNumberFormat="1" applyFont="1" applyFill="1"/>
    <xf numFmtId="3" fontId="2" fillId="2" borderId="0" xfId="0" applyNumberFormat="1" applyFont="1" applyFill="1"/>
    <xf numFmtId="0" fontId="9" fillId="0" borderId="0" xfId="0" applyFont="1"/>
    <xf numFmtId="3" fontId="2" fillId="0" borderId="0" xfId="0" applyNumberFormat="1" applyFont="1"/>
    <xf numFmtId="3" fontId="4" fillId="0" borderId="0" xfId="0" applyNumberFormat="1" applyFont="1"/>
    <xf numFmtId="0" fontId="10" fillId="0" borderId="0" xfId="0" applyFont="1"/>
    <xf numFmtId="0" fontId="10" fillId="4" borderId="0" xfId="0" applyFont="1" applyFill="1"/>
    <xf numFmtId="0" fontId="0" fillId="4" borderId="0" xfId="0" applyFill="1"/>
    <xf numFmtId="0" fontId="8" fillId="0" borderId="0" xfId="0" applyFont="1"/>
    <xf numFmtId="0" fontId="8" fillId="4" borderId="0" xfId="0" applyFont="1" applyFill="1"/>
    <xf numFmtId="3" fontId="2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/>
    <xf numFmtId="3" fontId="9" fillId="3" borderId="0" xfId="0" applyNumberFormat="1" applyFont="1" applyFill="1"/>
    <xf numFmtId="3" fontId="0" fillId="0" borderId="0" xfId="0" applyNumberFormat="1"/>
    <xf numFmtId="3" fontId="9" fillId="0" borderId="0" xfId="0" applyNumberFormat="1" applyFont="1"/>
    <xf numFmtId="0" fontId="9" fillId="4" borderId="0" xfId="0" applyFont="1" applyFill="1"/>
    <xf numFmtId="3" fontId="4" fillId="4" borderId="0" xfId="0" applyNumberFormat="1" applyFont="1" applyFill="1"/>
    <xf numFmtId="0" fontId="4" fillId="0" borderId="0" xfId="0" applyFont="1"/>
    <xf numFmtId="0" fontId="4" fillId="4" borderId="0" xfId="0" applyFont="1" applyFill="1"/>
    <xf numFmtId="3" fontId="2" fillId="3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3" fontId="4" fillId="0" borderId="0" xfId="0" applyNumberFormat="1" applyFont="1" applyAlignment="1">
      <alignment horizontal="right" indent="1"/>
    </xf>
    <xf numFmtId="165" fontId="2" fillId="3" borderId="0" xfId="0" applyNumberFormat="1" applyFont="1" applyFill="1" applyAlignment="1">
      <alignment horizontal="right"/>
    </xf>
    <xf numFmtId="165" fontId="2" fillId="0" borderId="0" xfId="0" applyNumberFormat="1" applyFont="1" applyAlignment="1">
      <alignment horizontal="right"/>
    </xf>
    <xf numFmtId="165" fontId="0" fillId="0" borderId="0" xfId="0" applyNumberFormat="1"/>
    <xf numFmtId="21" fontId="11" fillId="0" borderId="0" xfId="0" applyNumberFormat="1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167" fontId="2" fillId="3" borderId="0" xfId="0" applyNumberFormat="1" applyFont="1" applyFill="1" applyAlignment="1">
      <alignment horizontal="right"/>
    </xf>
    <xf numFmtId="167" fontId="2" fillId="0" borderId="0" xfId="0" applyNumberFormat="1" applyFont="1" applyAlignment="1">
      <alignment horizontal="right"/>
    </xf>
    <xf numFmtId="167" fontId="4" fillId="4" borderId="0" xfId="0" applyNumberFormat="1" applyFont="1" applyFill="1" applyAlignment="1">
      <alignment horizontal="right"/>
    </xf>
    <xf numFmtId="167" fontId="0" fillId="0" borderId="0" xfId="0" applyNumberFormat="1" applyAlignment="1">
      <alignment horizontal="right"/>
    </xf>
    <xf numFmtId="0" fontId="8" fillId="0" borderId="0" xfId="0" applyFont="1" applyAlignment="1">
      <alignment vertical="center"/>
    </xf>
    <xf numFmtId="0" fontId="12" fillId="0" borderId="0" xfId="0" applyFont="1"/>
    <xf numFmtId="168" fontId="0" fillId="0" borderId="0" xfId="0" applyNumberFormat="1"/>
    <xf numFmtId="168" fontId="4" fillId="0" borderId="0" xfId="0" applyNumberFormat="1" applyFont="1"/>
    <xf numFmtId="0" fontId="9" fillId="4" borderId="0" xfId="0" applyFont="1" applyFill="1" applyAlignment="1">
      <alignment wrapText="1"/>
    </xf>
    <xf numFmtId="169" fontId="4" fillId="4" borderId="0" xfId="2" applyNumberFormat="1" applyFont="1" applyFill="1" applyAlignment="1">
      <alignment vertical="center"/>
    </xf>
    <xf numFmtId="0" fontId="10" fillId="5" borderId="0" xfId="0" applyFont="1" applyFill="1"/>
    <xf numFmtId="0" fontId="9" fillId="5" borderId="0" xfId="0" applyFont="1" applyFill="1" applyAlignment="1">
      <alignment horizontal="center"/>
    </xf>
    <xf numFmtId="0" fontId="0" fillId="5" borderId="0" xfId="0" applyFill="1"/>
    <xf numFmtId="0" fontId="4" fillId="5" borderId="0" xfId="0" applyFont="1" applyFill="1"/>
    <xf numFmtId="0" fontId="2" fillId="5" borderId="0" xfId="0" applyFont="1" applyFill="1"/>
    <xf numFmtId="0" fontId="8" fillId="5" borderId="0" xfId="0" applyFont="1" applyFill="1"/>
    <xf numFmtId="167" fontId="0" fillId="0" borderId="0" xfId="0" applyNumberFormat="1"/>
    <xf numFmtId="167" fontId="4" fillId="0" borderId="0" xfId="0" applyNumberFormat="1" applyFont="1" applyAlignment="1">
      <alignment horizontal="right"/>
    </xf>
    <xf numFmtId="167" fontId="8" fillId="0" borderId="0" xfId="0" applyNumberFormat="1" applyFont="1"/>
    <xf numFmtId="0" fontId="2" fillId="2" borderId="0" xfId="3" applyFill="1"/>
    <xf numFmtId="0" fontId="9" fillId="2" borderId="0" xfId="3" applyFont="1" applyFill="1" applyAlignment="1">
      <alignment horizontal="left"/>
    </xf>
    <xf numFmtId="0" fontId="9" fillId="2" borderId="0" xfId="3" applyFont="1" applyFill="1"/>
    <xf numFmtId="0" fontId="2" fillId="0" borderId="0" xfId="3"/>
    <xf numFmtId="0" fontId="8" fillId="2" borderId="0" xfId="0" applyFont="1" applyFill="1"/>
    <xf numFmtId="0" fontId="3" fillId="0" borderId="0" xfId="0" applyFont="1" applyAlignment="1">
      <alignment horizontal="left"/>
    </xf>
    <xf numFmtId="0" fontId="10" fillId="2" borderId="0" xfId="0" applyFont="1" applyFill="1"/>
    <xf numFmtId="0" fontId="2" fillId="2" borderId="0" xfId="0" applyFont="1" applyFill="1"/>
    <xf numFmtId="3" fontId="8" fillId="0" borderId="0" xfId="0" applyNumberFormat="1" applyFont="1" applyAlignment="1">
      <alignment vertical="center"/>
    </xf>
    <xf numFmtId="165" fontId="8" fillId="0" borderId="0" xfId="0" applyNumberFormat="1" applyFont="1" applyAlignment="1">
      <alignment vertical="center"/>
    </xf>
    <xf numFmtId="165" fontId="9" fillId="3" borderId="0" xfId="0" applyNumberFormat="1" applyFont="1" applyFill="1"/>
    <xf numFmtId="165" fontId="2" fillId="0" borderId="0" xfId="0" applyNumberFormat="1" applyFont="1"/>
    <xf numFmtId="165" fontId="9" fillId="0" borderId="0" xfId="0" applyNumberFormat="1" applyFont="1"/>
    <xf numFmtId="168" fontId="0" fillId="0" borderId="0" xfId="0" applyNumberFormat="1" applyAlignment="1">
      <alignment horizontal="right"/>
    </xf>
    <xf numFmtId="165" fontId="9" fillId="0" borderId="0" xfId="0" applyNumberFormat="1" applyFont="1" applyAlignment="1">
      <alignment horizontal="right"/>
    </xf>
    <xf numFmtId="0" fontId="9" fillId="5" borderId="0" xfId="0" applyFont="1" applyFill="1" applyAlignment="1">
      <alignment horizontal="right"/>
    </xf>
    <xf numFmtId="167" fontId="4" fillId="0" borderId="0" xfId="0" applyNumberFormat="1" applyFont="1"/>
    <xf numFmtId="165" fontId="0" fillId="3" borderId="0" xfId="0" applyNumberFormat="1" applyFill="1" applyAlignment="1">
      <alignment horizontal="right"/>
    </xf>
    <xf numFmtId="165" fontId="0" fillId="0" borderId="0" xfId="0" applyNumberFormat="1" applyAlignment="1">
      <alignment horizontal="right"/>
    </xf>
    <xf numFmtId="1" fontId="4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3" fontId="0" fillId="3" borderId="0" xfId="0" applyNumberFormat="1" applyFill="1" applyAlignment="1">
      <alignment horizontal="right"/>
    </xf>
    <xf numFmtId="165" fontId="4" fillId="0" borderId="0" xfId="0" applyNumberFormat="1" applyFont="1"/>
    <xf numFmtId="165" fontId="8" fillId="3" borderId="0" xfId="0" applyNumberFormat="1" applyFont="1" applyFill="1"/>
    <xf numFmtId="165" fontId="8" fillId="0" borderId="0" xfId="0" applyNumberFormat="1" applyFont="1"/>
    <xf numFmtId="165" fontId="2" fillId="2" borderId="0" xfId="3" applyNumberFormat="1" applyFill="1"/>
    <xf numFmtId="3" fontId="0" fillId="0" borderId="0" xfId="0" applyNumberFormat="1" applyAlignment="1">
      <alignment horizontal="right"/>
    </xf>
    <xf numFmtId="165" fontId="4" fillId="4" borderId="0" xfId="0" applyNumberFormat="1" applyFont="1" applyFill="1" applyAlignment="1">
      <alignment horizontal="right"/>
    </xf>
    <xf numFmtId="165" fontId="4" fillId="0" borderId="0" xfId="0" applyNumberFormat="1" applyFont="1" applyAlignment="1">
      <alignment horizontal="right"/>
    </xf>
    <xf numFmtId="167" fontId="2" fillId="2" borderId="0" xfId="0" applyNumberFormat="1" applyFont="1" applyFill="1" applyAlignment="1">
      <alignment horizontal="right"/>
    </xf>
    <xf numFmtId="3" fontId="4" fillId="4" borderId="0" xfId="0" applyNumberFormat="1" applyFont="1" applyFill="1" applyAlignment="1">
      <alignment horizontal="right"/>
    </xf>
    <xf numFmtId="3" fontId="9" fillId="0" borderId="0" xfId="0" applyNumberFormat="1" applyFont="1" applyAlignment="1">
      <alignment horizontal="right"/>
    </xf>
    <xf numFmtId="3" fontId="9" fillId="3" borderId="0" xfId="0" applyNumberFormat="1" applyFont="1" applyFill="1" applyAlignment="1">
      <alignment horizontal="right"/>
    </xf>
    <xf numFmtId="0" fontId="4" fillId="0" borderId="0" xfId="0" applyFont="1" applyAlignment="1">
      <alignment horizontal="right"/>
    </xf>
    <xf numFmtId="3" fontId="2" fillId="5" borderId="0" xfId="0" applyNumberFormat="1" applyFont="1" applyFill="1" applyAlignment="1">
      <alignment horizontal="right"/>
    </xf>
    <xf numFmtId="0" fontId="0" fillId="2" borderId="0" xfId="3" applyFont="1" applyFill="1"/>
    <xf numFmtId="0" fontId="3" fillId="2" borderId="0" xfId="0" applyFont="1" applyFill="1" applyAlignment="1">
      <alignment horizontal="center"/>
    </xf>
    <xf numFmtId="3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49" fontId="0" fillId="0" borderId="0" xfId="0" applyNumberFormat="1" applyAlignment="1">
      <alignment wrapText="1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3" fillId="2" borderId="0" xfId="3" applyFont="1" applyFill="1" applyAlignment="1">
      <alignment horizontal="left"/>
    </xf>
  </cellXfs>
  <cellStyles count="8">
    <cellStyle name="Komma" xfId="1" builtinId="3"/>
    <cellStyle name="Normal" xfId="0" builtinId="0"/>
    <cellStyle name="Normal 2" xfId="4" xr:uid="{00000000-0005-0000-0000-000002000000}"/>
    <cellStyle name="Normal 3" xfId="3" xr:uid="{00000000-0005-0000-0000-000003000000}"/>
    <cellStyle name="Normal 4" xfId="5" xr:uid="{00000000-0005-0000-0000-000004000000}"/>
    <cellStyle name="Normal 4 2" xfId="6" xr:uid="{00000000-0005-0000-0000-000005000000}"/>
    <cellStyle name="Normal 5" xfId="7" xr:uid="{00000000-0005-0000-0000-000006000000}"/>
    <cellStyle name="Procent" xfId="2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Z54"/>
  <sheetViews>
    <sheetView tabSelected="1" zoomScaleNormal="100" zoomScaleSheetLayoutView="100" workbookViewId="0">
      <selection sqref="A1:S1"/>
    </sheetView>
  </sheetViews>
  <sheetFormatPr defaultRowHeight="12.75" x14ac:dyDescent="0.2"/>
  <cols>
    <col min="1" max="1" width="19.140625" style="1" bestFit="1" customWidth="1"/>
    <col min="2" max="2" width="0.7109375" style="2" customWidth="1"/>
    <col min="3" max="3" width="5.7109375" style="1" customWidth="1"/>
    <col min="4" max="6" width="5.7109375" style="1" bestFit="1" customWidth="1"/>
    <col min="7" max="7" width="0.7109375" style="2" customWidth="1"/>
    <col min="8" max="8" width="5.28515625" style="1" customWidth="1"/>
    <col min="9" max="11" width="5" style="1" bestFit="1" customWidth="1"/>
    <col min="12" max="12" width="1.140625" style="2" customWidth="1"/>
    <col min="13" max="13" width="6.7109375" style="1" customWidth="1"/>
    <col min="14" max="14" width="0.7109375" style="2" customWidth="1"/>
    <col min="15" max="15" width="6.7109375" style="1" customWidth="1"/>
    <col min="16" max="16" width="1.140625" style="2" customWidth="1"/>
    <col min="17" max="17" width="6.7109375" style="1" customWidth="1"/>
    <col min="18" max="18" width="0.7109375" style="2" customWidth="1"/>
    <col min="19" max="19" width="6.7109375" style="1" customWidth="1"/>
    <col min="20" max="16384" width="9.140625" style="1"/>
  </cols>
  <sheetData>
    <row r="1" spans="1:22" ht="15.75" x14ac:dyDescent="0.25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</row>
    <row r="2" spans="1:22" ht="6" customHeight="1" x14ac:dyDescent="0.2"/>
    <row r="3" spans="1:22" ht="15" x14ac:dyDescent="0.2">
      <c r="C3" s="124" t="s">
        <v>1</v>
      </c>
      <c r="D3" s="124"/>
      <c r="E3" s="124"/>
      <c r="F3" s="124"/>
      <c r="G3" s="124"/>
      <c r="H3" s="124"/>
      <c r="I3" s="124"/>
      <c r="J3" s="124"/>
      <c r="K3" s="124"/>
      <c r="L3" s="3"/>
      <c r="M3" s="125" t="s">
        <v>2</v>
      </c>
      <c r="N3" s="125"/>
      <c r="O3" s="125"/>
      <c r="P3" s="125"/>
      <c r="Q3" s="125"/>
      <c r="R3" s="125"/>
      <c r="S3" s="125"/>
    </row>
    <row r="4" spans="1:22" x14ac:dyDescent="0.2">
      <c r="C4" s="126" t="s">
        <v>190</v>
      </c>
      <c r="D4" s="126"/>
      <c r="E4" s="126"/>
      <c r="F4" s="126"/>
      <c r="G4" s="4"/>
      <c r="H4" s="126" t="s">
        <v>191</v>
      </c>
      <c r="I4" s="126"/>
      <c r="J4" s="126"/>
      <c r="K4" s="126"/>
      <c r="L4" s="5"/>
      <c r="M4" s="126" t="s">
        <v>190</v>
      </c>
      <c r="N4" s="126"/>
      <c r="O4" s="126"/>
      <c r="P4" s="6"/>
      <c r="Q4" s="126" t="s">
        <v>191</v>
      </c>
      <c r="R4" s="126"/>
      <c r="S4" s="126"/>
    </row>
    <row r="5" spans="1:22" x14ac:dyDescent="0.2">
      <c r="C5" s="7">
        <v>2019</v>
      </c>
      <c r="D5" s="7">
        <v>2020</v>
      </c>
      <c r="E5" s="7">
        <v>2020</v>
      </c>
      <c r="F5" s="7">
        <v>2020</v>
      </c>
      <c r="G5" s="8"/>
      <c r="H5" s="7">
        <v>2019</v>
      </c>
      <c r="I5" s="7">
        <v>2020</v>
      </c>
      <c r="J5" s="7">
        <v>2020</v>
      </c>
      <c r="K5" s="7">
        <v>2020</v>
      </c>
      <c r="L5" s="9"/>
      <c r="M5" s="10">
        <v>2019</v>
      </c>
      <c r="N5" s="8"/>
      <c r="O5" s="10">
        <v>2020</v>
      </c>
      <c r="P5" s="8"/>
      <c r="Q5" s="10">
        <v>2019</v>
      </c>
      <c r="R5" s="8"/>
      <c r="S5" s="10">
        <v>2020</v>
      </c>
    </row>
    <row r="6" spans="1:22" x14ac:dyDescent="0.2">
      <c r="C6" s="6" t="s">
        <v>233</v>
      </c>
      <c r="D6" s="6" t="s">
        <v>234</v>
      </c>
      <c r="E6" s="6" t="s">
        <v>235</v>
      </c>
      <c r="F6" s="6" t="s">
        <v>236</v>
      </c>
      <c r="G6" s="8"/>
      <c r="H6" s="6" t="s">
        <v>233</v>
      </c>
      <c r="I6" s="6" t="s">
        <v>234</v>
      </c>
      <c r="J6" s="6" t="s">
        <v>235</v>
      </c>
      <c r="K6" s="6" t="s">
        <v>236</v>
      </c>
      <c r="L6" s="9"/>
      <c r="M6" s="6" t="s">
        <v>236</v>
      </c>
      <c r="N6" s="8"/>
      <c r="O6" s="6" t="s">
        <v>236</v>
      </c>
      <c r="P6" s="8"/>
      <c r="Q6" s="6" t="s">
        <v>236</v>
      </c>
      <c r="R6" s="8"/>
      <c r="S6" s="6" t="s">
        <v>236</v>
      </c>
    </row>
    <row r="7" spans="1:22" ht="5.25" customHeight="1" x14ac:dyDescent="0.2">
      <c r="C7" s="11"/>
      <c r="D7" s="11"/>
      <c r="E7" s="11"/>
      <c r="F7" s="11"/>
      <c r="G7" s="12"/>
      <c r="H7" s="11"/>
      <c r="I7" s="11"/>
      <c r="J7" s="11"/>
      <c r="K7" s="11"/>
      <c r="L7" s="13"/>
      <c r="M7" s="11"/>
      <c r="N7" s="12"/>
      <c r="O7" s="11"/>
      <c r="P7" s="12"/>
      <c r="Q7" s="11"/>
      <c r="R7" s="12"/>
      <c r="S7" s="11"/>
    </row>
    <row r="8" spans="1:22" x14ac:dyDescent="0.2">
      <c r="A8" s="14" t="s">
        <v>171</v>
      </c>
      <c r="B8" s="15"/>
      <c r="C8" s="16">
        <v>16873.4031</v>
      </c>
      <c r="D8" s="16">
        <v>16857.866300000002</v>
      </c>
      <c r="E8" s="16">
        <v>17054.998599999999</v>
      </c>
      <c r="F8" s="16">
        <v>18074.808099999998</v>
      </c>
      <c r="G8" s="17"/>
      <c r="H8" s="18">
        <v>5.0704802500000001</v>
      </c>
      <c r="I8" s="18">
        <v>5.04393972</v>
      </c>
      <c r="J8" s="18">
        <v>5.0725388799999998</v>
      </c>
      <c r="K8" s="18">
        <v>5.3451995700000001</v>
      </c>
      <c r="L8" s="17"/>
      <c r="M8" s="16">
        <v>16040.5828</v>
      </c>
      <c r="N8" s="16"/>
      <c r="O8" s="16">
        <f>F8</f>
        <v>18074.808099999998</v>
      </c>
      <c r="P8" s="17"/>
      <c r="Q8" s="18">
        <v>4.9240867399999999</v>
      </c>
      <c r="R8" s="18"/>
      <c r="S8" s="18">
        <f>K8</f>
        <v>5.3451995700000001</v>
      </c>
    </row>
    <row r="9" spans="1:22" x14ac:dyDescent="0.2">
      <c r="A9" s="127" t="s">
        <v>3</v>
      </c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</row>
    <row r="10" spans="1:22" x14ac:dyDescent="0.2">
      <c r="A10" s="14" t="s">
        <v>4</v>
      </c>
      <c r="B10" s="15"/>
      <c r="C10" s="16"/>
      <c r="D10" s="16"/>
      <c r="E10" s="16"/>
      <c r="F10" s="16"/>
      <c r="G10" s="17"/>
      <c r="H10" s="18"/>
      <c r="I10" s="18"/>
      <c r="J10" s="18"/>
      <c r="K10" s="18"/>
      <c r="L10" s="17"/>
      <c r="M10" s="16"/>
      <c r="N10" s="16"/>
      <c r="O10" s="16"/>
      <c r="P10" s="17"/>
      <c r="Q10" s="18"/>
      <c r="R10" s="18"/>
      <c r="S10" s="18"/>
    </row>
    <row r="11" spans="1:22" x14ac:dyDescent="0.2">
      <c r="A11" s="19" t="s">
        <v>221</v>
      </c>
      <c r="B11" s="15"/>
      <c r="C11" s="20">
        <v>5971.3413799999998</v>
      </c>
      <c r="D11" s="20">
        <v>5921.0924699999996</v>
      </c>
      <c r="E11" s="20">
        <v>5997.5948500000004</v>
      </c>
      <c r="F11" s="20">
        <v>6301.7081200000002</v>
      </c>
      <c r="G11" s="17"/>
      <c r="H11" s="21">
        <v>30.5860214</v>
      </c>
      <c r="I11" s="21">
        <v>29.516803700000001</v>
      </c>
      <c r="J11" s="21">
        <v>29.809567699999999</v>
      </c>
      <c r="K11" s="21">
        <v>30.534532200000001</v>
      </c>
      <c r="L11" s="17"/>
      <c r="M11" s="20">
        <v>5942.6170499999998</v>
      </c>
      <c r="N11" s="20"/>
      <c r="O11" s="20">
        <f>F11</f>
        <v>6301.7081200000002</v>
      </c>
      <c r="P11" s="17"/>
      <c r="Q11" s="21">
        <v>29.7834024</v>
      </c>
      <c r="R11" s="21"/>
      <c r="S11" s="21">
        <f>K11</f>
        <v>30.534532200000001</v>
      </c>
    </row>
    <row r="12" spans="1:22" x14ac:dyDescent="0.2">
      <c r="A12" s="22" t="s">
        <v>5</v>
      </c>
      <c r="B12" s="15"/>
      <c r="C12" s="16">
        <v>2376.9314199999999</v>
      </c>
      <c r="D12" s="16">
        <v>2434.2187899999999</v>
      </c>
      <c r="E12" s="16">
        <v>2375.0461700000001</v>
      </c>
      <c r="F12" s="16">
        <v>2488.8304400000002</v>
      </c>
      <c r="G12" s="17"/>
      <c r="H12" s="18">
        <v>13.346614300000001</v>
      </c>
      <c r="I12" s="18">
        <v>13.452708700000001</v>
      </c>
      <c r="J12" s="18">
        <v>13.2094053</v>
      </c>
      <c r="K12" s="18">
        <v>13.607839200000001</v>
      </c>
      <c r="L12" s="17"/>
      <c r="M12" s="16">
        <v>2299.03323</v>
      </c>
      <c r="N12" s="16"/>
      <c r="O12" s="16">
        <f t="shared" ref="O12:O13" si="0">F12</f>
        <v>2488.8304400000002</v>
      </c>
      <c r="P12" s="17"/>
      <c r="Q12" s="18">
        <v>12.768955999999999</v>
      </c>
      <c r="R12" s="18"/>
      <c r="S12" s="18">
        <f t="shared" ref="S12:S13" si="1">K12</f>
        <v>13.607839200000001</v>
      </c>
      <c r="V12" s="23"/>
    </row>
    <row r="13" spans="1:22" x14ac:dyDescent="0.2">
      <c r="A13" s="19" t="s">
        <v>6</v>
      </c>
      <c r="B13" s="15"/>
      <c r="C13" s="20">
        <v>7467.73063</v>
      </c>
      <c r="D13" s="20">
        <v>7450.4038899999996</v>
      </c>
      <c r="E13" s="20">
        <v>7498.1631699999998</v>
      </c>
      <c r="F13" s="20">
        <v>8118.3491000000004</v>
      </c>
      <c r="G13" s="17"/>
      <c r="H13" s="21">
        <v>2.8555815899999999</v>
      </c>
      <c r="I13" s="21">
        <v>2.8411091499999999</v>
      </c>
      <c r="J13" s="21">
        <v>2.8518331200000002</v>
      </c>
      <c r="K13" s="21">
        <v>3.0794148300000002</v>
      </c>
      <c r="L13" s="17"/>
      <c r="M13" s="20">
        <v>6862.9260599999998</v>
      </c>
      <c r="N13" s="20"/>
      <c r="O13" s="20">
        <f t="shared" si="0"/>
        <v>8118.3491000000004</v>
      </c>
      <c r="P13" s="17"/>
      <c r="Q13" s="21">
        <v>2.7000140400000001</v>
      </c>
      <c r="R13" s="21"/>
      <c r="S13" s="21">
        <f t="shared" si="1"/>
        <v>3.0794148300000002</v>
      </c>
    </row>
    <row r="14" spans="1:22" x14ac:dyDescent="0.2">
      <c r="A14" s="24"/>
      <c r="B14" s="15"/>
      <c r="C14" s="16"/>
      <c r="D14" s="16"/>
      <c r="E14" s="16"/>
      <c r="F14" s="16"/>
      <c r="G14" s="17"/>
      <c r="H14" s="18"/>
      <c r="I14" s="18"/>
      <c r="J14" s="18"/>
      <c r="K14" s="18"/>
      <c r="L14" s="17"/>
      <c r="M14" s="16"/>
      <c r="N14" s="16"/>
      <c r="O14" s="16"/>
      <c r="P14" s="17"/>
      <c r="Q14" s="18"/>
      <c r="R14" s="18"/>
      <c r="S14" s="18"/>
    </row>
    <row r="15" spans="1:22" x14ac:dyDescent="0.2">
      <c r="A15" s="127" t="s">
        <v>7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</row>
    <row r="16" spans="1:22" x14ac:dyDescent="0.2">
      <c r="A16" s="14" t="s">
        <v>8</v>
      </c>
      <c r="B16" s="15"/>
      <c r="C16" s="16">
        <v>3987.2839899999999</v>
      </c>
      <c r="D16" s="16">
        <v>3836.36762</v>
      </c>
      <c r="E16" s="16">
        <v>3851.2689700000001</v>
      </c>
      <c r="F16" s="16">
        <v>4058.1684500000001</v>
      </c>
      <c r="G16" s="17"/>
      <c r="H16" s="18">
        <v>4.3657966899999998</v>
      </c>
      <c r="I16" s="25">
        <v>4.1403496300000002</v>
      </c>
      <c r="J16" s="25">
        <v>4.1906094100000004</v>
      </c>
      <c r="K16" s="25">
        <v>4.38735184</v>
      </c>
      <c r="L16" s="15"/>
      <c r="M16" s="24">
        <v>3727.0981400000001</v>
      </c>
      <c r="N16" s="24"/>
      <c r="O16" s="24">
        <f>F16</f>
        <v>4058.1684500000001</v>
      </c>
      <c r="P16" s="15"/>
      <c r="Q16" s="25">
        <v>4.1813508700000002</v>
      </c>
      <c r="R16" s="25"/>
      <c r="S16" s="25">
        <f>K16</f>
        <v>4.38735184</v>
      </c>
    </row>
    <row r="17" spans="1:26" x14ac:dyDescent="0.2">
      <c r="A17" s="19" t="s">
        <v>222</v>
      </c>
      <c r="B17" s="15"/>
      <c r="C17" s="20">
        <v>1468.49983</v>
      </c>
      <c r="D17" s="20">
        <v>1334.1601000000001</v>
      </c>
      <c r="E17" s="20">
        <v>1374.38165</v>
      </c>
      <c r="F17" s="20">
        <v>1427.0430699999999</v>
      </c>
      <c r="G17" s="17"/>
      <c r="H17" s="21">
        <v>26.3401937</v>
      </c>
      <c r="I17" s="21">
        <v>23.577384299999999</v>
      </c>
      <c r="J17" s="21">
        <v>24.204627599999998</v>
      </c>
      <c r="K17" s="21">
        <v>24.8661599</v>
      </c>
      <c r="L17" s="15"/>
      <c r="M17" s="20">
        <v>1463.5651600000001</v>
      </c>
      <c r="N17" s="20"/>
      <c r="O17" s="20">
        <f t="shared" ref="O17:O18" si="2">F17</f>
        <v>1427.0430699999999</v>
      </c>
      <c r="P17" s="15"/>
      <c r="Q17" s="21">
        <v>25.328943500000001</v>
      </c>
      <c r="R17" s="21"/>
      <c r="S17" s="21">
        <f t="shared" ref="S17:S18" si="3">K17</f>
        <v>24.8661599</v>
      </c>
    </row>
    <row r="18" spans="1:26" x14ac:dyDescent="0.2">
      <c r="A18" s="22" t="s">
        <v>6</v>
      </c>
      <c r="B18" s="15"/>
      <c r="C18" s="16">
        <v>2252.0860299999999</v>
      </c>
      <c r="D18" s="16">
        <v>2182.5306500000002</v>
      </c>
      <c r="E18" s="16">
        <v>2190.1590900000001</v>
      </c>
      <c r="F18" s="16">
        <v>2314.3830800000001</v>
      </c>
      <c r="G18" s="17"/>
      <c r="H18" s="18">
        <v>3.0420921399999998</v>
      </c>
      <c r="I18" s="18">
        <v>2.9405547599999999</v>
      </c>
      <c r="J18" s="18">
        <v>2.94456016</v>
      </c>
      <c r="K18" s="18">
        <v>3.1032554399999999</v>
      </c>
      <c r="L18" s="15"/>
      <c r="M18" s="16">
        <v>1978.9683299999999</v>
      </c>
      <c r="N18" s="16"/>
      <c r="O18" s="24">
        <f t="shared" si="2"/>
        <v>2314.3830800000001</v>
      </c>
      <c r="P18" s="15"/>
      <c r="Q18" s="18">
        <v>2.7741415699999998</v>
      </c>
      <c r="R18" s="18"/>
      <c r="S18" s="25">
        <f t="shared" si="3"/>
        <v>3.1032554399999999</v>
      </c>
    </row>
    <row r="19" spans="1:26" x14ac:dyDescent="0.2">
      <c r="A19" s="26"/>
      <c r="B19" s="15"/>
      <c r="C19" s="20"/>
      <c r="D19" s="20"/>
      <c r="E19" s="20"/>
      <c r="F19" s="20"/>
      <c r="G19" s="15"/>
      <c r="H19" s="27"/>
      <c r="I19" s="27"/>
      <c r="J19" s="27"/>
      <c r="K19" s="27"/>
      <c r="L19" s="15"/>
      <c r="M19" s="20"/>
      <c r="N19" s="20"/>
      <c r="O19" s="20"/>
      <c r="P19" s="15"/>
      <c r="Q19" s="28"/>
      <c r="R19" s="28"/>
      <c r="S19" s="28"/>
      <c r="Z19" s="29"/>
    </row>
    <row r="20" spans="1:26" x14ac:dyDescent="0.2">
      <c r="A20" s="14" t="s">
        <v>9</v>
      </c>
      <c r="B20" s="15"/>
      <c r="C20" s="24">
        <v>4806.37086</v>
      </c>
      <c r="D20" s="24">
        <v>4840.7702099999997</v>
      </c>
      <c r="E20" s="24">
        <v>4881.91446</v>
      </c>
      <c r="F20" s="24">
        <v>5172.05465</v>
      </c>
      <c r="G20" s="15"/>
      <c r="H20" s="18">
        <v>7.3030789800000004</v>
      </c>
      <c r="I20" s="25">
        <v>7.3225117900000001</v>
      </c>
      <c r="J20" s="25">
        <v>7.4083950500000002</v>
      </c>
      <c r="K20" s="25">
        <v>7.8134470800000004</v>
      </c>
      <c r="L20" s="15"/>
      <c r="M20" s="24">
        <v>4663.3921</v>
      </c>
      <c r="N20" s="24"/>
      <c r="O20" s="24">
        <f>F20</f>
        <v>5172.05465</v>
      </c>
      <c r="P20" s="15"/>
      <c r="Q20" s="25">
        <v>7.2606918599999997</v>
      </c>
      <c r="R20" s="25"/>
      <c r="S20" s="25">
        <f>K20</f>
        <v>7.8134470800000004</v>
      </c>
    </row>
    <row r="21" spans="1:26" x14ac:dyDescent="0.2">
      <c r="A21" s="19" t="s">
        <v>222</v>
      </c>
      <c r="B21" s="20">
        <v>0</v>
      </c>
      <c r="C21" s="20">
        <v>1520.9288100000001</v>
      </c>
      <c r="D21" s="20">
        <v>1501.82464</v>
      </c>
      <c r="E21" s="20">
        <v>1556.32989</v>
      </c>
      <c r="F21" s="20">
        <v>1612.3385499999999</v>
      </c>
      <c r="G21" s="17"/>
      <c r="H21" s="21">
        <v>41.156837500000002</v>
      </c>
      <c r="I21" s="21">
        <v>40.461179100000003</v>
      </c>
      <c r="J21" s="21">
        <v>41.573959500000001</v>
      </c>
      <c r="K21" s="21">
        <v>42.203110299999999</v>
      </c>
      <c r="L21" s="15"/>
      <c r="M21" s="20">
        <v>1592.3382799999999</v>
      </c>
      <c r="N21" s="20"/>
      <c r="O21" s="20">
        <f t="shared" ref="O21:O22" si="4">F21</f>
        <v>1612.3385499999999</v>
      </c>
      <c r="P21" s="15"/>
      <c r="Q21" s="21">
        <v>41.3035949</v>
      </c>
      <c r="R21" s="21"/>
      <c r="S21" s="21">
        <f t="shared" ref="S21:S22" si="5">K21</f>
        <v>42.203110299999999</v>
      </c>
    </row>
    <row r="22" spans="1:26" x14ac:dyDescent="0.2">
      <c r="A22" s="22" t="s">
        <v>6</v>
      </c>
      <c r="B22" s="15"/>
      <c r="C22" s="16">
        <v>3092.6676900000002</v>
      </c>
      <c r="D22" s="16">
        <v>3140.2403599999998</v>
      </c>
      <c r="E22" s="16">
        <v>3129.7316999999998</v>
      </c>
      <c r="F22" s="16">
        <v>3339.6397099999999</v>
      </c>
      <c r="G22" s="17"/>
      <c r="H22" s="18">
        <v>5.3583267899999996</v>
      </c>
      <c r="I22" s="18">
        <v>5.4234029699999997</v>
      </c>
      <c r="J22" s="18">
        <v>5.3974441300000002</v>
      </c>
      <c r="K22" s="18">
        <v>5.7535271400000001</v>
      </c>
      <c r="L22" s="15"/>
      <c r="M22" s="16">
        <v>2908.3522899999998</v>
      </c>
      <c r="N22" s="16"/>
      <c r="O22" s="24">
        <f t="shared" si="4"/>
        <v>3339.6397099999999</v>
      </c>
      <c r="P22" s="15"/>
      <c r="Q22" s="18">
        <v>5.1654914400000003</v>
      </c>
      <c r="R22" s="18"/>
      <c r="S22" s="25">
        <f t="shared" si="5"/>
        <v>5.7535271400000001</v>
      </c>
    </row>
    <row r="23" spans="1:26" x14ac:dyDescent="0.2">
      <c r="A23" s="26"/>
      <c r="B23" s="15"/>
      <c r="C23" s="30"/>
      <c r="D23" s="30"/>
      <c r="E23" s="30"/>
      <c r="F23" s="30"/>
      <c r="G23" s="15"/>
      <c r="H23" s="31"/>
      <c r="I23" s="31"/>
      <c r="J23" s="31"/>
      <c r="K23" s="31"/>
      <c r="L23" s="15"/>
      <c r="M23" s="30"/>
      <c r="N23" s="15"/>
      <c r="O23" s="30"/>
      <c r="P23" s="15"/>
      <c r="Q23" s="28"/>
      <c r="R23" s="32"/>
      <c r="S23" s="28"/>
    </row>
    <row r="24" spans="1:26" x14ac:dyDescent="0.2">
      <c r="A24" s="14" t="s">
        <v>10</v>
      </c>
      <c r="B24" s="15"/>
      <c r="C24" s="24">
        <v>1708.1439700000001</v>
      </c>
      <c r="D24" s="24">
        <v>1791.0002099999999</v>
      </c>
      <c r="E24" s="24">
        <v>1807.2148</v>
      </c>
      <c r="F24" s="24">
        <v>1902.7937899999999</v>
      </c>
      <c r="G24" s="15"/>
      <c r="H24" s="18">
        <v>2.6294816399999998</v>
      </c>
      <c r="I24" s="25">
        <v>2.74541039</v>
      </c>
      <c r="J24" s="25">
        <v>2.76720554</v>
      </c>
      <c r="K24" s="25">
        <v>2.9048182599999999</v>
      </c>
      <c r="L24" s="15"/>
      <c r="M24" s="24">
        <v>1656.26774</v>
      </c>
      <c r="N24" s="24"/>
      <c r="O24" s="24">
        <f>F24</f>
        <v>1902.7937899999999</v>
      </c>
      <c r="P24" s="15"/>
      <c r="Q24" s="25">
        <v>2.58300953</v>
      </c>
      <c r="R24" s="25"/>
      <c r="S24" s="25">
        <f>K24</f>
        <v>2.9048182599999999</v>
      </c>
    </row>
    <row r="25" spans="1:26" x14ac:dyDescent="0.2">
      <c r="A25" s="19" t="s">
        <v>222</v>
      </c>
      <c r="B25" s="15"/>
      <c r="C25" s="20">
        <v>681.31856500000004</v>
      </c>
      <c r="D25" s="20">
        <v>678.28349600000001</v>
      </c>
      <c r="E25" s="20">
        <v>704.42281100000002</v>
      </c>
      <c r="F25" s="20">
        <v>730.88167299999998</v>
      </c>
      <c r="G25" s="17"/>
      <c r="H25" s="21">
        <v>25.983862299999998</v>
      </c>
      <c r="I25" s="21">
        <v>26.2043602</v>
      </c>
      <c r="J25" s="21">
        <v>27.853486400000001</v>
      </c>
      <c r="K25" s="21">
        <v>29.112849499999999</v>
      </c>
      <c r="L25" s="15"/>
      <c r="M25" s="20">
        <v>661.63483099999996</v>
      </c>
      <c r="N25" s="20"/>
      <c r="O25" s="20">
        <f t="shared" ref="O25:O26" si="6">F25</f>
        <v>730.88167299999998</v>
      </c>
      <c r="P25" s="15"/>
      <c r="Q25" s="21">
        <v>27.557157400000001</v>
      </c>
      <c r="R25" s="21"/>
      <c r="S25" s="21">
        <f t="shared" ref="S25:S26" si="7">K25</f>
        <v>29.112849499999999</v>
      </c>
    </row>
    <row r="26" spans="1:26" x14ac:dyDescent="0.2">
      <c r="A26" s="22" t="s">
        <v>6</v>
      </c>
      <c r="B26" s="15"/>
      <c r="C26" s="16">
        <v>1006.83619</v>
      </c>
      <c r="D26" s="16">
        <v>1071.1552300000001</v>
      </c>
      <c r="E26" s="16">
        <v>1043.4116300000001</v>
      </c>
      <c r="F26" s="16">
        <v>1113.19031</v>
      </c>
      <c r="G26" s="17"/>
      <c r="H26" s="18">
        <v>1.65903746</v>
      </c>
      <c r="I26" s="18">
        <v>1.75750166</v>
      </c>
      <c r="J26" s="18">
        <v>1.7086026299999999</v>
      </c>
      <c r="K26" s="18">
        <v>1.8219103699999999</v>
      </c>
      <c r="L26" s="15"/>
      <c r="M26" s="16">
        <v>971.61258799999996</v>
      </c>
      <c r="N26" s="16"/>
      <c r="O26" s="24">
        <f t="shared" si="6"/>
        <v>1113.19031</v>
      </c>
      <c r="P26" s="15"/>
      <c r="Q26" s="18">
        <v>1.61617514</v>
      </c>
      <c r="R26" s="18"/>
      <c r="S26" s="25">
        <f t="shared" si="7"/>
        <v>1.8219103699999999</v>
      </c>
    </row>
    <row r="28" spans="1:26" ht="15.75" x14ac:dyDescent="0.25">
      <c r="A28" s="123" t="s">
        <v>11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</row>
    <row r="29" spans="1:26" ht="5.25" customHeight="1" x14ac:dyDescent="0.2"/>
    <row r="30" spans="1:26" ht="15" x14ac:dyDescent="0.2">
      <c r="C30" s="124" t="s">
        <v>1</v>
      </c>
      <c r="D30" s="124"/>
      <c r="E30" s="124"/>
      <c r="F30" s="124"/>
      <c r="G30" s="124"/>
      <c r="H30" s="124"/>
      <c r="I30" s="124"/>
      <c r="J30" s="124"/>
      <c r="K30" s="124"/>
      <c r="L30" s="3"/>
      <c r="M30" s="125" t="s">
        <v>2</v>
      </c>
      <c r="N30" s="125"/>
      <c r="O30" s="125"/>
      <c r="P30" s="125"/>
      <c r="Q30" s="125"/>
      <c r="R30" s="125"/>
      <c r="S30" s="125"/>
    </row>
    <row r="31" spans="1:26" x14ac:dyDescent="0.2">
      <c r="C31" s="126" t="s">
        <v>190</v>
      </c>
      <c r="D31" s="126"/>
      <c r="E31" s="126"/>
      <c r="F31" s="126"/>
      <c r="G31" s="4"/>
      <c r="H31" s="126" t="s">
        <v>191</v>
      </c>
      <c r="I31" s="126"/>
      <c r="J31" s="126"/>
      <c r="K31" s="126"/>
      <c r="L31" s="5"/>
      <c r="M31" s="126" t="s">
        <v>190</v>
      </c>
      <c r="N31" s="126"/>
      <c r="O31" s="126"/>
      <c r="P31" s="6"/>
      <c r="Q31" s="126" t="s">
        <v>191</v>
      </c>
      <c r="R31" s="126"/>
      <c r="S31" s="126"/>
    </row>
    <row r="32" spans="1:26" x14ac:dyDescent="0.2">
      <c r="C32" s="7">
        <v>2019</v>
      </c>
      <c r="D32" s="7">
        <v>2020</v>
      </c>
      <c r="E32" s="7">
        <v>2020</v>
      </c>
      <c r="F32" s="7">
        <v>2020</v>
      </c>
      <c r="G32" s="8"/>
      <c r="H32" s="7">
        <v>2019</v>
      </c>
      <c r="I32" s="7">
        <v>2020</v>
      </c>
      <c r="J32" s="7">
        <v>2020</v>
      </c>
      <c r="K32" s="7">
        <v>2020</v>
      </c>
      <c r="L32" s="9"/>
      <c r="M32" s="10">
        <v>2019</v>
      </c>
      <c r="N32" s="8"/>
      <c r="O32" s="7">
        <v>2020</v>
      </c>
      <c r="P32" s="8"/>
      <c r="Q32" s="10">
        <v>2019</v>
      </c>
      <c r="R32" s="8"/>
      <c r="S32" s="10">
        <v>2020</v>
      </c>
    </row>
    <row r="33" spans="1:19" x14ac:dyDescent="0.2">
      <c r="C33" s="6" t="s">
        <v>233</v>
      </c>
      <c r="D33" s="6" t="s">
        <v>234</v>
      </c>
      <c r="E33" s="6" t="s">
        <v>235</v>
      </c>
      <c r="F33" s="6" t="s">
        <v>236</v>
      </c>
      <c r="G33" s="8"/>
      <c r="H33" s="6" t="s">
        <v>233</v>
      </c>
      <c r="I33" s="6" t="s">
        <v>234</v>
      </c>
      <c r="J33" s="6" t="s">
        <v>235</v>
      </c>
      <c r="K33" s="6" t="s">
        <v>236</v>
      </c>
      <c r="L33" s="9"/>
      <c r="M33" s="6" t="s">
        <v>236</v>
      </c>
      <c r="N33" s="8"/>
      <c r="O33" s="6" t="s">
        <v>236</v>
      </c>
      <c r="P33" s="8"/>
      <c r="Q33" s="6" t="s">
        <v>236</v>
      </c>
      <c r="R33" s="8"/>
      <c r="S33" s="6" t="s">
        <v>236</v>
      </c>
    </row>
    <row r="34" spans="1:19" ht="5.25" customHeight="1" x14ac:dyDescent="0.2">
      <c r="C34" s="11"/>
      <c r="D34" s="11"/>
      <c r="E34" s="11"/>
      <c r="F34" s="11"/>
      <c r="G34" s="12"/>
      <c r="H34" s="11"/>
      <c r="I34" s="11"/>
      <c r="J34" s="11"/>
      <c r="K34" s="11"/>
      <c r="L34" s="13"/>
      <c r="M34" s="11"/>
      <c r="N34" s="12"/>
      <c r="O34" s="11"/>
      <c r="P34" s="12"/>
      <c r="Q34" s="11"/>
      <c r="R34" s="12"/>
      <c r="S34" s="11"/>
    </row>
    <row r="35" spans="1:19" x14ac:dyDescent="0.2">
      <c r="A35" s="14" t="s">
        <v>171</v>
      </c>
      <c r="B35" s="15"/>
      <c r="C35" s="16">
        <v>16704.750800000002</v>
      </c>
      <c r="D35" s="16">
        <v>16577.205099999999</v>
      </c>
      <c r="E35" s="16">
        <v>17154.906800000001</v>
      </c>
      <c r="F35" s="16">
        <v>17449.897099999998</v>
      </c>
      <c r="G35" s="17"/>
      <c r="H35" s="18">
        <v>5.0419238499999999</v>
      </c>
      <c r="I35" s="18">
        <v>4.9655989299999996</v>
      </c>
      <c r="J35" s="18">
        <v>5.1424043800000003</v>
      </c>
      <c r="K35" s="18">
        <v>5.2156503599999997</v>
      </c>
      <c r="L35" s="17"/>
      <c r="M35" s="16">
        <v>15499.645699999999</v>
      </c>
      <c r="N35" s="16"/>
      <c r="O35" s="16">
        <f>F35</f>
        <v>17449.897099999998</v>
      </c>
      <c r="P35" s="17"/>
      <c r="Q35" s="18">
        <v>4.8067326000000001</v>
      </c>
      <c r="R35" s="18"/>
      <c r="S35" s="18">
        <f>K35</f>
        <v>5.2156503599999997</v>
      </c>
    </row>
    <row r="36" spans="1:19" x14ac:dyDescent="0.2">
      <c r="A36" s="127" t="s">
        <v>3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</row>
    <row r="37" spans="1:19" x14ac:dyDescent="0.2">
      <c r="A37" s="14" t="s">
        <v>4</v>
      </c>
      <c r="B37" s="15"/>
      <c r="C37" s="16"/>
      <c r="D37" s="16"/>
      <c r="E37" s="16"/>
      <c r="F37" s="16"/>
      <c r="G37" s="17"/>
      <c r="H37" s="18"/>
      <c r="I37" s="18"/>
      <c r="J37" s="18"/>
      <c r="K37" s="18"/>
      <c r="L37" s="17"/>
      <c r="M37" s="16"/>
      <c r="N37" s="16"/>
      <c r="O37" s="16"/>
      <c r="P37" s="17"/>
      <c r="Q37" s="18"/>
      <c r="R37" s="18"/>
      <c r="S37" s="18"/>
    </row>
    <row r="38" spans="1:19" x14ac:dyDescent="0.2">
      <c r="A38" s="19" t="s">
        <v>221</v>
      </c>
      <c r="B38" s="15"/>
      <c r="C38" s="20">
        <v>5861.0946199999998</v>
      </c>
      <c r="D38" s="20">
        <v>5396.1778800000002</v>
      </c>
      <c r="E38" s="20">
        <v>5998.9995600000002</v>
      </c>
      <c r="F38" s="20">
        <v>5977.2668899999999</v>
      </c>
      <c r="G38" s="17"/>
      <c r="H38" s="21">
        <v>30.123321300000001</v>
      </c>
      <c r="I38" s="21">
        <v>26.8199696</v>
      </c>
      <c r="J38" s="21">
        <v>29.779099299999999</v>
      </c>
      <c r="K38" s="21">
        <v>29.422923399999998</v>
      </c>
      <c r="L38" s="17"/>
      <c r="M38" s="20">
        <v>5622.3451599999999</v>
      </c>
      <c r="N38" s="20"/>
      <c r="O38" s="20">
        <f>F38</f>
        <v>5977.2668899999999</v>
      </c>
      <c r="P38" s="17"/>
      <c r="Q38" s="21">
        <v>28.5891649</v>
      </c>
      <c r="R38" s="21"/>
      <c r="S38" s="21">
        <f>K38</f>
        <v>29.422923399999998</v>
      </c>
    </row>
    <row r="39" spans="1:19" x14ac:dyDescent="0.2">
      <c r="A39" s="22" t="s">
        <v>5</v>
      </c>
      <c r="B39" s="15"/>
      <c r="C39" s="16">
        <v>2291.5817400000001</v>
      </c>
      <c r="D39" s="16">
        <v>2405.6452300000001</v>
      </c>
      <c r="E39" s="16">
        <v>2342.1343499999998</v>
      </c>
      <c r="F39" s="16">
        <v>2319.6563299999998</v>
      </c>
      <c r="G39" s="17"/>
      <c r="H39" s="18">
        <v>13.0812977</v>
      </c>
      <c r="I39" s="18">
        <v>13.3855176</v>
      </c>
      <c r="J39" s="18">
        <v>13.152885700000001</v>
      </c>
      <c r="K39" s="18">
        <v>13.0391025</v>
      </c>
      <c r="L39" s="17"/>
      <c r="M39" s="16">
        <v>2146.6356900000001</v>
      </c>
      <c r="N39" s="16"/>
      <c r="O39" s="16">
        <f t="shared" ref="O39:O40" si="8">F39</f>
        <v>2319.6563299999998</v>
      </c>
      <c r="P39" s="17"/>
      <c r="Q39" s="18">
        <v>12.257384200000001</v>
      </c>
      <c r="R39" s="18"/>
      <c r="S39" s="18">
        <f>K39</f>
        <v>13.0391025</v>
      </c>
    </row>
    <row r="40" spans="1:19" x14ac:dyDescent="0.2">
      <c r="A40" s="19" t="s">
        <v>6</v>
      </c>
      <c r="B40" s="15"/>
      <c r="C40" s="20">
        <v>7549.6694299999999</v>
      </c>
      <c r="D40" s="20">
        <v>7714.2032099999997</v>
      </c>
      <c r="E40" s="20">
        <v>7761.7682299999997</v>
      </c>
      <c r="F40" s="20">
        <v>8036.3600100000003</v>
      </c>
      <c r="G40" s="17"/>
      <c r="H40" s="21">
        <v>2.8926601500000002</v>
      </c>
      <c r="I40" s="21">
        <v>2.9414894700000001</v>
      </c>
      <c r="J40" s="21">
        <v>2.9609586700000001</v>
      </c>
      <c r="K40" s="21">
        <v>3.0624037799999999</v>
      </c>
      <c r="L40" s="17"/>
      <c r="M40" s="20">
        <v>6796.2714400000004</v>
      </c>
      <c r="N40" s="20"/>
      <c r="O40" s="20">
        <f t="shared" si="8"/>
        <v>8036.3600100000003</v>
      </c>
      <c r="P40" s="17"/>
      <c r="Q40" s="21">
        <v>2.6858698900000002</v>
      </c>
      <c r="R40" s="21"/>
      <c r="S40" s="21">
        <f t="shared" ref="S40" si="9">K40</f>
        <v>3.0624037799999999</v>
      </c>
    </row>
    <row r="41" spans="1:19" x14ac:dyDescent="0.2">
      <c r="A41" s="24"/>
      <c r="B41" s="15"/>
      <c r="C41" s="16"/>
      <c r="D41" s="16"/>
      <c r="E41" s="16"/>
      <c r="F41" s="16"/>
      <c r="G41" s="17"/>
      <c r="H41" s="18"/>
      <c r="I41" s="18"/>
      <c r="J41" s="18"/>
      <c r="K41" s="18"/>
      <c r="L41" s="17"/>
      <c r="M41" s="16"/>
      <c r="N41" s="16"/>
      <c r="O41" s="16"/>
      <c r="P41" s="17"/>
      <c r="Q41" s="18"/>
      <c r="R41" s="18"/>
      <c r="S41" s="18"/>
    </row>
    <row r="42" spans="1:19" x14ac:dyDescent="0.2">
      <c r="A42" s="127" t="s">
        <v>7</v>
      </c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</row>
    <row r="43" spans="1:19" x14ac:dyDescent="0.2">
      <c r="A43" s="14" t="s">
        <v>8</v>
      </c>
      <c r="B43" s="15"/>
      <c r="C43" s="24">
        <v>4023.5832300000002</v>
      </c>
      <c r="D43" s="24">
        <v>3671.5068900000001</v>
      </c>
      <c r="E43" s="24">
        <v>3727.5818599999998</v>
      </c>
      <c r="F43" s="24">
        <v>3772.9264600000001</v>
      </c>
      <c r="G43" s="15"/>
      <c r="H43" s="18">
        <v>4.4069914900000002</v>
      </c>
      <c r="I43" s="25">
        <v>4.0111730200000002</v>
      </c>
      <c r="J43" s="25">
        <v>4.0771573300000004</v>
      </c>
      <c r="K43" s="25">
        <v>4.1142890200000002</v>
      </c>
      <c r="L43" s="15"/>
      <c r="M43" s="24">
        <v>3455.3932500000001</v>
      </c>
      <c r="N43" s="24"/>
      <c r="O43" s="24">
        <f>F43</f>
        <v>3772.9264600000001</v>
      </c>
      <c r="P43" s="15"/>
      <c r="Q43" s="25">
        <v>3.9254680500000001</v>
      </c>
      <c r="R43" s="25"/>
      <c r="S43" s="25">
        <f>K43</f>
        <v>4.1142890200000002</v>
      </c>
    </row>
    <row r="44" spans="1:19" x14ac:dyDescent="0.2">
      <c r="A44" s="19" t="s">
        <v>222</v>
      </c>
      <c r="B44" s="15"/>
      <c r="C44" s="20">
        <v>1471.97468</v>
      </c>
      <c r="D44" s="20">
        <v>1201.36032</v>
      </c>
      <c r="E44" s="20">
        <v>1263.9680699999999</v>
      </c>
      <c r="F44" s="20">
        <v>1254.3217099999999</v>
      </c>
      <c r="G44" s="17"/>
      <c r="H44" s="21">
        <v>26.531627199999999</v>
      </c>
      <c r="I44" s="21">
        <v>21.4108059</v>
      </c>
      <c r="J44" s="21">
        <v>22.4187312</v>
      </c>
      <c r="K44" s="21">
        <v>22.231863000000001</v>
      </c>
      <c r="L44" s="15"/>
      <c r="M44" s="20">
        <v>1281.7264399999999</v>
      </c>
      <c r="N44" s="20"/>
      <c r="O44" s="95">
        <f t="shared" ref="O44:O53" si="10">F44</f>
        <v>1254.3217099999999</v>
      </c>
      <c r="P44" s="15"/>
      <c r="Q44" s="21">
        <v>22.681409299999999</v>
      </c>
      <c r="R44" s="21"/>
      <c r="S44" s="96">
        <f t="shared" ref="S44:S53" si="11">K44</f>
        <v>22.231863000000001</v>
      </c>
    </row>
    <row r="45" spans="1:19" x14ac:dyDescent="0.2">
      <c r="A45" s="22" t="s">
        <v>6</v>
      </c>
      <c r="B45" s="15"/>
      <c r="C45" s="16">
        <v>2288.0664900000002</v>
      </c>
      <c r="D45" s="16">
        <v>2201.3690499999998</v>
      </c>
      <c r="E45" s="16">
        <v>2196.5801799999999</v>
      </c>
      <c r="F45" s="16">
        <v>2239.9388800000002</v>
      </c>
      <c r="G45" s="17"/>
      <c r="H45" s="18">
        <v>3.08547722</v>
      </c>
      <c r="I45" s="18">
        <v>2.9624527999999999</v>
      </c>
      <c r="J45" s="18">
        <v>2.9609891300000002</v>
      </c>
      <c r="K45" s="18">
        <v>3.01614337</v>
      </c>
      <c r="L45" s="15"/>
      <c r="M45" s="16">
        <v>1916.82467</v>
      </c>
      <c r="N45" s="16"/>
      <c r="O45" s="24">
        <f t="shared" si="10"/>
        <v>2239.9388800000002</v>
      </c>
      <c r="P45" s="15"/>
      <c r="Q45" s="18">
        <v>2.6978911399999999</v>
      </c>
      <c r="R45" s="18"/>
      <c r="S45" s="25">
        <f t="shared" si="11"/>
        <v>3.01614337</v>
      </c>
    </row>
    <row r="46" spans="1:19" x14ac:dyDescent="0.2">
      <c r="A46" s="26"/>
      <c r="B46" s="15"/>
      <c r="C46" s="20"/>
      <c r="D46" s="20"/>
      <c r="E46" s="20"/>
      <c r="F46" s="20"/>
      <c r="G46" s="15"/>
      <c r="H46" s="27"/>
      <c r="I46" s="27"/>
      <c r="J46" s="27"/>
      <c r="K46" s="27"/>
      <c r="L46" s="15"/>
      <c r="M46" s="20"/>
      <c r="N46" s="20"/>
      <c r="O46" s="28"/>
      <c r="P46" s="15"/>
      <c r="Q46" s="28"/>
      <c r="R46" s="28"/>
      <c r="S46" s="96"/>
    </row>
    <row r="47" spans="1:19" x14ac:dyDescent="0.2">
      <c r="A47" s="14" t="s">
        <v>9</v>
      </c>
      <c r="B47" s="15">
        <f>SUM(B9:B45)-SUM(B17:B20)</f>
        <v>0</v>
      </c>
      <c r="C47" s="24">
        <v>4878.6084899999996</v>
      </c>
      <c r="D47" s="24">
        <v>4937.46648</v>
      </c>
      <c r="E47" s="24">
        <v>4973.6156700000001</v>
      </c>
      <c r="F47" s="24">
        <v>5059.0675499999998</v>
      </c>
      <c r="G47" s="24">
        <v>0</v>
      </c>
      <c r="H47" s="25">
        <v>7.4339568099999997</v>
      </c>
      <c r="I47" s="25">
        <v>7.4889526399999999</v>
      </c>
      <c r="J47" s="25">
        <v>7.5593757300000002</v>
      </c>
      <c r="K47" s="25">
        <v>7.6841148700000002</v>
      </c>
      <c r="L47" s="15"/>
      <c r="M47" s="24">
        <v>4564.9553999999998</v>
      </c>
      <c r="N47" s="24"/>
      <c r="O47" s="24">
        <f t="shared" si="10"/>
        <v>5059.0675499999998</v>
      </c>
      <c r="P47" s="15"/>
      <c r="Q47" s="25">
        <v>7.1451351599999997</v>
      </c>
      <c r="R47" s="25"/>
      <c r="S47" s="25">
        <f t="shared" si="11"/>
        <v>7.6841148700000002</v>
      </c>
    </row>
    <row r="48" spans="1:19" x14ac:dyDescent="0.2">
      <c r="A48" s="19" t="s">
        <v>222</v>
      </c>
      <c r="B48" s="15"/>
      <c r="C48" s="20">
        <v>1580.3050000000001</v>
      </c>
      <c r="D48" s="20">
        <v>1482.8335300000001</v>
      </c>
      <c r="E48" s="20">
        <v>1555.72756</v>
      </c>
      <c r="F48" s="20">
        <v>1540.5064600000001</v>
      </c>
      <c r="G48" s="17"/>
      <c r="H48" s="21">
        <v>42.884803099999999</v>
      </c>
      <c r="I48" s="21">
        <v>39.595020900000002</v>
      </c>
      <c r="J48" s="21">
        <v>41.978617399999997</v>
      </c>
      <c r="K48" s="21">
        <v>41.489535600000004</v>
      </c>
      <c r="L48" s="15"/>
      <c r="M48" s="20">
        <v>1519.3737900000001</v>
      </c>
      <c r="N48" s="20"/>
      <c r="O48" s="95">
        <f t="shared" si="10"/>
        <v>1540.5064600000001</v>
      </c>
      <c r="P48" s="15"/>
      <c r="Q48" s="21">
        <v>40.516634400000001</v>
      </c>
      <c r="R48" s="21"/>
      <c r="S48" s="96">
        <f t="shared" si="11"/>
        <v>41.489535600000004</v>
      </c>
    </row>
    <row r="49" spans="1:19" x14ac:dyDescent="0.2">
      <c r="A49" s="22" t="s">
        <v>6</v>
      </c>
      <c r="B49" s="16">
        <v>2869.3095499999999</v>
      </c>
      <c r="C49" s="16">
        <v>3088.4706500000002</v>
      </c>
      <c r="D49" s="16">
        <v>3245.0346199999999</v>
      </c>
      <c r="E49" s="16">
        <v>3212.0239499999998</v>
      </c>
      <c r="F49" s="16">
        <v>3290.4141500000001</v>
      </c>
      <c r="G49" s="17"/>
      <c r="H49" s="18">
        <v>5.3520789100000004</v>
      </c>
      <c r="I49" s="18">
        <v>5.5981689499999998</v>
      </c>
      <c r="J49" s="18">
        <v>5.5483994900000004</v>
      </c>
      <c r="K49" s="18">
        <v>5.6823371399999996</v>
      </c>
      <c r="L49" s="15"/>
      <c r="M49" s="16">
        <v>2869.3095499999999</v>
      </c>
      <c r="N49" s="16"/>
      <c r="O49" s="24">
        <f t="shared" si="10"/>
        <v>3290.4141500000001</v>
      </c>
      <c r="P49" s="15"/>
      <c r="Q49" s="18">
        <v>5.1074414800000003</v>
      </c>
      <c r="R49" s="18"/>
      <c r="S49" s="25">
        <f t="shared" si="11"/>
        <v>5.6823371399999996</v>
      </c>
    </row>
    <row r="50" spans="1:19" x14ac:dyDescent="0.2">
      <c r="A50" s="26"/>
      <c r="B50" s="15"/>
      <c r="C50" s="30"/>
      <c r="D50" s="30"/>
      <c r="E50" s="30"/>
      <c r="F50" s="30"/>
      <c r="G50" s="15"/>
      <c r="H50" s="31"/>
      <c r="I50" s="31"/>
      <c r="J50" s="31"/>
      <c r="K50" s="31"/>
      <c r="L50" s="15"/>
      <c r="M50" s="30"/>
      <c r="N50" s="15"/>
      <c r="O50" s="95"/>
      <c r="P50" s="15"/>
      <c r="Q50" s="28"/>
      <c r="R50" s="32"/>
      <c r="S50" s="96"/>
    </row>
    <row r="51" spans="1:19" x14ac:dyDescent="0.2">
      <c r="A51" s="14" t="s">
        <v>10</v>
      </c>
      <c r="B51" s="15"/>
      <c r="C51" s="24">
        <v>1578.2498599999999</v>
      </c>
      <c r="D51" s="24">
        <v>1644.7570599999999</v>
      </c>
      <c r="E51" s="24">
        <v>1829.0818899999999</v>
      </c>
      <c r="F51" s="24">
        <v>1926.22092</v>
      </c>
      <c r="G51" s="15"/>
      <c r="H51" s="18">
        <v>2.4403912999999999</v>
      </c>
      <c r="I51" s="25">
        <v>2.52143469</v>
      </c>
      <c r="J51" s="25">
        <v>2.8002723500000002</v>
      </c>
      <c r="K51" s="25">
        <v>2.9430868600000002</v>
      </c>
      <c r="L51" s="15"/>
      <c r="M51" s="24">
        <v>1675.00405</v>
      </c>
      <c r="N51" s="24"/>
      <c r="O51" s="24">
        <f>F51</f>
        <v>1926.22092</v>
      </c>
      <c r="P51" s="15"/>
      <c r="Q51" s="25">
        <v>2.61462007</v>
      </c>
      <c r="R51" s="25"/>
      <c r="S51" s="25">
        <f t="shared" si="11"/>
        <v>2.9430868600000002</v>
      </c>
    </row>
    <row r="52" spans="1:19" x14ac:dyDescent="0.2">
      <c r="A52" s="19" t="s">
        <v>222</v>
      </c>
      <c r="B52" s="15"/>
      <c r="C52" s="20">
        <v>542.56720499999994</v>
      </c>
      <c r="D52" s="20">
        <v>497.57001200000002</v>
      </c>
      <c r="E52" s="20">
        <v>713.12168699999995</v>
      </c>
      <c r="F52" s="20">
        <v>773.44289900000001</v>
      </c>
      <c r="G52" s="17"/>
      <c r="H52" s="21">
        <v>21.411491900000001</v>
      </c>
      <c r="I52" s="21">
        <v>19.8314074</v>
      </c>
      <c r="J52" s="21">
        <v>27.910829199999998</v>
      </c>
      <c r="K52" s="21">
        <v>30.1772493</v>
      </c>
      <c r="L52" s="15"/>
      <c r="M52" s="20">
        <v>695.96956299999999</v>
      </c>
      <c r="N52" s="20"/>
      <c r="O52" s="95">
        <f>F52</f>
        <v>773.44289900000001</v>
      </c>
      <c r="P52" s="15"/>
      <c r="Q52" s="21">
        <v>28.441747599999999</v>
      </c>
      <c r="R52" s="21"/>
      <c r="S52" s="96">
        <f t="shared" si="11"/>
        <v>30.1772493</v>
      </c>
    </row>
    <row r="53" spans="1:19" x14ac:dyDescent="0.2">
      <c r="A53" s="22" t="s">
        <v>6</v>
      </c>
      <c r="B53" s="15"/>
      <c r="C53" s="16">
        <v>994.53502200000003</v>
      </c>
      <c r="D53" s="16">
        <v>1098.9378200000001</v>
      </c>
      <c r="E53" s="16">
        <v>1071.26053</v>
      </c>
      <c r="F53" s="16">
        <v>1099.3332499999999</v>
      </c>
      <c r="G53" s="17"/>
      <c r="H53" s="18">
        <v>1.6460633600000001</v>
      </c>
      <c r="I53" s="18">
        <v>1.8024534000000001</v>
      </c>
      <c r="J53" s="18">
        <v>1.75599207</v>
      </c>
      <c r="K53" s="18">
        <v>1.8005327099999999</v>
      </c>
      <c r="L53" s="15"/>
      <c r="M53" s="16">
        <v>958.81244900000002</v>
      </c>
      <c r="N53" s="16"/>
      <c r="O53" s="24">
        <f t="shared" si="10"/>
        <v>1099.3332499999999</v>
      </c>
      <c r="P53" s="15"/>
      <c r="Q53" s="18">
        <v>1.5964509099999999</v>
      </c>
      <c r="R53" s="18"/>
      <c r="S53" s="25">
        <f t="shared" si="11"/>
        <v>1.8005327099999999</v>
      </c>
    </row>
    <row r="54" spans="1:19" x14ac:dyDescent="0.2">
      <c r="A54" s="44"/>
    </row>
  </sheetData>
  <mergeCells count="18">
    <mergeCell ref="A36:S36"/>
    <mergeCell ref="A42:S42"/>
    <mergeCell ref="A9:S9"/>
    <mergeCell ref="A15:S15"/>
    <mergeCell ref="A28:S28"/>
    <mergeCell ref="C30:K30"/>
    <mergeCell ref="M30:S30"/>
    <mergeCell ref="C31:F31"/>
    <mergeCell ref="H31:K31"/>
    <mergeCell ref="M31:O31"/>
    <mergeCell ref="Q31:S31"/>
    <mergeCell ref="A1:S1"/>
    <mergeCell ref="C3:K3"/>
    <mergeCell ref="M3:S3"/>
    <mergeCell ref="C4:F4"/>
    <mergeCell ref="H4:K4"/>
    <mergeCell ref="M4:O4"/>
    <mergeCell ref="Q4:S4"/>
  </mergeCells>
  <pageMargins left="0.75" right="0.75" top="1" bottom="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10"/>
  <dimension ref="A1:U53"/>
  <sheetViews>
    <sheetView showGridLines="0" zoomScaleNormal="100" zoomScaleSheetLayoutView="50" workbookViewId="0">
      <selection activeCell="A28" sqref="A28"/>
    </sheetView>
  </sheetViews>
  <sheetFormatPr defaultRowHeight="12.75" x14ac:dyDescent="0.2"/>
  <cols>
    <col min="1" max="1" width="17.140625" style="44" customWidth="1"/>
    <col min="2" max="6" width="9.7109375" customWidth="1"/>
    <col min="7" max="7" width="1.140625" customWidth="1"/>
    <col min="8" max="8" width="9.7109375" customWidth="1"/>
    <col min="10" max="13" width="1" customWidth="1"/>
  </cols>
  <sheetData>
    <row r="1" spans="1:8" s="41" customFormat="1" ht="15.75" customHeight="1" x14ac:dyDescent="0.25">
      <c r="A1" s="33" t="s">
        <v>21</v>
      </c>
    </row>
    <row r="2" spans="1:8" ht="15.75" customHeight="1" x14ac:dyDescent="0.2"/>
    <row r="3" spans="1:8" ht="15.75" customHeight="1" x14ac:dyDescent="0.25">
      <c r="A3" s="33" t="s">
        <v>200</v>
      </c>
    </row>
    <row r="4" spans="1:8" ht="15.75" customHeight="1" x14ac:dyDescent="0.25">
      <c r="A4" s="33"/>
    </row>
    <row r="5" spans="1:8" ht="15.75" customHeight="1" x14ac:dyDescent="0.2"/>
    <row r="6" spans="1:8" s="44" customFormat="1" ht="15.75" customHeight="1" x14ac:dyDescent="0.2">
      <c r="B6" s="66"/>
      <c r="C6" s="66"/>
      <c r="D6" s="66"/>
      <c r="E6" s="66"/>
      <c r="F6" s="66"/>
      <c r="G6" s="66"/>
      <c r="H6" s="67"/>
    </row>
    <row r="7" spans="1:8" s="44" customFormat="1" ht="15.75" customHeight="1" x14ac:dyDescent="0.2">
      <c r="B7" s="67" t="s">
        <v>64</v>
      </c>
      <c r="C7" s="67" t="s">
        <v>65</v>
      </c>
      <c r="D7" s="67" t="s">
        <v>66</v>
      </c>
      <c r="E7" s="67" t="s">
        <v>67</v>
      </c>
      <c r="F7" s="67" t="s">
        <v>68</v>
      </c>
      <c r="G7" s="67"/>
      <c r="H7" s="67" t="s">
        <v>13</v>
      </c>
    </row>
    <row r="8" spans="1:8" s="44" customFormat="1" ht="15.75" customHeight="1" x14ac:dyDescent="0.2">
      <c r="B8" s="67"/>
      <c r="C8" s="67"/>
      <c r="D8" s="67"/>
      <c r="E8" s="67"/>
      <c r="F8" s="67"/>
      <c r="G8" s="67"/>
      <c r="H8" s="67"/>
    </row>
    <row r="9" spans="1:8" ht="15.75" customHeight="1" x14ac:dyDescent="0.2">
      <c r="A9" s="50" t="s">
        <v>225</v>
      </c>
      <c r="B9" s="62">
        <f>IF(OR('Tabel 4 F'!B9&lt;5,'Tabel 4 Br'!B9&lt;0.5),"-",IFERROR('Tabel 4 Br'!B9/'Tabel 4 F'!B9*100,"-"))</f>
        <v>10.545882834903729</v>
      </c>
      <c r="C9" s="62">
        <f>IF(OR('Tabel 4 F'!C9&lt;5,'Tabel 4 Br'!C9&lt;0.5),"-",IFERROR('Tabel 4 Br'!C9/'Tabel 4 F'!C9*100,"-"))</f>
        <v>2.0921010830324911</v>
      </c>
      <c r="D9" s="62">
        <f>IF(OR('Tabel 4 F'!D9&lt;5,'Tabel 4 Br'!D9&lt;0.5),"-",IFERROR('Tabel 4 Br'!D9/'Tabel 4 F'!D9*100,"-"))</f>
        <v>1.0639420716112533</v>
      </c>
      <c r="E9" s="62">
        <f>IF(OR('Tabel 4 F'!E9&lt;5,'Tabel 4 Br'!E9&lt;0.5),"-",IFERROR('Tabel 4 Br'!E9/'Tabel 4 F'!E9*100,"-"))</f>
        <v>1.2930196351267778</v>
      </c>
      <c r="F9" s="62">
        <f>IF(OR('Tabel 4 F'!F9&lt;5,'Tabel 4 Br'!F9&lt;0.5),"-",IFERROR('Tabel 4 Br'!F9/'Tabel 4 F'!F9*100,"-"))</f>
        <v>2.2627811278615297</v>
      </c>
      <c r="G9" s="63"/>
      <c r="H9" s="62">
        <f>IF(OR('Tabel 4 F'!H9&lt;5,'Tabel 4 Br'!H9&lt;0.5),"-",IFERROR('Tabel 4 Br'!H9/'Tabel 4 F'!H9*100,"-"))</f>
        <v>2.993056658303427</v>
      </c>
    </row>
    <row r="10" spans="1:8" ht="15.75" customHeight="1" x14ac:dyDescent="0.2">
      <c r="A10" s="52" t="s">
        <v>226</v>
      </c>
      <c r="B10" s="63">
        <f>IF(OR('Tabel 4 F'!B10&lt;5,'Tabel 4 Br'!B10&lt;0.5),"-",IFERROR('Tabel 4 Br'!B10/'Tabel 4 F'!B10*100,"-"))</f>
        <v>11.729697295536006</v>
      </c>
      <c r="C10" s="63">
        <f>IF(OR('Tabel 4 F'!C10&lt;5,'Tabel 4 Br'!C10&lt;0.5),"-",IFERROR('Tabel 4 Br'!C10/'Tabel 4 F'!C10*100,"-"))</f>
        <v>2.6818655780966516</v>
      </c>
      <c r="D10" s="63">
        <f>IF(OR('Tabel 4 F'!D10&lt;5,'Tabel 4 Br'!D10&lt;0.5),"-",IFERROR('Tabel 4 Br'!D10/'Tabel 4 F'!D10*100,"-"))</f>
        <v>1.3482215266337179</v>
      </c>
      <c r="E10" s="63">
        <f>IF(OR('Tabel 4 F'!E10&lt;5,'Tabel 4 Br'!E10&lt;0.5),"-",IFERROR('Tabel 4 Br'!E10/'Tabel 4 F'!E10*100,"-"))</f>
        <v>1.9435799687525697</v>
      </c>
      <c r="F10" s="63">
        <f>IF(OR('Tabel 4 F'!F10&lt;5,'Tabel 4 Br'!F10&lt;0.5),"-",IFERROR('Tabel 4 Br'!F10/'Tabel 4 F'!F10*100,"-"))</f>
        <v>2.864672558922559</v>
      </c>
      <c r="G10" s="63"/>
      <c r="H10" s="63">
        <f>IF(OR('Tabel 4 F'!H10&lt;5,'Tabel 4 Br'!H10&lt;0.5),"-",IFERROR('Tabel 4 Br'!H10/'Tabel 4 F'!H10*100,"-"))</f>
        <v>2.8967586714563334</v>
      </c>
    </row>
    <row r="11" spans="1:8" ht="15.75" customHeight="1" x14ac:dyDescent="0.2">
      <c r="A11" s="50" t="s">
        <v>227</v>
      </c>
      <c r="B11" s="62">
        <f>IF(OR('Tabel 4 F'!B11&lt;5,'Tabel 4 Br'!B11&lt;0.5),"-",IFERROR('Tabel 4 Br'!B11/'Tabel 4 F'!B11*100,"-"))</f>
        <v>16.654368031751758</v>
      </c>
      <c r="C11" s="62">
        <f>IF(OR('Tabel 4 F'!C11&lt;5,'Tabel 4 Br'!C11&lt;0.5),"-",IFERROR('Tabel 4 Br'!C11/'Tabel 4 F'!C11*100,"-"))</f>
        <v>5.7339042425695101</v>
      </c>
      <c r="D11" s="62">
        <f>IF(OR('Tabel 4 F'!D11&lt;5,'Tabel 4 Br'!D11&lt;0.5),"-",IFERROR('Tabel 4 Br'!D11/'Tabel 4 F'!D11*100,"-"))</f>
        <v>2.7788003710575144</v>
      </c>
      <c r="E11" s="62">
        <f>IF(OR('Tabel 4 F'!E11&lt;5,'Tabel 4 Br'!E11&lt;0.5),"-",IFERROR('Tabel 4 Br'!E11/'Tabel 4 F'!E11*100,"-"))</f>
        <v>4.1310217166494319</v>
      </c>
      <c r="F11" s="62">
        <f>IF(OR('Tabel 4 F'!F11&lt;5,'Tabel 4 Br'!F11&lt;0.5),"-",IFERROR('Tabel 4 Br'!F11/'Tabel 4 F'!F11*100,"-"))</f>
        <v>4.6668449197860964</v>
      </c>
      <c r="G11" s="63"/>
      <c r="H11" s="62">
        <f>IF(OR('Tabel 4 F'!H11&lt;5,'Tabel 4 Br'!H11&lt;0.5),"-",IFERROR('Tabel 4 Br'!H11/'Tabel 4 F'!H11*100,"-"))</f>
        <v>8.5991838069463231</v>
      </c>
    </row>
    <row r="12" spans="1:8" ht="15.75" customHeight="1" x14ac:dyDescent="0.2">
      <c r="A12" s="52" t="s">
        <v>26</v>
      </c>
      <c r="B12" s="63">
        <f>IF(OR('Tabel 4 F'!B12&lt;5,'Tabel 4 Br'!B12&lt;0.5),"-",IFERROR('Tabel 4 Br'!B12/'Tabel 4 F'!B12*100,"-"))</f>
        <v>24.598476486733762</v>
      </c>
      <c r="C12" s="63">
        <f>IF(OR('Tabel 4 F'!C12&lt;5,'Tabel 4 Br'!C12&lt;0.5),"-",IFERROR('Tabel 4 Br'!C12/'Tabel 4 F'!C12*100,"-"))</f>
        <v>8.9521154949784787</v>
      </c>
      <c r="D12" s="63">
        <f>IF(OR('Tabel 4 F'!D12&lt;5,'Tabel 4 Br'!D12&lt;0.5),"-",IFERROR('Tabel 4 Br'!D12/'Tabel 4 F'!D12*100,"-"))</f>
        <v>4.3314166356392878</v>
      </c>
      <c r="E12" s="63">
        <f>IF(OR('Tabel 4 F'!E12&lt;5,'Tabel 4 Br'!E12&lt;0.5),"-",IFERROR('Tabel 4 Br'!E12/'Tabel 4 F'!E12*100,"-"))</f>
        <v>4.9146111934766497</v>
      </c>
      <c r="F12" s="63">
        <f>IF(OR('Tabel 4 F'!F12&lt;5,'Tabel 4 Br'!F12&lt;0.5),"-",IFERROR('Tabel 4 Br'!F12/'Tabel 4 F'!F12*100,"-"))</f>
        <v>5.9843408110440031</v>
      </c>
      <c r="G12" s="63"/>
      <c r="H12" s="63">
        <f>IF(OR('Tabel 4 F'!H12&lt;5,'Tabel 4 Br'!H12&lt;0.5),"-",IFERROR('Tabel 4 Br'!H12/'Tabel 4 F'!H12*100,"-"))</f>
        <v>8.8236337673868004</v>
      </c>
    </row>
    <row r="13" spans="1:8" ht="15.75" customHeight="1" x14ac:dyDescent="0.2">
      <c r="A13" s="50" t="s">
        <v>27</v>
      </c>
      <c r="B13" s="62">
        <f>IF(OR('Tabel 4 F'!B13&lt;5,'Tabel 4 Br'!B13&lt;0.5),"-",IFERROR('Tabel 4 Br'!B13/'Tabel 4 F'!B13*100,"-"))</f>
        <v>16.684121902874132</v>
      </c>
      <c r="C13" s="62">
        <f>IF(OR('Tabel 4 F'!C13&lt;5,'Tabel 4 Br'!C13&lt;0.5),"-",IFERROR('Tabel 4 Br'!C13/'Tabel 4 F'!C13*100,"-"))</f>
        <v>5.1500566268748091</v>
      </c>
      <c r="D13" s="62">
        <f>IF(OR('Tabel 4 F'!D13&lt;5,'Tabel 4 Br'!D13&lt;0.5),"-",IFERROR('Tabel 4 Br'!D13/'Tabel 4 F'!D13*100,"-"))</f>
        <v>1.8142154973014648</v>
      </c>
      <c r="E13" s="62">
        <f>IF(OR('Tabel 4 F'!E13&lt;5,'Tabel 4 Br'!E13&lt;0.5),"-",IFERROR('Tabel 4 Br'!E13/'Tabel 4 F'!E13*100,"-"))</f>
        <v>1.7494111315305854</v>
      </c>
      <c r="F13" s="62">
        <f>IF(OR('Tabel 4 F'!F13&lt;5,'Tabel 4 Br'!F13&lt;0.5),"-",IFERROR('Tabel 4 Br'!F13/'Tabel 4 F'!F13*100,"-"))</f>
        <v>1.7396138681169273</v>
      </c>
      <c r="G13" s="63"/>
      <c r="H13" s="62">
        <f>IF(OR('Tabel 4 F'!H13&lt;5,'Tabel 4 Br'!H13&lt;0.5),"-",IFERROR('Tabel 4 Br'!H13/'Tabel 4 F'!H13*100,"-"))</f>
        <v>3.5468083966359192</v>
      </c>
    </row>
    <row r="14" spans="1:8" ht="15.75" customHeight="1" x14ac:dyDescent="0.2">
      <c r="A14" s="52" t="s">
        <v>28</v>
      </c>
      <c r="B14" s="63">
        <f>IF(OR('Tabel 4 F'!B14&lt;5,'Tabel 4 Br'!B14&lt;0.5),"-",IFERROR('Tabel 4 Br'!B14/'Tabel 4 F'!B14*100,"-"))</f>
        <v>9.0248695652173918</v>
      </c>
      <c r="C14" s="63">
        <f>IF(OR('Tabel 4 F'!C14&lt;5,'Tabel 4 Br'!C14&lt;0.5),"-",IFERROR('Tabel 4 Br'!C14/'Tabel 4 F'!C14*100,"-"))</f>
        <v>4.4847506666666668</v>
      </c>
      <c r="D14" s="63">
        <f>IF(OR('Tabel 4 F'!D14&lt;5,'Tabel 4 Br'!D14&lt;0.5),"-",IFERROR('Tabel 4 Br'!D14/'Tabel 4 F'!D14*100,"-"))</f>
        <v>4.0440789766407121</v>
      </c>
      <c r="E14" s="63">
        <f>IF(OR('Tabel 4 F'!E14&lt;5,'Tabel 4 Br'!E14&lt;0.5),"-",IFERROR('Tabel 4 Br'!E14/'Tabel 4 F'!E14*100,"-"))</f>
        <v>4.167121212121212</v>
      </c>
      <c r="F14" s="63">
        <f>IF(OR('Tabel 4 F'!F14&lt;5,'Tabel 4 Br'!F14&lt;0.5),"-",IFERROR('Tabel 4 Br'!F14/'Tabel 4 F'!F14*100,"-"))</f>
        <v>3.6003310344827586</v>
      </c>
      <c r="G14" s="63"/>
      <c r="H14" s="63">
        <f>IF(OR('Tabel 4 F'!H14&lt;5,'Tabel 4 Br'!H14&lt;0.5),"-",IFERROR('Tabel 4 Br'!H14/'Tabel 4 F'!H14*100,"-"))</f>
        <v>4.2775891536565327</v>
      </c>
    </row>
    <row r="15" spans="1:8" ht="15.75" customHeight="1" x14ac:dyDescent="0.2">
      <c r="A15" s="50" t="s">
        <v>29</v>
      </c>
      <c r="B15" s="62">
        <f>IF(OR('Tabel 4 F'!B15&lt;5,'Tabel 4 Br'!B15&lt;0.5),"-",IFERROR('Tabel 4 Br'!B15/'Tabel 4 F'!B15*100,"-"))</f>
        <v>21.209938892882821</v>
      </c>
      <c r="C15" s="62">
        <f>IF(OR('Tabel 4 F'!C15&lt;5,'Tabel 4 Br'!C15&lt;0.5),"-",IFERROR('Tabel 4 Br'!C15/'Tabel 4 F'!C15*100,"-"))</f>
        <v>10.865005148005148</v>
      </c>
      <c r="D15" s="62">
        <f>IF(OR('Tabel 4 F'!D15&lt;5,'Tabel 4 Br'!D15&lt;0.5),"-",IFERROR('Tabel 4 Br'!D15/'Tabel 4 F'!D15*100,"-"))</f>
        <v>6.1446758793969849</v>
      </c>
      <c r="E15" s="62">
        <f>IF(OR('Tabel 4 F'!E15&lt;5,'Tabel 4 Br'!E15&lt;0.5),"-",IFERROR('Tabel 4 Br'!E15/'Tabel 4 F'!E15*100,"-"))</f>
        <v>6.3350094339622647</v>
      </c>
      <c r="F15" s="62">
        <f>IF(OR('Tabel 4 F'!F15&lt;5,'Tabel 4 Br'!F15&lt;0.5),"-",IFERROR('Tabel 4 Br'!F15/'Tabel 4 F'!F15*100,"-"))</f>
        <v>4.2355844155844151</v>
      </c>
      <c r="G15" s="63"/>
      <c r="H15" s="62">
        <f>IF(OR('Tabel 4 F'!H15&lt;5,'Tabel 4 Br'!H15&lt;0.5),"-",IFERROR('Tabel 4 Br'!H15/'Tabel 4 F'!H15*100,"-"))</f>
        <v>12.632034805617751</v>
      </c>
    </row>
    <row r="16" spans="1:8" ht="15.75" customHeight="1" x14ac:dyDescent="0.2">
      <c r="A16" s="52" t="s">
        <v>30</v>
      </c>
      <c r="B16" s="63">
        <f>IF(OR('Tabel 4 F'!B16&lt;5,'Tabel 4 Br'!B16&lt;0.5),"-",IFERROR('Tabel 4 Br'!B16/'Tabel 4 F'!B16*100,"-"))</f>
        <v>27.255875816993463</v>
      </c>
      <c r="C16" s="63">
        <f>IF(OR('Tabel 4 F'!C16&lt;5,'Tabel 4 Br'!C16&lt;0.5),"-",IFERROR('Tabel 4 Br'!C16/'Tabel 4 F'!C16*100,"-"))</f>
        <v>9.3405952732644018</v>
      </c>
      <c r="D16" s="63">
        <f>IF(OR('Tabel 4 F'!D16&lt;5,'Tabel 4 Br'!D16&lt;0.5),"-",IFERROR('Tabel 4 Br'!D16/'Tabel 4 F'!D16*100,"-"))</f>
        <v>4.2731751968503939</v>
      </c>
      <c r="E16" s="63">
        <f>IF(OR('Tabel 4 F'!E16&lt;5,'Tabel 4 Br'!E16&lt;0.5),"-",IFERROR('Tabel 4 Br'!E16/'Tabel 4 F'!E16*100,"-"))</f>
        <v>3.1411047180667429</v>
      </c>
      <c r="F16" s="63">
        <f>IF(OR('Tabel 4 F'!F16&lt;5,'Tabel 4 Br'!F16&lt;0.5),"-",IFERROR('Tabel 4 Br'!F16/'Tabel 4 F'!F16*100,"-"))</f>
        <v>4.9064199395770389</v>
      </c>
      <c r="G16" s="63"/>
      <c r="H16" s="63">
        <f>IF(OR('Tabel 4 F'!H16&lt;5,'Tabel 4 Br'!H16&lt;0.5),"-",IFERROR('Tabel 4 Br'!H16/'Tabel 4 F'!H16*100,"-"))</f>
        <v>7.3019918724601434</v>
      </c>
    </row>
    <row r="17" spans="1:8" ht="15.75" hidden="1" customHeight="1" x14ac:dyDescent="0.2">
      <c r="A17" s="50" t="s">
        <v>31</v>
      </c>
      <c r="B17" s="62">
        <f>IF(OR('Tabel 4 F'!B17&lt;5,'Tabel 4 Br'!B17&lt;0.5),"-",IFERROR('Tabel 4 Br'!B17/'Tabel 4 F'!B17*100,"-"))</f>
        <v>14.691246268656716</v>
      </c>
      <c r="C17" s="62">
        <f>IF(OR('Tabel 4 F'!C17&lt;5,'Tabel 4 Br'!C17&lt;0.5),"-",IFERROR('Tabel 4 Br'!C17/'Tabel 4 F'!C17*100,"-"))</f>
        <v>6.6999873417721512</v>
      </c>
      <c r="D17" s="62">
        <f>IF(OR('Tabel 4 F'!D17&lt;5,'Tabel 4 Br'!D17&lt;0.5),"-",IFERROR('Tabel 4 Br'!D17/'Tabel 4 F'!D17*100,"-"))</f>
        <v>1.6888177710843371</v>
      </c>
      <c r="E17" s="62">
        <f>IF(OR('Tabel 4 F'!E17&lt;5,'Tabel 4 Br'!E17&lt;0.5),"-",IFERROR('Tabel 4 Br'!E17/'Tabel 4 F'!E17*100,"-"))</f>
        <v>1.4364944071588366</v>
      </c>
      <c r="F17" s="62">
        <f>IF(OR('Tabel 4 F'!F17&lt;5,'Tabel 4 Br'!F17&lt;0.5),"-",IFERROR('Tabel 4 Br'!F17/'Tabel 4 F'!F17*100,"-"))</f>
        <v>4.0793966942148767</v>
      </c>
      <c r="G17" s="63"/>
      <c r="H17" s="62">
        <f>IF(OR('Tabel 4 F'!H17&lt;5,'Tabel 4 Br'!H17&lt;0.5),"-",IFERROR('Tabel 4 Br'!H17/'Tabel 4 F'!H17*100,"-"))</f>
        <v>3.3623977224799657</v>
      </c>
    </row>
    <row r="18" spans="1:8" ht="15.75" hidden="1" customHeight="1" x14ac:dyDescent="0.2">
      <c r="A18" s="52" t="s">
        <v>32</v>
      </c>
      <c r="B18" s="63">
        <f>IF(OR('Tabel 4 F'!B18&lt;5,'Tabel 4 Br'!B18&lt;0.5),"-",IFERROR('Tabel 4 Br'!B18/'Tabel 4 F'!B18*100,"-"))</f>
        <v>26.185882352941174</v>
      </c>
      <c r="C18" s="63">
        <f>IF(OR('Tabel 4 F'!C18&lt;5,'Tabel 4 Br'!C18&lt;0.5),"-",IFERROR('Tabel 4 Br'!C18/'Tabel 4 F'!C18*100,"-"))</f>
        <v>7.0230170212765968</v>
      </c>
      <c r="D18" s="63">
        <f>IF(OR('Tabel 4 F'!D18&lt;5,'Tabel 4 Br'!D18&lt;0.5),"-",IFERROR('Tabel 4 Br'!D18/'Tabel 4 F'!D18*100,"-"))</f>
        <v>1.3684166666666666</v>
      </c>
      <c r="E18" s="63">
        <f>IF(OR('Tabel 4 F'!E18&lt;5,'Tabel 4 Br'!E18&lt;0.5),"-",IFERROR('Tabel 4 Br'!E18/'Tabel 4 F'!E18*100,"-"))</f>
        <v>3.3298880597014922</v>
      </c>
      <c r="F18" s="63">
        <f>IF(OR('Tabel 4 F'!F18&lt;5,'Tabel 4 Br'!F18&lt;0.5),"-",IFERROR('Tabel 4 Br'!F18/'Tabel 4 F'!F18*100,"-"))</f>
        <v>5.061921052631579</v>
      </c>
      <c r="G18" s="63"/>
      <c r="H18" s="63">
        <f>IF(OR('Tabel 4 F'!H18&lt;5,'Tabel 4 Br'!H18&lt;0.5),"-",IFERROR('Tabel 4 Br'!H18/'Tabel 4 F'!H18*100,"-"))</f>
        <v>6.3171997105643989</v>
      </c>
    </row>
    <row r="19" spans="1:8" ht="15.75" hidden="1" customHeight="1" x14ac:dyDescent="0.2">
      <c r="A19" s="50" t="s">
        <v>33</v>
      </c>
      <c r="B19" s="62" t="str">
        <f>IF(OR('Tabel 4 F'!B19&lt;5,'Tabel 4 Br'!B19&lt;0.5),"-",IFERROR('Tabel 4 Br'!B19/'Tabel 4 F'!B19*100,"-"))</f>
        <v>-</v>
      </c>
      <c r="C19" s="62" t="str">
        <f>IF(OR('Tabel 4 F'!C19&lt;5,'Tabel 4 Br'!C19&lt;0.5),"-",IFERROR('Tabel 4 Br'!C19/'Tabel 4 F'!C19*100,"-"))</f>
        <v>-</v>
      </c>
      <c r="D19" s="62">
        <f>IF(OR('Tabel 4 F'!D19&lt;5,'Tabel 4 Br'!D19&lt;0.5),"-",IFERROR('Tabel 4 Br'!D19/'Tabel 4 F'!D19*100,"-"))</f>
        <v>2.2984252873563218</v>
      </c>
      <c r="E19" s="62">
        <f>IF(OR('Tabel 4 F'!E19&lt;5,'Tabel 4 Br'!E19&lt;0.5),"-",IFERROR('Tabel 4 Br'!E19/'Tabel 4 F'!E19*100,"-"))</f>
        <v>2.1489361702127656</v>
      </c>
      <c r="F19" s="62">
        <f>IF(OR('Tabel 4 F'!F19&lt;5,'Tabel 4 Br'!F19&lt;0.5),"-",IFERROR('Tabel 4 Br'!F19/'Tabel 4 F'!F19*100,"-"))</f>
        <v>4.4655806451612907</v>
      </c>
      <c r="G19" s="63"/>
      <c r="H19" s="62">
        <f>IF(OR('Tabel 4 F'!H19&lt;5,'Tabel 4 Br'!H19&lt;0.5),"-",IFERROR('Tabel 4 Br'!H19/'Tabel 4 F'!H19*100,"-"))</f>
        <v>2.436965625</v>
      </c>
    </row>
    <row r="20" spans="1:8" ht="15.75" hidden="1" customHeight="1" x14ac:dyDescent="0.2">
      <c r="A20" s="52" t="s">
        <v>34</v>
      </c>
      <c r="B20" s="63">
        <f>IF(OR('Tabel 4 F'!B20&lt;5,'Tabel 4 Br'!B20&lt;0.5),"-",IFERROR('Tabel 4 Br'!B20/'Tabel 4 F'!B20*100,"-"))</f>
        <v>23.164285714285711</v>
      </c>
      <c r="C20" s="63">
        <f>IF(OR('Tabel 4 F'!C20&lt;5,'Tabel 4 Br'!C20&lt;0.5),"-",IFERROR('Tabel 4 Br'!C20/'Tabel 4 F'!C20*100,"-"))</f>
        <v>5.4732857142857148</v>
      </c>
      <c r="D20" s="63">
        <f>IF(OR('Tabel 4 F'!D20&lt;5,'Tabel 4 Br'!D20&lt;0.5),"-",IFERROR('Tabel 4 Br'!D20/'Tabel 4 F'!D20*100,"-"))</f>
        <v>1.566859813084112</v>
      </c>
      <c r="E20" s="63">
        <f>IF(OR('Tabel 4 F'!E20&lt;5,'Tabel 4 Br'!E20&lt;0.5),"-",IFERROR('Tabel 4 Br'!E20/'Tabel 4 F'!E20*100,"-"))</f>
        <v>3.7110952380952384</v>
      </c>
      <c r="F20" s="63">
        <f>IF(OR('Tabel 4 F'!F20&lt;5,'Tabel 4 Br'!F20&lt;0.5),"-",IFERROR('Tabel 4 Br'!F20/'Tabel 4 F'!F20*100,"-"))</f>
        <v>3.2252096774193548</v>
      </c>
      <c r="G20" s="63"/>
      <c r="H20" s="63">
        <f>IF(OR('Tabel 4 F'!H20&lt;5,'Tabel 4 Br'!H20&lt;0.5),"-",IFERROR('Tabel 4 Br'!H20/'Tabel 4 F'!H20*100,"-"))</f>
        <v>4.0885838264299803</v>
      </c>
    </row>
    <row r="21" spans="1:8" ht="15.75" customHeight="1" x14ac:dyDescent="0.2">
      <c r="A21" s="50" t="s">
        <v>35</v>
      </c>
      <c r="B21" s="62">
        <f>IF(OR('Tabel 4 F'!B21&lt;5,'Tabel 4 Br'!B21&lt;0.5),"-",IFERROR('Tabel 4 Br'!B21/'Tabel 4 F'!B21*100,"-"))</f>
        <v>18.956323275862069</v>
      </c>
      <c r="C21" s="62">
        <f>IF(OR('Tabel 4 F'!C21&lt;5,'Tabel 4 Br'!C21&lt;0.5),"-",IFERROR('Tabel 4 Br'!C21/'Tabel 4 F'!C21*100,"-"))</f>
        <v>6.3857439024390246</v>
      </c>
      <c r="D21" s="62">
        <f>IF(OR('Tabel 4 F'!D21&lt;5,'Tabel 4 Br'!D21&lt;0.5),"-",IFERROR('Tabel 4 Br'!D21/'Tabel 4 F'!D21*100,"-"))</f>
        <v>1.6530262489415748</v>
      </c>
      <c r="E21" s="62">
        <f>IF(OR('Tabel 4 F'!E21&lt;5,'Tabel 4 Br'!E21&lt;0.5),"-",IFERROR('Tabel 4 Br'!E21/'Tabel 4 F'!E21*100,"-"))</f>
        <v>1.9312965250965253</v>
      </c>
      <c r="F21" s="62">
        <f>IF(OR('Tabel 4 F'!F21&lt;5,'Tabel 4 Br'!F21&lt;0.5),"-",IFERROR('Tabel 4 Br'!F21/'Tabel 4 F'!F21*100,"-"))</f>
        <v>4.0952438095238097</v>
      </c>
      <c r="G21" s="63"/>
      <c r="H21" s="62">
        <f>IF(OR('Tabel 4 F'!H21&lt;5,'Tabel 4 Br'!H21&lt;0.5),"-",IFERROR('Tabel 4 Br'!H21/'Tabel 4 F'!H21*100,"-"))</f>
        <v>3.9059323733607614</v>
      </c>
    </row>
    <row r="22" spans="1:8" ht="15.75" customHeight="1" x14ac:dyDescent="0.2">
      <c r="A22" s="52" t="s">
        <v>36</v>
      </c>
      <c r="B22" s="63">
        <f>IF(OR('Tabel 4 F'!B22&lt;5,'Tabel 4 Br'!B22&lt;0.5),"-",IFERROR('Tabel 4 Br'!B22/'Tabel 4 F'!B22*100,"-"))</f>
        <v>9.24342857142857</v>
      </c>
      <c r="C22" s="63">
        <f>IF(OR('Tabel 4 F'!C22&lt;5,'Tabel 4 Br'!C22&lt;0.5),"-",IFERROR('Tabel 4 Br'!C22/'Tabel 4 F'!C22*100,"-"))</f>
        <v>3.7838571428571428</v>
      </c>
      <c r="D22" s="63" t="str">
        <f>IF(OR('Tabel 4 F'!D22&lt;5,'Tabel 4 Br'!D22&lt;0.5),"-",IFERROR('Tabel 4 Br'!D22/'Tabel 4 F'!D22*100,"-"))</f>
        <v>-</v>
      </c>
      <c r="E22" s="63">
        <f>IF(OR('Tabel 4 F'!E22&lt;5,'Tabel 4 Br'!E22&lt;0.5),"-",IFERROR('Tabel 4 Br'!E22/'Tabel 4 F'!E22*100,"-"))</f>
        <v>0.74060000000000004</v>
      </c>
      <c r="F22" s="63">
        <f>IF(OR('Tabel 4 F'!F22&lt;5,'Tabel 4 Br'!F22&lt;0.5),"-",IFERROR('Tabel 4 Br'!F22/'Tabel 4 F'!F22*100,"-"))</f>
        <v>3.8190384615384612</v>
      </c>
      <c r="G22" s="63"/>
      <c r="H22" s="63">
        <f>IF(OR('Tabel 4 F'!H22&lt;5,'Tabel 4 Br'!H22&lt;0.5),"-",IFERROR('Tabel 4 Br'!H22/'Tabel 4 F'!H22*100,"-"))</f>
        <v>2.4102913165266107</v>
      </c>
    </row>
    <row r="23" spans="1:8" ht="15.75" customHeight="1" x14ac:dyDescent="0.2">
      <c r="A23" s="50" t="s">
        <v>37</v>
      </c>
      <c r="B23" s="62">
        <f>IF(OR('Tabel 4 F'!B23&lt;5,'Tabel 4 Br'!B23&lt;0.5),"-",IFERROR('Tabel 4 Br'!B23/'Tabel 4 F'!B23*100,"-"))</f>
        <v>15.919040000000001</v>
      </c>
      <c r="C23" s="62">
        <f>IF(OR('Tabel 4 F'!C23&lt;5,'Tabel 4 Br'!C23&lt;0.5),"-",IFERROR('Tabel 4 Br'!C23/'Tabel 4 F'!C23*100,"-"))</f>
        <v>6.4811463414634147</v>
      </c>
      <c r="D23" s="62">
        <f>IF(OR('Tabel 4 F'!D23&lt;5,'Tabel 4 Br'!D23&lt;0.5),"-",IFERROR('Tabel 4 Br'!D23/'Tabel 4 F'!D23*100,"-"))</f>
        <v>0.99980999999999998</v>
      </c>
      <c r="E23" s="62">
        <f>IF(OR('Tabel 4 F'!E23&lt;5,'Tabel 4 Br'!E23&lt;0.5),"-",IFERROR('Tabel 4 Br'!E23/'Tabel 4 F'!E23*100,"-"))</f>
        <v>16.663583333333335</v>
      </c>
      <c r="F23" s="62" t="str">
        <f>IF(OR('Tabel 4 F'!F23&lt;5,'Tabel 4 Br'!F23&lt;0.5),"-",IFERROR('Tabel 4 Br'!F23/'Tabel 4 F'!F23*100,"-"))</f>
        <v>-</v>
      </c>
      <c r="G23" s="63"/>
      <c r="H23" s="62">
        <f>IF(OR('Tabel 4 F'!H23&lt;5,'Tabel 4 Br'!H23&lt;0.5),"-",IFERROR('Tabel 4 Br'!H23/'Tabel 4 F'!H23*100,"-"))</f>
        <v>7.6678166666666669</v>
      </c>
    </row>
    <row r="24" spans="1:8" ht="15.75" customHeight="1" x14ac:dyDescent="0.2">
      <c r="A24" s="52" t="s">
        <v>38</v>
      </c>
      <c r="B24" s="63">
        <f>IF(OR('Tabel 4 F'!B24&lt;5,'Tabel 4 Br'!B24&lt;0.5),"-",IFERROR('Tabel 4 Br'!B24/'Tabel 4 F'!B24*100,"-"))</f>
        <v>14.966601246105919</v>
      </c>
      <c r="C24" s="63">
        <f>IF(OR('Tabel 4 F'!C24&lt;5,'Tabel 4 Br'!C24&lt;0.5),"-",IFERROR('Tabel 4 Br'!C24/'Tabel 4 F'!C24*100,"-"))</f>
        <v>3.8200511221945135</v>
      </c>
      <c r="D24" s="63">
        <f>IF(OR('Tabel 4 F'!D24&lt;5,'Tabel 4 Br'!D24&lt;0.5),"-",IFERROR('Tabel 4 Br'!D24/'Tabel 4 F'!D24*100,"-"))</f>
        <v>1.4800795631825274</v>
      </c>
      <c r="E24" s="63">
        <f>IF(OR('Tabel 4 F'!E24&lt;5,'Tabel 4 Br'!E24&lt;0.5),"-",IFERROR('Tabel 4 Br'!E24/'Tabel 4 F'!E24*100,"-"))</f>
        <v>1.2031588983050849</v>
      </c>
      <c r="F24" s="63">
        <f>IF(OR('Tabel 4 F'!F24&lt;5,'Tabel 4 Br'!F24&lt;0.5),"-",IFERROR('Tabel 4 Br'!F24/'Tabel 4 F'!F24*100,"-"))</f>
        <v>1.5833040540540542</v>
      </c>
      <c r="G24" s="63"/>
      <c r="H24" s="63">
        <f>IF(OR('Tabel 4 F'!H24&lt;5,'Tabel 4 Br'!H24&lt;0.5),"-",IFERROR('Tabel 4 Br'!H24/'Tabel 4 F'!H24*100,"-"))</f>
        <v>4.0347781040268451</v>
      </c>
    </row>
    <row r="25" spans="1:8" ht="15.75" customHeight="1" x14ac:dyDescent="0.2">
      <c r="A25" s="50" t="s">
        <v>39</v>
      </c>
      <c r="B25" s="62">
        <f>IF(OR('Tabel 4 F'!B25&lt;5,'Tabel 4 Br'!B25&lt;0.5),"-",IFERROR('Tabel 4 Br'!B25/'Tabel 4 F'!B25*100,"-"))</f>
        <v>12.195880764904386</v>
      </c>
      <c r="C25" s="62">
        <f>IF(OR('Tabel 4 F'!C25&lt;5,'Tabel 4 Br'!C25&lt;0.5),"-",IFERROR('Tabel 4 Br'!C25/'Tabel 4 F'!C25*100,"-"))</f>
        <v>2.8762725724020441</v>
      </c>
      <c r="D25" s="62">
        <f>IF(OR('Tabel 4 F'!D25&lt;5,'Tabel 4 Br'!D25&lt;0.5),"-",IFERROR('Tabel 4 Br'!D25/'Tabel 4 F'!D25*100,"-"))</f>
        <v>0.72681161473087808</v>
      </c>
      <c r="E25" s="62">
        <f>IF(OR('Tabel 4 F'!E25&lt;5,'Tabel 4 Br'!E25&lt;0.5),"-",IFERROR('Tabel 4 Br'!E25/'Tabel 4 F'!E25*100,"-"))</f>
        <v>1.7670065645514224</v>
      </c>
      <c r="F25" s="62">
        <f>IF(OR('Tabel 4 F'!F25&lt;5,'Tabel 4 Br'!F25&lt;0.5),"-",IFERROR('Tabel 4 Br'!F25/'Tabel 4 F'!F25*100,"-"))</f>
        <v>2.5007412587412587</v>
      </c>
      <c r="G25" s="63"/>
      <c r="H25" s="62">
        <f>IF(OR('Tabel 4 F'!H25&lt;5,'Tabel 4 Br'!H25&lt;0.5),"-",IFERROR('Tabel 4 Br'!H25/'Tabel 4 F'!H25*100,"-"))</f>
        <v>3.6609213226909922</v>
      </c>
    </row>
    <row r="26" spans="1:8" ht="15.75" customHeight="1" x14ac:dyDescent="0.2">
      <c r="A26" s="52" t="s">
        <v>40</v>
      </c>
      <c r="B26" s="63">
        <f>IF(OR('Tabel 4 F'!B26&lt;5,'Tabel 4 Br'!B26&lt;0.5),"-",IFERROR('Tabel 4 Br'!B26/'Tabel 4 F'!B26*100,"-"))</f>
        <v>7.0557213930348253</v>
      </c>
      <c r="C26" s="63">
        <f>IF(OR('Tabel 4 F'!C26&lt;5,'Tabel 4 Br'!C26&lt;0.5),"-",IFERROR('Tabel 4 Br'!C26/'Tabel 4 F'!C26*100,"-"))</f>
        <v>1.5435220165922143</v>
      </c>
      <c r="D26" s="63">
        <f>IF(OR('Tabel 4 F'!D26&lt;5,'Tabel 4 Br'!D26&lt;0.5),"-",IFERROR('Tabel 4 Br'!D26/'Tabel 4 F'!D26*100,"-"))</f>
        <v>0.55516159539473686</v>
      </c>
      <c r="E26" s="63">
        <f>IF(OR('Tabel 4 F'!E26&lt;5,'Tabel 4 Br'!E26&lt;0.5),"-",IFERROR('Tabel 4 Br'!E26/'Tabel 4 F'!E26*100,"-"))</f>
        <v>0.38862163852407755</v>
      </c>
      <c r="F26" s="63" t="str">
        <f>IF(OR('Tabel 4 F'!F26&lt;5,'Tabel 4 Br'!F26&lt;0.5),"-",IFERROR('Tabel 4 Br'!F26/'Tabel 4 F'!F26*100,"-"))</f>
        <v>-</v>
      </c>
      <c r="G26" s="63"/>
      <c r="H26" s="63">
        <f>IF(OR('Tabel 4 F'!H26&lt;5,'Tabel 4 Br'!H26&lt;0.5),"-",IFERROR('Tabel 4 Br'!H26/'Tabel 4 F'!H26*100,"-"))</f>
        <v>2.0215592400690845</v>
      </c>
    </row>
    <row r="27" spans="1:8" ht="15.75" customHeight="1" x14ac:dyDescent="0.2">
      <c r="A27" s="50" t="s">
        <v>41</v>
      </c>
      <c r="B27" s="62">
        <f>IF(OR('Tabel 4 F'!B27&lt;5,'Tabel 4 Br'!B27&lt;0.5),"-",IFERROR('Tabel 4 Br'!B27/'Tabel 4 F'!B27*100,"-"))</f>
        <v>1.4912082018927444</v>
      </c>
      <c r="C27" s="62">
        <f>IF(OR('Tabel 4 F'!C27&lt;5,'Tabel 4 Br'!C27&lt;0.5),"-",IFERROR('Tabel 4 Br'!C27/'Tabel 4 F'!C27*100,"-"))</f>
        <v>1.1591395348837208</v>
      </c>
      <c r="D27" s="62">
        <f>IF(OR('Tabel 4 F'!D27&lt;5,'Tabel 4 Br'!D27&lt;0.5),"-",IFERROR('Tabel 4 Br'!D27/'Tabel 4 F'!D27*100,"-"))</f>
        <v>0.2466957494407159</v>
      </c>
      <c r="E27" s="62">
        <f>IF(OR('Tabel 4 F'!E27&lt;5,'Tabel 4 Br'!E27&lt;0.5),"-",IFERROR('Tabel 4 Br'!E27/'Tabel 4 F'!E27*100,"-"))</f>
        <v>0.26661599999999996</v>
      </c>
      <c r="F27" s="62">
        <f>IF(OR('Tabel 4 F'!F27&lt;5,'Tabel 4 Br'!F27&lt;0.5),"-",IFERROR('Tabel 4 Br'!F27/'Tabel 4 F'!F27*100,"-"))</f>
        <v>1.8285</v>
      </c>
      <c r="G27" s="63"/>
      <c r="H27" s="62">
        <f>IF(OR('Tabel 4 F'!H27&lt;5,'Tabel 4 Br'!H27&lt;0.5),"-",IFERROR('Tabel 4 Br'!H27/'Tabel 4 F'!H27*100,"-"))</f>
        <v>0.90353434343434336</v>
      </c>
    </row>
    <row r="28" spans="1:8" ht="15.75" customHeight="1" x14ac:dyDescent="0.2">
      <c r="A28" s="52" t="s">
        <v>42</v>
      </c>
      <c r="B28" s="63">
        <f>IF(OR('Tabel 4 F'!B28&lt;5,'Tabel 4 Br'!B28&lt;0.5),"-",IFERROR('Tabel 4 Br'!B28/'Tabel 4 F'!B28*100,"-"))</f>
        <v>20.901367441860465</v>
      </c>
      <c r="C28" s="63">
        <f>IF(OR('Tabel 4 F'!C28&lt;5,'Tabel 4 Br'!C28&lt;0.5),"-",IFERROR('Tabel 4 Br'!C28/'Tabel 4 F'!C28*100,"-"))</f>
        <v>6.4656347006651886</v>
      </c>
      <c r="D28" s="63">
        <f>IF(OR('Tabel 4 F'!D28&lt;5,'Tabel 4 Br'!D28&lt;0.5),"-",IFERROR('Tabel 4 Br'!D28/'Tabel 4 F'!D28*100,"-"))</f>
        <v>3.9726999999999997</v>
      </c>
      <c r="E28" s="63">
        <f>IF(OR('Tabel 4 F'!E28&lt;5,'Tabel 4 Br'!E28&lt;0.5),"-",IFERROR('Tabel 4 Br'!E28/'Tabel 4 F'!E28*100,"-"))</f>
        <v>3.382474814203138</v>
      </c>
      <c r="F28" s="63">
        <f>IF(OR('Tabel 4 F'!F28&lt;5,'Tabel 4 Br'!F28&lt;0.5),"-",IFERROR('Tabel 4 Br'!F28/'Tabel 4 F'!F28*100,"-"))</f>
        <v>5.6824968847352029</v>
      </c>
      <c r="G28" s="63"/>
      <c r="H28" s="63">
        <f>IF(OR('Tabel 4 F'!H28&lt;5,'Tabel 4 Br'!H28&lt;0.5),"-",IFERROR('Tabel 4 Br'!H28/'Tabel 4 F'!H28*100,"-"))</f>
        <v>5.993558916403523</v>
      </c>
    </row>
    <row r="29" spans="1:8" ht="15.75" customHeight="1" x14ac:dyDescent="0.2">
      <c r="A29" s="50" t="s">
        <v>43</v>
      </c>
      <c r="B29" s="62" t="str">
        <f>IF(OR('Tabel 4 F'!B29&lt;5,'Tabel 4 Br'!B29&lt;0.5),"-",IFERROR('Tabel 4 Br'!B29/'Tabel 4 F'!B29*100,"-"))</f>
        <v>-</v>
      </c>
      <c r="C29" s="62">
        <f>IF(OR('Tabel 4 F'!C29&lt;5,'Tabel 4 Br'!C29&lt;0.5),"-",IFERROR('Tabel 4 Br'!C29/'Tabel 4 F'!C29*100,"-"))</f>
        <v>1.2335346534653466</v>
      </c>
      <c r="D29" s="62">
        <f>IF(OR('Tabel 4 F'!D29&lt;5,'Tabel 4 Br'!D29&lt;0.5),"-",IFERROR('Tabel 4 Br'!D29/'Tabel 4 F'!D29*100,"-"))</f>
        <v>0.50446000000000002</v>
      </c>
      <c r="E29" s="62">
        <f>IF(OR('Tabel 4 F'!E29&lt;5,'Tabel 4 Br'!E29&lt;0.5),"-",IFERROR('Tabel 4 Br'!E29/'Tabel 4 F'!E29*100,"-"))</f>
        <v>0.82926956521739126</v>
      </c>
      <c r="F29" s="62">
        <f>IF(OR('Tabel 4 F'!F29&lt;5,'Tabel 4 Br'!F29&lt;0.5),"-",IFERROR('Tabel 4 Br'!F29/'Tabel 4 F'!F29*100,"-"))</f>
        <v>2.6777692307692305</v>
      </c>
      <c r="G29" s="63"/>
      <c r="H29" s="62">
        <f>IF(OR('Tabel 4 F'!H29&lt;5,'Tabel 4 Br'!H29&lt;0.5),"-",IFERROR('Tabel 4 Br'!H29/'Tabel 4 F'!H29*100,"-"))</f>
        <v>1.0029798099762468</v>
      </c>
    </row>
    <row r="30" spans="1:8" ht="15.75" customHeight="1" x14ac:dyDescent="0.2">
      <c r="A30" s="52" t="s">
        <v>44</v>
      </c>
      <c r="B30" s="63">
        <f>IF(OR('Tabel 4 F'!B30&lt;5,'Tabel 4 Br'!B30&lt;0.5),"-",IFERROR('Tabel 4 Br'!B30/'Tabel 4 F'!B30*100,"-"))</f>
        <v>19.990020408163264</v>
      </c>
      <c r="C30" s="63">
        <f>IF(OR('Tabel 4 F'!C30&lt;5,'Tabel 4 Br'!C30&lt;0.5),"-",IFERROR('Tabel 4 Br'!C30/'Tabel 4 F'!C30*100,"-"))</f>
        <v>6.6703098591549299</v>
      </c>
      <c r="D30" s="63">
        <f>IF(OR('Tabel 4 F'!D30&lt;5,'Tabel 4 Br'!D30&lt;0.5),"-",IFERROR('Tabel 4 Br'!D30/'Tabel 4 F'!D30*100,"-"))</f>
        <v>2.648213356461405</v>
      </c>
      <c r="E30" s="63">
        <f>IF(OR('Tabel 4 F'!E30&lt;5,'Tabel 4 Br'!E30&lt;0.5),"-",IFERROR('Tabel 4 Br'!E30/'Tabel 4 F'!E30*100,"-"))</f>
        <v>3.2051523915461622</v>
      </c>
      <c r="F30" s="63">
        <f>IF(OR('Tabel 4 F'!F30&lt;5,'Tabel 4 Br'!F30&lt;0.5),"-",IFERROR('Tabel 4 Br'!F30/'Tabel 4 F'!F30*100,"-"))</f>
        <v>1.4434666666666665</v>
      </c>
      <c r="G30" s="63"/>
      <c r="H30" s="63">
        <f>IF(OR('Tabel 4 F'!H30&lt;5,'Tabel 4 Br'!H30&lt;0.5),"-",IFERROR('Tabel 4 Br'!H30/'Tabel 4 F'!H30*100,"-"))</f>
        <v>3.8899269064748201</v>
      </c>
    </row>
    <row r="31" spans="1:8" ht="15.75" customHeight="1" x14ac:dyDescent="0.2">
      <c r="A31" s="50" t="s">
        <v>45</v>
      </c>
      <c r="B31" s="62">
        <f>IF(OR('Tabel 4 F'!B31&lt;5,'Tabel 4 Br'!B31&lt;0.5),"-",IFERROR('Tabel 4 Br'!B31/'Tabel 4 F'!B31*100,"-"))</f>
        <v>30.693263157894734</v>
      </c>
      <c r="C31" s="62">
        <f>IF(OR('Tabel 4 F'!C31&lt;5,'Tabel 4 Br'!C31&lt;0.5),"-",IFERROR('Tabel 4 Br'!C31/'Tabel 4 F'!C31*100,"-"))</f>
        <v>6.422731707317074</v>
      </c>
      <c r="D31" s="62">
        <f>IF(OR('Tabel 4 F'!D31&lt;5,'Tabel 4 Br'!D31&lt;0.5),"-",IFERROR('Tabel 4 Br'!D31/'Tabel 4 F'!D31*100,"-"))</f>
        <v>1.2688484848484849</v>
      </c>
      <c r="E31" s="62">
        <f>IF(OR('Tabel 4 F'!E31&lt;5,'Tabel 4 Br'!E31&lt;0.5),"-",IFERROR('Tabel 4 Br'!E31/'Tabel 4 F'!E31*100,"-"))</f>
        <v>1.9702693333333334</v>
      </c>
      <c r="F31" s="62">
        <f>IF(OR('Tabel 4 F'!F31&lt;5,'Tabel 4 Br'!F31&lt;0.5),"-",IFERROR('Tabel 4 Br'!F31/'Tabel 4 F'!F31*100,"-"))</f>
        <v>2.8707466666666668</v>
      </c>
      <c r="G31" s="63"/>
      <c r="H31" s="62">
        <f>IF(OR('Tabel 4 F'!H31&lt;5,'Tabel 4 Br'!H31&lt;0.5),"-",IFERROR('Tabel 4 Br'!H31/'Tabel 4 F'!H31*100,"-"))</f>
        <v>3.2012436170212766</v>
      </c>
    </row>
    <row r="32" spans="1:8" ht="15.75" customHeight="1" x14ac:dyDescent="0.2">
      <c r="A32" s="52" t="s">
        <v>46</v>
      </c>
      <c r="B32" s="63">
        <f>IF(OR('Tabel 4 F'!B32&lt;5,'Tabel 4 Br'!B32&lt;0.5),"-",IFERROR('Tabel 4 Br'!B32/'Tabel 4 F'!B32*100,"-"))</f>
        <v>15.073600000000001</v>
      </c>
      <c r="C32" s="63">
        <f>IF(OR('Tabel 4 F'!C32&lt;5,'Tabel 4 Br'!C32&lt;0.5),"-",IFERROR('Tabel 4 Br'!C32/'Tabel 4 F'!C32*100,"-"))</f>
        <v>6.0625374149659867</v>
      </c>
      <c r="D32" s="63">
        <f>IF(OR('Tabel 4 F'!D32&lt;5,'Tabel 4 Br'!D32&lt;0.5),"-",IFERROR('Tabel 4 Br'!D32/'Tabel 4 F'!D32*100,"-"))</f>
        <v>2.6946190476190472</v>
      </c>
      <c r="E32" s="63">
        <f>IF(OR('Tabel 4 F'!E32&lt;5,'Tabel 4 Br'!E32&lt;0.5),"-",IFERROR('Tabel 4 Br'!E32/'Tabel 4 F'!E32*100,"-"))</f>
        <v>2.07079229480737</v>
      </c>
      <c r="F32" s="63">
        <f>IF(OR('Tabel 4 F'!F32&lt;5,'Tabel 4 Br'!F32&lt;0.5),"-",IFERROR('Tabel 4 Br'!F32/'Tabel 4 F'!F32*100,"-"))</f>
        <v>1.4230300429184548</v>
      </c>
      <c r="G32" s="63"/>
      <c r="H32" s="63">
        <f>IF(OR('Tabel 4 F'!H32&lt;5,'Tabel 4 Br'!H32&lt;0.5),"-",IFERROR('Tabel 4 Br'!H32/'Tabel 4 F'!H32*100,"-"))</f>
        <v>3.1663824378971697</v>
      </c>
    </row>
    <row r="33" spans="1:15" ht="15.75" customHeight="1" x14ac:dyDescent="0.2">
      <c r="A33" s="50" t="s">
        <v>47</v>
      </c>
      <c r="B33" s="62">
        <f>IF(OR('Tabel 4 F'!B33&lt;5,'Tabel 4 Br'!B33&lt;0.5),"-",IFERROR('Tabel 4 Br'!B33/'Tabel 4 F'!B33*100,"-"))</f>
        <v>14.967947515745275</v>
      </c>
      <c r="C33" s="62">
        <f>IF(OR('Tabel 4 F'!C33&lt;5,'Tabel 4 Br'!C33&lt;0.5),"-",IFERROR('Tabel 4 Br'!C33/'Tabel 4 F'!C33*100,"-"))</f>
        <v>4.9549009417509584</v>
      </c>
      <c r="D33" s="62">
        <f>IF(OR('Tabel 4 F'!D33&lt;5,'Tabel 4 Br'!D33&lt;0.5),"-",IFERROR('Tabel 4 Br'!D33/'Tabel 4 F'!D33*100,"-"))</f>
        <v>1.8459055944055942</v>
      </c>
      <c r="E33" s="62">
        <f>IF(OR('Tabel 4 F'!E33&lt;5,'Tabel 4 Br'!E33&lt;0.5),"-",IFERROR('Tabel 4 Br'!E33/'Tabel 4 F'!E33*100,"-"))</f>
        <v>1.1417969174977334</v>
      </c>
      <c r="F33" s="62">
        <f>IF(OR('Tabel 4 F'!F33&lt;5,'Tabel 4 Br'!F33&lt;0.5),"-",IFERROR('Tabel 4 Br'!F33/'Tabel 4 F'!F33*100,"-"))</f>
        <v>2.823810650887574</v>
      </c>
      <c r="G33" s="63"/>
      <c r="H33" s="62">
        <f>IF(OR('Tabel 4 F'!H33&lt;5,'Tabel 4 Br'!H33&lt;0.5),"-",IFERROR('Tabel 4 Br'!H33/'Tabel 4 F'!H33*100,"-"))</f>
        <v>5.308734825493171</v>
      </c>
    </row>
    <row r="34" spans="1:15" ht="15.75" customHeight="1" x14ac:dyDescent="0.2">
      <c r="A34" s="52" t="s">
        <v>48</v>
      </c>
      <c r="B34" s="63">
        <f>IF(OR('Tabel 4 F'!B34&lt;5,'Tabel 4 Br'!B34&lt;0.5),"-",IFERROR('Tabel 4 Br'!B34/'Tabel 4 F'!B34*100,"-"))</f>
        <v>3.7397469523457705</v>
      </c>
      <c r="C34" s="63">
        <f>IF(OR('Tabel 4 F'!C34&lt;5,'Tabel 4 Br'!C34&lt;0.5),"-",IFERROR('Tabel 4 Br'!C34/'Tabel 4 F'!C34*100,"-"))</f>
        <v>1.6231501433838589</v>
      </c>
      <c r="D34" s="63">
        <f>IF(OR('Tabel 4 F'!D34&lt;5,'Tabel 4 Br'!D34&lt;0.5),"-",IFERROR('Tabel 4 Br'!D34/'Tabel 4 F'!D34*100,"-"))</f>
        <v>1.08968782161235</v>
      </c>
      <c r="E34" s="63">
        <f>IF(OR('Tabel 4 F'!E34&lt;5,'Tabel 4 Br'!E34&lt;0.5),"-",IFERROR('Tabel 4 Br'!E34/'Tabel 4 F'!E34*100,"-"))</f>
        <v>1.2910232640112798</v>
      </c>
      <c r="F34" s="63">
        <f>IF(OR('Tabel 4 F'!F34&lt;5,'Tabel 4 Br'!F34&lt;0.5),"-",IFERROR('Tabel 4 Br'!F34/'Tabel 4 F'!F34*100,"-"))</f>
        <v>3.1055405063291142</v>
      </c>
      <c r="G34" s="63"/>
      <c r="H34" s="63">
        <f>IF(OR('Tabel 4 F'!H34&lt;5,'Tabel 4 Br'!H34&lt;0.5),"-",IFERROR('Tabel 4 Br'!H34/'Tabel 4 F'!H34*100,"-"))</f>
        <v>1.8703497417794337</v>
      </c>
    </row>
    <row r="35" spans="1:15" ht="15.75" customHeight="1" x14ac:dyDescent="0.2">
      <c r="A35" s="50" t="s">
        <v>49</v>
      </c>
      <c r="B35" s="62">
        <f>IF(OR('Tabel 4 F'!B35&lt;5,'Tabel 4 Br'!B35&lt;0.5),"-",IFERROR('Tabel 4 Br'!B35/'Tabel 4 F'!B35*100,"-"))</f>
        <v>4.4515009609224858</v>
      </c>
      <c r="C35" s="62">
        <f>IF(OR('Tabel 4 F'!C35&lt;5,'Tabel 4 Br'!C35&lt;0.5),"-",IFERROR('Tabel 4 Br'!C35/'Tabel 4 F'!C35*100,"-"))</f>
        <v>1.5946522735957203</v>
      </c>
      <c r="D35" s="62">
        <f>IF(OR('Tabel 4 F'!D35&lt;5,'Tabel 4 Br'!D35&lt;0.5),"-",IFERROR('Tabel 4 Br'!D35/'Tabel 4 F'!D35*100,"-"))</f>
        <v>0.82503536842105274</v>
      </c>
      <c r="E35" s="62">
        <f>IF(OR('Tabel 4 F'!E35&lt;5,'Tabel 4 Br'!E35&lt;0.5),"-",IFERROR('Tabel 4 Br'!E35/'Tabel 4 F'!E35*100,"-"))</f>
        <v>1.6594261664261665</v>
      </c>
      <c r="F35" s="62">
        <f>IF(OR('Tabel 4 F'!F35&lt;5,'Tabel 4 Br'!F35&lt;0.5),"-",IFERROR('Tabel 4 Br'!F35/'Tabel 4 F'!F35*100,"-"))</f>
        <v>3.8064320175438602</v>
      </c>
      <c r="G35" s="63"/>
      <c r="H35" s="62">
        <f>IF(OR('Tabel 4 F'!H35&lt;5,'Tabel 4 Br'!H35&lt;0.5),"-",IFERROR('Tabel 4 Br'!H35/'Tabel 4 F'!H35*100,"-"))</f>
        <v>2.0100282790492958</v>
      </c>
    </row>
    <row r="36" spans="1:15" ht="15.75" customHeight="1" x14ac:dyDescent="0.2">
      <c r="A36" s="52" t="s">
        <v>50</v>
      </c>
      <c r="B36" s="63">
        <f>IF(OR('Tabel 4 F'!B36&lt;5,'Tabel 4 Br'!B36&lt;0.5),"-",IFERROR('Tabel 4 Br'!B36/'Tabel 4 F'!B36*100,"-"))</f>
        <v>15.43012909632572</v>
      </c>
      <c r="C36" s="63">
        <f>IF(OR('Tabel 4 F'!C36&lt;5,'Tabel 4 Br'!C36&lt;0.5),"-",IFERROR('Tabel 4 Br'!C36/'Tabel 4 F'!C36*100,"-"))</f>
        <v>5.034990811212178</v>
      </c>
      <c r="D36" s="63">
        <f>IF(OR('Tabel 4 F'!D36&lt;5,'Tabel 4 Br'!D36&lt;0.5),"-",IFERROR('Tabel 4 Br'!D36/'Tabel 4 F'!D36*100,"-"))</f>
        <v>2.4852646937370957</v>
      </c>
      <c r="E36" s="63">
        <f>IF(OR('Tabel 4 F'!E36&lt;5,'Tabel 4 Br'!E36&lt;0.5),"-",IFERROR('Tabel 4 Br'!E36/'Tabel 4 F'!E36*100,"-"))</f>
        <v>2.7881835216313031</v>
      </c>
      <c r="F36" s="63">
        <f>IF(OR('Tabel 4 F'!F36&lt;5,'Tabel 4 Br'!F36&lt;0.5),"-",IFERROR('Tabel 4 Br'!F36/'Tabel 4 F'!F36*100,"-"))</f>
        <v>3.8758878748370273</v>
      </c>
      <c r="G36" s="63"/>
      <c r="H36" s="63">
        <f>IF(OR('Tabel 4 F'!H36&lt;5,'Tabel 4 Br'!H36&lt;0.5),"-",IFERROR('Tabel 4 Br'!H36/'Tabel 4 F'!H36*100,"-"))</f>
        <v>5.5755629747194204</v>
      </c>
    </row>
    <row r="37" spans="1:15" ht="15.75" customHeight="1" x14ac:dyDescent="0.2">
      <c r="A37" s="50" t="s">
        <v>51</v>
      </c>
      <c r="B37" s="62">
        <f>IF(OR('Tabel 4 F'!B37&lt;5,'Tabel 4 Br'!B37&lt;0.5),"-",IFERROR('Tabel 4 Br'!B37/'Tabel 4 F'!B37*100,"-"))</f>
        <v>8.2304153702965035</v>
      </c>
      <c r="C37" s="62">
        <f>IF(OR('Tabel 4 F'!C37&lt;5,'Tabel 4 Br'!C37&lt;0.5),"-",IFERROR('Tabel 4 Br'!C37/'Tabel 4 F'!C37*100,"-"))</f>
        <v>3.2419345333139789</v>
      </c>
      <c r="D37" s="62">
        <f>IF(OR('Tabel 4 F'!D37&lt;5,'Tabel 4 Br'!D37&lt;0.5),"-",IFERROR('Tabel 4 Br'!D37/'Tabel 4 F'!D37*100,"-"))</f>
        <v>2.4580662060301508</v>
      </c>
      <c r="E37" s="62">
        <f>IF(OR('Tabel 4 F'!E37&lt;5,'Tabel 4 Br'!E37&lt;0.5),"-",IFERROR('Tabel 4 Br'!E37/'Tabel 4 F'!E37*100,"-"))</f>
        <v>3.1061176130895087</v>
      </c>
      <c r="F37" s="62">
        <f>IF(OR('Tabel 4 F'!F37&lt;5,'Tabel 4 Br'!F37&lt;0.5),"-",IFERROR('Tabel 4 Br'!F37/'Tabel 4 F'!F37*100,"-"))</f>
        <v>5.6997259259259252</v>
      </c>
      <c r="G37" s="63"/>
      <c r="H37" s="62">
        <f>IF(OR('Tabel 4 F'!H37&lt;5,'Tabel 4 Br'!H37&lt;0.5),"-",IFERROR('Tabel 4 Br'!H37/'Tabel 4 F'!H37*100,"-"))</f>
        <v>4.1594731133821057</v>
      </c>
    </row>
    <row r="38" spans="1:15" ht="15.75" customHeight="1" x14ac:dyDescent="0.2">
      <c r="A38" s="52" t="s">
        <v>52</v>
      </c>
      <c r="B38" s="63">
        <f>IF(OR('Tabel 4 F'!B38&lt;5,'Tabel 4 Br'!B38&lt;0.5),"-",IFERROR('Tabel 4 Br'!B38/'Tabel 4 F'!B38*100,"-"))</f>
        <v>16.87222222222222</v>
      </c>
      <c r="C38" s="63">
        <f>IF(OR('Tabel 4 F'!C38&lt;5,'Tabel 4 Br'!C38&lt;0.5),"-",IFERROR('Tabel 4 Br'!C38/'Tabel 4 F'!C38*100,"-"))</f>
        <v>5.8937722586691654</v>
      </c>
      <c r="D38" s="63">
        <f>IF(OR('Tabel 4 F'!D38&lt;5,'Tabel 4 Br'!D38&lt;0.5),"-",IFERROR('Tabel 4 Br'!D38/'Tabel 4 F'!D38*100,"-"))</f>
        <v>2.0779191592562651</v>
      </c>
      <c r="E38" s="63">
        <f>IF(OR('Tabel 4 F'!E38&lt;5,'Tabel 4 Br'!E38&lt;0.5),"-",IFERROR('Tabel 4 Br'!E38/'Tabel 4 F'!E38*100,"-"))</f>
        <v>3.665472687939427</v>
      </c>
      <c r="F38" s="63">
        <f>IF(OR('Tabel 4 F'!F38&lt;5,'Tabel 4 Br'!F38&lt;0.5),"-",IFERROR('Tabel 4 Br'!F38/'Tabel 4 F'!F38*100,"-"))</f>
        <v>4.5123325740318903</v>
      </c>
      <c r="G38" s="63"/>
      <c r="H38" s="63">
        <f>IF(OR('Tabel 4 F'!H38&lt;5,'Tabel 4 Br'!H38&lt;0.5),"-",IFERROR('Tabel 4 Br'!H38/'Tabel 4 F'!H38*100,"-"))</f>
        <v>6.4181826755151938</v>
      </c>
    </row>
    <row r="39" spans="1:15" ht="15.75" customHeight="1" x14ac:dyDescent="0.2">
      <c r="A39" s="50" t="s">
        <v>53</v>
      </c>
      <c r="B39" s="62">
        <f>IF(OR('Tabel 4 F'!B39&lt;5,'Tabel 4 Br'!B39&lt;0.5),"-",IFERROR('Tabel 4 Br'!B39/'Tabel 4 F'!B39*100,"-"))</f>
        <v>17.056832109129065</v>
      </c>
      <c r="C39" s="62">
        <f>IF(OR('Tabel 4 F'!C39&lt;5,'Tabel 4 Br'!C39&lt;0.5),"-",IFERROR('Tabel 4 Br'!C39/'Tabel 4 F'!C39*100,"-"))</f>
        <v>6.8254462193823224</v>
      </c>
      <c r="D39" s="62">
        <f>IF(OR('Tabel 4 F'!D39&lt;5,'Tabel 4 Br'!D39&lt;0.5),"-",IFERROR('Tabel 4 Br'!D39/'Tabel 4 F'!D39*100,"-"))</f>
        <v>1.3419559613319012</v>
      </c>
      <c r="E39" s="62">
        <f>IF(OR('Tabel 4 F'!E39&lt;5,'Tabel 4 Br'!E39&lt;0.5),"-",IFERROR('Tabel 4 Br'!E39/'Tabel 4 F'!E39*100,"-"))</f>
        <v>2.5379392600773052</v>
      </c>
      <c r="F39" s="62">
        <f>IF(OR('Tabel 4 F'!F39&lt;5,'Tabel 4 Br'!F39&lt;0.5),"-",IFERROR('Tabel 4 Br'!F39/'Tabel 4 F'!F39*100,"-"))</f>
        <v>4.4417606557377054</v>
      </c>
      <c r="G39" s="63"/>
      <c r="H39" s="62">
        <f>IF(OR('Tabel 4 F'!H39&lt;5,'Tabel 4 Br'!H39&lt;0.5),"-",IFERROR('Tabel 4 Br'!H39/'Tabel 4 F'!H39*100,"-"))</f>
        <v>5.9533367658276131</v>
      </c>
    </row>
    <row r="40" spans="1:15" ht="15.75" customHeight="1" x14ac:dyDescent="0.2">
      <c r="A40" s="52" t="s">
        <v>54</v>
      </c>
      <c r="B40" s="63">
        <f>IF(OR('Tabel 4 F'!B40&lt;5,'Tabel 4 Br'!B40&lt;0.5),"-",IFERROR('Tabel 4 Br'!B40/'Tabel 4 F'!B40*100,"-"))</f>
        <v>15.491014204545452</v>
      </c>
      <c r="C40" s="63">
        <f>IF(OR('Tabel 4 F'!C40&lt;5,'Tabel 4 Br'!C40&lt;0.5),"-",IFERROR('Tabel 4 Br'!C40/'Tabel 4 F'!C40*100,"-"))</f>
        <v>7.584926005361929</v>
      </c>
      <c r="D40" s="63">
        <f>IF(OR('Tabel 4 F'!D40&lt;5,'Tabel 4 Br'!D40&lt;0.5),"-",IFERROR('Tabel 4 Br'!D40/'Tabel 4 F'!D40*100,"-"))</f>
        <v>4.0418654942965784</v>
      </c>
      <c r="E40" s="63">
        <f>IF(OR('Tabel 4 F'!E40&lt;5,'Tabel 4 Br'!E40&lt;0.5),"-",IFERROR('Tabel 4 Br'!E40/'Tabel 4 F'!E40*100,"-"))</f>
        <v>3.9729263521288831</v>
      </c>
      <c r="F40" s="63">
        <f>IF(OR('Tabel 4 F'!F40&lt;5,'Tabel 4 Br'!F40&lt;0.5),"-",IFERROR('Tabel 4 Br'!F40/'Tabel 4 F'!F40*100,"-"))</f>
        <v>5.478064759036144</v>
      </c>
      <c r="G40" s="63"/>
      <c r="H40" s="63">
        <f>IF(OR('Tabel 4 F'!H40&lt;5,'Tabel 4 Br'!H40&lt;0.5),"-",IFERROR('Tabel 4 Br'!H40/'Tabel 4 F'!H40*100,"-"))</f>
        <v>6.6717199407566987</v>
      </c>
    </row>
    <row r="41" spans="1:15" ht="15.75" customHeight="1" x14ac:dyDescent="0.2">
      <c r="A41" s="50" t="s">
        <v>55</v>
      </c>
      <c r="B41" s="62">
        <f>IF(OR('Tabel 4 F'!B41&lt;5,'Tabel 4 Br'!B41&lt;0.5),"-",IFERROR('Tabel 4 Br'!B41/'Tabel 4 F'!B41*100,"-"))</f>
        <v>12.069641831238782</v>
      </c>
      <c r="C41" s="62">
        <f>IF(OR('Tabel 4 F'!C41&lt;5,'Tabel 4 Br'!C41&lt;0.5),"-",IFERROR('Tabel 4 Br'!C41/'Tabel 4 F'!C41*100,"-"))</f>
        <v>6.1038595454545455</v>
      </c>
      <c r="D41" s="62">
        <f>IF(OR('Tabel 4 F'!D41&lt;5,'Tabel 4 Br'!D41&lt;0.5),"-",IFERROR('Tabel 4 Br'!D41/'Tabel 4 F'!D41*100,"-"))</f>
        <v>3.3659432835820895</v>
      </c>
      <c r="E41" s="62">
        <f>IF(OR('Tabel 4 F'!E41&lt;5,'Tabel 4 Br'!E41&lt;0.5),"-",IFERROR('Tabel 4 Br'!E41/'Tabel 4 F'!E41*100,"-"))</f>
        <v>10.201118181818183</v>
      </c>
      <c r="F41" s="62">
        <f>IF(OR('Tabel 4 F'!F41&lt;5,'Tabel 4 Br'!F41&lt;0.5),"-",IFERROR('Tabel 4 Br'!F41/'Tabel 4 F'!F41*100,"-"))</f>
        <v>21.671181818181822</v>
      </c>
      <c r="G41" s="63"/>
      <c r="H41" s="62">
        <f>IF(OR('Tabel 4 F'!H41&lt;5,'Tabel 4 Br'!H41&lt;0.5),"-",IFERROR('Tabel 4 Br'!H41/'Tabel 4 F'!H41*100,"-"))</f>
        <v>7.1210249999999986</v>
      </c>
    </row>
    <row r="42" spans="1:15" ht="15.75" customHeight="1" x14ac:dyDescent="0.2">
      <c r="A42" s="52" t="s">
        <v>56</v>
      </c>
      <c r="B42" s="63">
        <f>IF(OR('Tabel 4 F'!B42&lt;5,'Tabel 4 Br'!B42&lt;0.5),"-",IFERROR('Tabel 4 Br'!B42/'Tabel 4 F'!B42*100,"-"))</f>
        <v>18.863567765567765</v>
      </c>
      <c r="C42" s="63">
        <f>IF(OR('Tabel 4 F'!C42&lt;5,'Tabel 4 Br'!C42&lt;0.5),"-",IFERROR('Tabel 4 Br'!C42/'Tabel 4 F'!C42*100,"-"))</f>
        <v>5.5289306666666667</v>
      </c>
      <c r="D42" s="63">
        <f>IF(OR('Tabel 4 F'!D42&lt;5,'Tabel 4 Br'!D42&lt;0.5),"-",IFERROR('Tabel 4 Br'!D42/'Tabel 4 F'!D42*100,"-"))</f>
        <v>3.5778769230769232</v>
      </c>
      <c r="E42" s="63">
        <f>IF(OR('Tabel 4 F'!E42&lt;5,'Tabel 4 Br'!E42&lt;0.5),"-",IFERROR('Tabel 4 Br'!E42/'Tabel 4 F'!E42*100,"-"))</f>
        <v>3.8548170212765958</v>
      </c>
      <c r="F42" s="63">
        <f>IF(OR('Tabel 4 F'!F42&lt;5,'Tabel 4 Br'!F42&lt;0.5),"-",IFERROR('Tabel 4 Br'!F42/'Tabel 4 F'!F42*100,"-"))</f>
        <v>8.1065945945945952</v>
      </c>
      <c r="G42" s="63"/>
      <c r="H42" s="63">
        <f>IF(OR('Tabel 4 F'!H42&lt;5,'Tabel 4 Br'!H42&lt;0.5),"-",IFERROR('Tabel 4 Br'!H42/'Tabel 4 F'!H42*100,"-"))</f>
        <v>7.4994664122137404</v>
      </c>
    </row>
    <row r="43" spans="1:15" ht="15.75" customHeight="1" x14ac:dyDescent="0.2">
      <c r="A43" s="50" t="s">
        <v>57</v>
      </c>
      <c r="B43" s="62">
        <f>IF(OR('Tabel 4 F'!B43&lt;5,'Tabel 4 Br'!B43&lt;0.5),"-",IFERROR('Tabel 4 Br'!B43/'Tabel 4 F'!B43*100,"-"))</f>
        <v>26.799200173310222</v>
      </c>
      <c r="C43" s="62">
        <f>IF(OR('Tabel 4 F'!C43&lt;5,'Tabel 4 Br'!C43&lt;0.5),"-",IFERROR('Tabel 4 Br'!C43/'Tabel 4 F'!C43*100,"-"))</f>
        <v>12.818818294190359</v>
      </c>
      <c r="D43" s="62">
        <f>IF(OR('Tabel 4 F'!D43&lt;5,'Tabel 4 Br'!D43&lt;0.5),"-",IFERROR('Tabel 4 Br'!D43/'Tabel 4 F'!D43*100,"-"))</f>
        <v>4.6485345622119816</v>
      </c>
      <c r="E43" s="62">
        <f>IF(OR('Tabel 4 F'!E43&lt;5,'Tabel 4 Br'!E43&lt;0.5),"-",IFERROR('Tabel 4 Br'!E43/'Tabel 4 F'!E43*100,"-"))</f>
        <v>5.2586261398176291</v>
      </c>
      <c r="F43" s="62">
        <f>IF(OR('Tabel 4 F'!F43&lt;5,'Tabel 4 Br'!F43&lt;0.5),"-",IFERROR('Tabel 4 Br'!F43/'Tabel 4 F'!F43*100,"-"))</f>
        <v>8.4991124260355022</v>
      </c>
      <c r="G43" s="63"/>
      <c r="H43" s="62">
        <f>IF(OR('Tabel 4 F'!H43&lt;5,'Tabel 4 Br'!H43&lt;0.5),"-",IFERROR('Tabel 4 Br'!H43/'Tabel 4 F'!H43*100,"-"))</f>
        <v>13.731042919628212</v>
      </c>
    </row>
    <row r="44" spans="1:15" ht="15.75" customHeight="1" x14ac:dyDescent="0.2">
      <c r="A44" s="52" t="s">
        <v>58</v>
      </c>
      <c r="B44" s="63">
        <f>IF(OR('Tabel 4 F'!B44&lt;5,'Tabel 4 Br'!B44&lt;0.5),"-",IFERROR('Tabel 4 Br'!B44/'Tabel 4 F'!B44*100,"-"))</f>
        <v>20.170144319344931</v>
      </c>
      <c r="C44" s="63">
        <f>IF(OR('Tabel 4 F'!C44&lt;5,'Tabel 4 Br'!C44&lt;0.5),"-",IFERROR('Tabel 4 Br'!C44/'Tabel 4 F'!C44*100,"-"))</f>
        <v>4.4061876227897843</v>
      </c>
      <c r="D44" s="63">
        <f>IF(OR('Tabel 4 F'!D44&lt;5,'Tabel 4 Br'!D44&lt;0.5),"-",IFERROR('Tabel 4 Br'!D44/'Tabel 4 F'!D44*100,"-"))</f>
        <v>2.8086570155902004</v>
      </c>
      <c r="E44" s="63">
        <f>IF(OR('Tabel 4 F'!E44&lt;5,'Tabel 4 Br'!E44&lt;0.5),"-",IFERROR('Tabel 4 Br'!E44/'Tabel 4 F'!E44*100,"-"))</f>
        <v>3.6131273584905665</v>
      </c>
      <c r="F44" s="63">
        <f>IF(OR('Tabel 4 F'!F44&lt;5,'Tabel 4 Br'!F44&lt;0.5),"-",IFERROR('Tabel 4 Br'!F44/'Tabel 4 F'!F44*100,"-"))</f>
        <v>1.3006829268292683</v>
      </c>
      <c r="G44" s="63"/>
      <c r="H44" s="63">
        <f>IF(OR('Tabel 4 F'!H44&lt;5,'Tabel 4 Br'!H44&lt;0.5),"-",IFERROR('Tabel 4 Br'!H44/'Tabel 4 F'!H44*100,"-"))</f>
        <v>9.7412413793103454</v>
      </c>
    </row>
    <row r="45" spans="1:15" ht="15.75" customHeight="1" x14ac:dyDescent="0.2">
      <c r="A45" s="50" t="s">
        <v>59</v>
      </c>
      <c r="B45" s="62">
        <f>IF(OR('Tabel 4 F'!B45&lt;5,'Tabel 4 Br'!B45&lt;0.5),"-",IFERROR('Tabel 4 Br'!B45/'Tabel 4 F'!B45*100,"-"))</f>
        <v>13.036499272197963</v>
      </c>
      <c r="C45" s="62">
        <f>IF(OR('Tabel 4 F'!C45&lt;5,'Tabel 4 Br'!C45&lt;0.5),"-",IFERROR('Tabel 4 Br'!C45/'Tabel 4 F'!C45*100,"-"))</f>
        <v>6.0702750092741438</v>
      </c>
      <c r="D45" s="62">
        <f>IF(OR('Tabel 4 F'!D45&lt;5,'Tabel 4 Br'!D45&lt;0.5),"-",IFERROR('Tabel 4 Br'!D45/'Tabel 4 F'!D45*100,"-"))</f>
        <v>4.4216943877551023</v>
      </c>
      <c r="E45" s="62">
        <f>IF(OR('Tabel 4 F'!E45&lt;5,'Tabel 4 Br'!E45&lt;0.5),"-",IFERROR('Tabel 4 Br'!E45/'Tabel 4 F'!E45*100,"-"))</f>
        <v>5.8057406931964053</v>
      </c>
      <c r="F45" s="62">
        <f>IF(OR('Tabel 4 F'!F45&lt;5,'Tabel 4 Br'!F45&lt;0.5),"-",IFERROR('Tabel 4 Br'!F45/'Tabel 4 F'!F45*100,"-"))</f>
        <v>6.0826445242369838</v>
      </c>
      <c r="G45" s="63"/>
      <c r="H45" s="62">
        <f>IF(OR('Tabel 4 F'!H45&lt;5,'Tabel 4 Br'!H45&lt;0.5),"-",IFERROR('Tabel 4 Br'!H45/'Tabel 4 F'!H45*100,"-"))</f>
        <v>6.4490658408509507</v>
      </c>
    </row>
    <row r="46" spans="1:15" ht="15.75" customHeight="1" x14ac:dyDescent="0.2">
      <c r="A46" s="59"/>
      <c r="B46" s="69"/>
      <c r="C46" s="69"/>
      <c r="D46" s="69"/>
      <c r="E46" s="69"/>
      <c r="F46" s="69"/>
      <c r="G46" s="69"/>
      <c r="H46" s="69"/>
    </row>
    <row r="47" spans="1:15" ht="15.75" customHeight="1" x14ac:dyDescent="0.2">
      <c r="A47" s="53" t="s">
        <v>20</v>
      </c>
      <c r="B47" s="114">
        <f>IF(OR('Tabel 4 F'!B47&lt;5,'Tabel 4 Br'!B47&lt;0.5),"-",IFERROR('Tabel 4 Br'!B47/'Tabel 4 F'!B47*100,"-"))</f>
        <v>13.935764065541553</v>
      </c>
      <c r="C47" s="114">
        <f>IF(OR('Tabel 4 F'!C47&lt;5,'Tabel 4 Br'!C47&lt;0.5),"-",IFERROR('Tabel 4 Br'!C47/'Tabel 4 F'!C47*100,"-"))</f>
        <v>4.9053140953986558</v>
      </c>
      <c r="D47" s="114">
        <f>IF(OR('Tabel 4 F'!D47&lt;5,'Tabel 4 Br'!D47&lt;0.5),"-",IFERROR('Tabel 4 Br'!D47/'Tabel 4 F'!D47*100,"-"))</f>
        <v>2.5349488495414101</v>
      </c>
      <c r="E47" s="114">
        <f>IF(OR('Tabel 4 F'!E47&lt;5,'Tabel 4 Br'!E47&lt;0.5),"-",IFERROR('Tabel 4 Br'!E47/'Tabel 4 F'!E47*100,"-"))</f>
        <v>2.7014140396896034</v>
      </c>
      <c r="F47" s="114">
        <f>IF(OR('Tabel 4 F'!F47&lt;5,'Tabel 4 Br'!F47&lt;0.5),"-",IFERROR('Tabel 4 Br'!F47/'Tabel 4 F'!F47*100,"-"))</f>
        <v>3.71318913930445</v>
      </c>
      <c r="G47" s="115"/>
      <c r="H47" s="114">
        <f>IF(OR('Tabel 4 F'!H47&lt;5,'Tabel 4 Br'!H47&lt;0.5),"-",IFERROR('Tabel 4 Br'!H47/'Tabel 4 F'!H47*100,"-"))</f>
        <v>5.2156503700294117</v>
      </c>
      <c r="I47" s="55"/>
      <c r="J47" s="55"/>
      <c r="K47" s="55"/>
      <c r="L47" s="55"/>
      <c r="M47" s="55"/>
      <c r="N47" s="55"/>
      <c r="O47" s="55"/>
    </row>
    <row r="48" spans="1:15" ht="15.75" customHeight="1" x14ac:dyDescent="0.2">
      <c r="B48" s="64"/>
      <c r="C48" s="64"/>
      <c r="D48" s="64"/>
      <c r="E48" s="64"/>
      <c r="F48" s="64"/>
      <c r="G48" s="109"/>
      <c r="H48" s="64"/>
    </row>
    <row r="49" spans="1:21" ht="15.75" customHeight="1" x14ac:dyDescent="0.2">
      <c r="A49" s="35" t="s">
        <v>60</v>
      </c>
      <c r="B49" s="62">
        <f>IF(OR('Tabel 4 F'!B49&lt;5,'Tabel 4 Br'!B49&lt;0.5),"-",IFERROR('Tabel 4 Br'!B49/'Tabel 4 F'!B49*100,"-"))</f>
        <v>11.002822286504841</v>
      </c>
      <c r="C49" s="62">
        <f>IF(OR('Tabel 4 F'!C49&lt;5,'Tabel 4 Br'!C49&lt;0.5),"-",IFERROR('Tabel 4 Br'!C49/'Tabel 4 F'!C49*100,"-"))</f>
        <v>2.3076500693230457</v>
      </c>
      <c r="D49" s="62">
        <f>IF(OR('Tabel 4 F'!D49&lt;5,'Tabel 4 Br'!D49&lt;0.5),"-",IFERROR('Tabel 4 Br'!D49/'Tabel 4 F'!D49*100,"-"))</f>
        <v>1.2168735007385525</v>
      </c>
      <c r="E49" s="62">
        <f>IF(OR('Tabel 4 F'!E49&lt;5,'Tabel 4 Br'!E49&lt;0.5),"-",IFERROR('Tabel 4 Br'!E49/'Tabel 4 F'!E49*100,"-"))</f>
        <v>1.7177050297922591</v>
      </c>
      <c r="F49" s="62">
        <f>IF(OR('Tabel 4 F'!F49&lt;5,'Tabel 4 Br'!F49&lt;0.5),"-",IFERROR('Tabel 4 Br'!F49/'Tabel 4 F'!F49*100,"-"))</f>
        <v>2.6633676937441648</v>
      </c>
      <c r="G49" s="63"/>
      <c r="H49" s="62">
        <f>IF(OR('Tabel 4 F'!H49&lt;5,'Tabel 4 Br'!H49&lt;0.5),"-",IFERROR('Tabel 4 Br'!H49/'Tabel 4 F'!H49*100,"-"))</f>
        <v>2.9430868615257686</v>
      </c>
      <c r="I49" s="55"/>
      <c r="J49" s="55"/>
      <c r="K49" s="55"/>
      <c r="L49" s="55"/>
      <c r="M49" s="55"/>
      <c r="N49" s="55"/>
      <c r="O49" s="55"/>
      <c r="P49" s="55"/>
      <c r="Q49" s="55"/>
      <c r="R49" s="55"/>
    </row>
    <row r="50" spans="1:21" s="55" customFormat="1" ht="15.75" customHeight="1" x14ac:dyDescent="0.2">
      <c r="A50" s="38" t="s">
        <v>61</v>
      </c>
      <c r="B50" s="63">
        <f>IF(OR('Tabel 4 F'!B50&lt;5,'Tabel 4 Br'!B50&lt;0.5),"-",IFERROR('Tabel 4 Br'!B50/'Tabel 4 F'!B50*100,"-"))</f>
        <v>23.064794937325058</v>
      </c>
      <c r="C50" s="63">
        <f>IF(OR('Tabel 4 F'!C50&lt;5,'Tabel 4 Br'!C50&lt;0.5),"-",IFERROR('Tabel 4 Br'!C50/'Tabel 4 F'!C50*100,"-"))</f>
        <v>8.4250511805389934</v>
      </c>
      <c r="D50" s="63">
        <f>IF(OR('Tabel 4 F'!D50&lt;5,'Tabel 4 Br'!D50&lt;0.5),"-",IFERROR('Tabel 4 Br'!D50/'Tabel 4 F'!D50*100,"-"))</f>
        <v>3.7718997561890468</v>
      </c>
      <c r="E50" s="63">
        <f>IF(OR('Tabel 4 F'!E50&lt;5,'Tabel 4 Br'!E50&lt;0.5),"-",IFERROR('Tabel 4 Br'!E50/'Tabel 4 F'!E50*100,"-"))</f>
        <v>3.6776052248316038</v>
      </c>
      <c r="F50" s="63">
        <f>IF(OR('Tabel 4 F'!F50&lt;5,'Tabel 4 Br'!F50&lt;0.5),"-",IFERROR('Tabel 4 Br'!F50/'Tabel 4 F'!F50*100,"-"))</f>
        <v>4.3534979272224783</v>
      </c>
      <c r="G50" s="63"/>
      <c r="H50" s="63">
        <f>IF(OR('Tabel 4 F'!H50&lt;5,'Tabel 4 Br'!H50&lt;0.5),"-",IFERROR('Tabel 4 Br'!H50/'Tabel 4 F'!H50*100,"-"))</f>
        <v>7.6841148728697712</v>
      </c>
      <c r="S50" s="41"/>
      <c r="T50" s="41"/>
      <c r="U50" s="41"/>
    </row>
    <row r="51" spans="1:21" ht="15" x14ac:dyDescent="0.2">
      <c r="A51" s="35" t="s">
        <v>62</v>
      </c>
      <c r="B51" s="62">
        <f>IF(OR('Tabel 4 F'!B51&lt;5,'Tabel 4 Br'!B51&lt;0.5),"-",IFERROR('Tabel 4 Br'!B51/'Tabel 4 F'!B51*100,"-"))</f>
        <v>9.4542448233142586</v>
      </c>
      <c r="C51" s="62">
        <f>IF(OR('Tabel 4 F'!C51&lt;5,'Tabel 4 Br'!C51&lt;0.5),"-",IFERROR('Tabel 4 Br'!C51/'Tabel 4 F'!C51*100,"-"))</f>
        <v>3.5418939247539103</v>
      </c>
      <c r="D51" s="62">
        <f>IF(OR('Tabel 4 F'!D51&lt;5,'Tabel 4 Br'!D51&lt;0.5),"-",IFERROR('Tabel 4 Br'!D51/'Tabel 4 F'!D51*100,"-"))</f>
        <v>2.0332714896587833</v>
      </c>
      <c r="E51" s="62">
        <f>IF(OR('Tabel 4 F'!E51&lt;5,'Tabel 4 Br'!E51&lt;0.5),"-",IFERROR('Tabel 4 Br'!E51/'Tabel 4 F'!E51*100,"-"))</f>
        <v>2.5751901340688947</v>
      </c>
      <c r="F51" s="62">
        <f>IF(OR('Tabel 4 F'!F51&lt;5,'Tabel 4 Br'!F51&lt;0.5),"-",IFERROR('Tabel 4 Br'!F51/'Tabel 4 F'!F51*100,"-"))</f>
        <v>4.1541877198592907</v>
      </c>
      <c r="G51" s="101"/>
      <c r="H51" s="62">
        <f>IF(OR('Tabel 4 F'!H51&lt;5,'Tabel 4 Br'!H51&lt;0.5),"-",IFERROR('Tabel 4 Br'!H51/'Tabel 4 F'!H51*100,"-"))</f>
        <v>4.1142890308932101</v>
      </c>
      <c r="I51" s="41"/>
      <c r="J51" s="41"/>
      <c r="K51" s="41"/>
      <c r="L51" s="41"/>
      <c r="M51" s="41"/>
    </row>
    <row r="52" spans="1:21" x14ac:dyDescent="0.2">
      <c r="A52" s="72" t="s">
        <v>69</v>
      </c>
    </row>
    <row r="53" spans="1:21" x14ac:dyDescent="0.2">
      <c r="A53" s="44" t="s">
        <v>63</v>
      </c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11"/>
  <dimension ref="A1:W52"/>
  <sheetViews>
    <sheetView showGridLines="0" workbookViewId="0">
      <selection activeCell="D28" sqref="D28"/>
    </sheetView>
  </sheetViews>
  <sheetFormatPr defaultRowHeight="12.75" x14ac:dyDescent="0.2"/>
  <cols>
    <col min="1" max="1" width="17.140625" style="44" customWidth="1"/>
    <col min="2" max="2" width="9.7109375" style="44" customWidth="1"/>
    <col min="3" max="8" width="9.7109375" customWidth="1"/>
    <col min="9" max="9" width="0.85546875" customWidth="1"/>
    <col min="10" max="10" width="9.7109375" customWidth="1"/>
    <col min="11" max="13" width="1" customWidth="1"/>
  </cols>
  <sheetData>
    <row r="1" spans="1:10" s="41" customFormat="1" ht="15.75" customHeight="1" x14ac:dyDescent="0.25">
      <c r="A1" s="33" t="s">
        <v>21</v>
      </c>
      <c r="B1" s="33"/>
    </row>
    <row r="2" spans="1:10" ht="15.75" customHeight="1" x14ac:dyDescent="0.2"/>
    <row r="3" spans="1:10" ht="15.75" customHeight="1" x14ac:dyDescent="0.25">
      <c r="A3" s="33" t="s">
        <v>205</v>
      </c>
      <c r="B3" s="33"/>
    </row>
    <row r="4" spans="1:10" ht="15.75" customHeight="1" x14ac:dyDescent="0.25">
      <c r="A4" s="33"/>
      <c r="B4" s="33"/>
    </row>
    <row r="5" spans="1:10" ht="15.75" customHeight="1" x14ac:dyDescent="0.2"/>
    <row r="6" spans="1:10" s="44" customFormat="1" ht="15.75" customHeight="1" x14ac:dyDescent="0.2">
      <c r="C6" s="66"/>
      <c r="D6" s="66"/>
      <c r="E6" s="66"/>
      <c r="F6" s="66"/>
      <c r="G6" s="66"/>
      <c r="H6" s="66"/>
      <c r="I6" s="66"/>
      <c r="J6" s="67"/>
    </row>
    <row r="7" spans="1:10" s="44" customFormat="1" ht="15.75" customHeight="1" x14ac:dyDescent="0.2">
      <c r="B7" s="67" t="s">
        <v>224</v>
      </c>
      <c r="C7" s="67" t="s">
        <v>223</v>
      </c>
      <c r="D7" s="67" t="s">
        <v>72</v>
      </c>
      <c r="E7" s="67" t="s">
        <v>73</v>
      </c>
      <c r="F7" s="67" t="s">
        <v>74</v>
      </c>
      <c r="G7" s="67" t="s">
        <v>75</v>
      </c>
      <c r="H7" s="67" t="s">
        <v>76</v>
      </c>
      <c r="I7" s="67"/>
      <c r="J7" s="67" t="s">
        <v>13</v>
      </c>
    </row>
    <row r="8" spans="1:10" s="44" customFormat="1" ht="15.75" customHeight="1" x14ac:dyDescent="0.2">
      <c r="C8" s="67"/>
      <c r="D8" s="67"/>
      <c r="E8" s="67"/>
      <c r="F8" s="67"/>
      <c r="G8" s="67"/>
      <c r="H8" s="67"/>
      <c r="I8" s="67"/>
      <c r="J8" s="67"/>
    </row>
    <row r="9" spans="1:10" ht="15.75" customHeight="1" x14ac:dyDescent="0.2">
      <c r="A9" s="50" t="s">
        <v>225</v>
      </c>
      <c r="B9" s="57">
        <v>1626</v>
      </c>
      <c r="C9" s="57">
        <v>1412</v>
      </c>
      <c r="D9" s="57">
        <v>3689</v>
      </c>
      <c r="E9" s="57">
        <v>5230</v>
      </c>
      <c r="F9" s="57">
        <v>4572</v>
      </c>
      <c r="G9" s="57">
        <v>13970</v>
      </c>
      <c r="H9" s="57">
        <v>988</v>
      </c>
      <c r="I9" s="118"/>
      <c r="J9" s="57">
        <f>SUM(B9:H9)</f>
        <v>31487</v>
      </c>
    </row>
    <row r="10" spans="1:10" ht="15.75" customHeight="1" x14ac:dyDescent="0.2">
      <c r="A10" s="52" t="s">
        <v>226</v>
      </c>
      <c r="B10" s="58">
        <v>937</v>
      </c>
      <c r="C10" s="58">
        <v>886</v>
      </c>
      <c r="D10" s="58">
        <v>2201</v>
      </c>
      <c r="E10" s="58">
        <v>2683</v>
      </c>
      <c r="F10" s="58">
        <v>3363</v>
      </c>
      <c r="G10" s="58">
        <v>23050</v>
      </c>
      <c r="H10" s="58">
        <v>842</v>
      </c>
      <c r="I10" s="118"/>
      <c r="J10" s="58">
        <f t="shared" ref="J10:J45" si="0">SUM(B10:H10)</f>
        <v>33962</v>
      </c>
    </row>
    <row r="11" spans="1:10" ht="15.75" customHeight="1" x14ac:dyDescent="0.2">
      <c r="A11" s="50" t="s">
        <v>227</v>
      </c>
      <c r="B11" s="57">
        <v>1981</v>
      </c>
      <c r="C11" s="57">
        <v>1735</v>
      </c>
      <c r="D11" s="57">
        <v>4427</v>
      </c>
      <c r="E11" s="57">
        <v>3198</v>
      </c>
      <c r="F11" s="57">
        <v>1498</v>
      </c>
      <c r="G11" s="57">
        <v>1930</v>
      </c>
      <c r="H11" s="57">
        <v>2967</v>
      </c>
      <c r="I11" s="118"/>
      <c r="J11" s="57">
        <f t="shared" si="0"/>
        <v>17736</v>
      </c>
    </row>
    <row r="12" spans="1:10" ht="15.75" customHeight="1" x14ac:dyDescent="0.2">
      <c r="A12" s="52" t="s">
        <v>26</v>
      </c>
      <c r="B12" s="58">
        <v>2477</v>
      </c>
      <c r="C12" s="58">
        <v>2286</v>
      </c>
      <c r="D12" s="58">
        <v>6638</v>
      </c>
      <c r="E12" s="58">
        <v>7283</v>
      </c>
      <c r="F12" s="58">
        <v>6548</v>
      </c>
      <c r="G12" s="58">
        <v>12178</v>
      </c>
      <c r="H12" s="58">
        <v>3138</v>
      </c>
      <c r="I12" s="118"/>
      <c r="J12" s="58">
        <f t="shared" si="0"/>
        <v>40548</v>
      </c>
    </row>
    <row r="13" spans="1:10" ht="15.75" customHeight="1" x14ac:dyDescent="0.2">
      <c r="A13" s="50" t="s">
        <v>27</v>
      </c>
      <c r="B13" s="57">
        <v>401</v>
      </c>
      <c r="C13" s="57">
        <v>403</v>
      </c>
      <c r="D13" s="57">
        <v>1286</v>
      </c>
      <c r="E13" s="57">
        <v>1748</v>
      </c>
      <c r="F13" s="57">
        <v>2003</v>
      </c>
      <c r="G13" s="57">
        <v>8390</v>
      </c>
      <c r="H13" s="57">
        <v>513</v>
      </c>
      <c r="I13" s="118"/>
      <c r="J13" s="57">
        <f t="shared" si="0"/>
        <v>14744</v>
      </c>
    </row>
    <row r="14" spans="1:10" ht="15.75" customHeight="1" x14ac:dyDescent="0.2">
      <c r="A14" s="52" t="s">
        <v>28</v>
      </c>
      <c r="B14" s="58">
        <v>62</v>
      </c>
      <c r="C14" s="58">
        <v>51</v>
      </c>
      <c r="D14" s="58">
        <v>270</v>
      </c>
      <c r="E14" s="58">
        <v>610</v>
      </c>
      <c r="F14" s="58">
        <v>406</v>
      </c>
      <c r="G14" s="58">
        <v>933</v>
      </c>
      <c r="H14" s="58">
        <v>102</v>
      </c>
      <c r="I14" s="118"/>
      <c r="J14" s="58">
        <f t="shared" si="0"/>
        <v>2434</v>
      </c>
    </row>
    <row r="15" spans="1:10" ht="15.75" customHeight="1" x14ac:dyDescent="0.2">
      <c r="A15" s="50" t="s">
        <v>29</v>
      </c>
      <c r="B15" s="57">
        <v>592</v>
      </c>
      <c r="C15" s="57">
        <v>600</v>
      </c>
      <c r="D15" s="57">
        <v>1460</v>
      </c>
      <c r="E15" s="57">
        <v>886</v>
      </c>
      <c r="F15" s="57">
        <v>408</v>
      </c>
      <c r="G15" s="57">
        <v>624</v>
      </c>
      <c r="H15" s="57">
        <v>343</v>
      </c>
      <c r="I15" s="118"/>
      <c r="J15" s="57">
        <f t="shared" si="0"/>
        <v>4913</v>
      </c>
    </row>
    <row r="16" spans="1:10" ht="15.75" customHeight="1" x14ac:dyDescent="0.2">
      <c r="A16" s="52" t="s">
        <v>30</v>
      </c>
      <c r="B16" s="58">
        <v>181</v>
      </c>
      <c r="C16" s="58">
        <v>135</v>
      </c>
      <c r="D16" s="58">
        <v>365</v>
      </c>
      <c r="E16" s="58">
        <v>464</v>
      </c>
      <c r="F16" s="58">
        <v>565</v>
      </c>
      <c r="G16" s="58">
        <v>1366</v>
      </c>
      <c r="H16" s="58">
        <v>123</v>
      </c>
      <c r="I16" s="118"/>
      <c r="J16" s="58">
        <f t="shared" si="0"/>
        <v>3199</v>
      </c>
    </row>
    <row r="17" spans="1:13" ht="15.75" hidden="1" customHeight="1" x14ac:dyDescent="0.2">
      <c r="A17" s="50" t="s">
        <v>31</v>
      </c>
      <c r="B17" s="57">
        <v>54</v>
      </c>
      <c r="C17" s="57">
        <v>69</v>
      </c>
      <c r="D17" s="57">
        <v>92</v>
      </c>
      <c r="E17" s="57">
        <v>156</v>
      </c>
      <c r="F17" s="57">
        <v>187</v>
      </c>
      <c r="G17" s="57">
        <v>1535</v>
      </c>
      <c r="H17" s="57">
        <v>278</v>
      </c>
      <c r="I17" s="118"/>
      <c r="J17" s="57">
        <f t="shared" si="0"/>
        <v>2371</v>
      </c>
    </row>
    <row r="18" spans="1:13" ht="15.75" hidden="1" customHeight="1" x14ac:dyDescent="0.2">
      <c r="A18" s="52" t="s">
        <v>32</v>
      </c>
      <c r="B18" s="58">
        <v>35</v>
      </c>
      <c r="C18" s="58">
        <v>35</v>
      </c>
      <c r="D18" s="58">
        <v>99</v>
      </c>
      <c r="E18" s="58">
        <v>116</v>
      </c>
      <c r="F18" s="58">
        <v>100</v>
      </c>
      <c r="G18" s="58">
        <v>258</v>
      </c>
      <c r="H18" s="58">
        <v>48</v>
      </c>
      <c r="I18" s="118"/>
      <c r="J18" s="58">
        <f t="shared" si="0"/>
        <v>691</v>
      </c>
    </row>
    <row r="19" spans="1:13" ht="15.75" hidden="1" customHeight="1" x14ac:dyDescent="0.2">
      <c r="A19" s="50" t="s">
        <v>33</v>
      </c>
      <c r="B19" s="57">
        <v>0</v>
      </c>
      <c r="C19" s="57">
        <v>0</v>
      </c>
      <c r="D19" s="57">
        <v>5</v>
      </c>
      <c r="E19" s="57">
        <v>18</v>
      </c>
      <c r="F19" s="57">
        <v>22</v>
      </c>
      <c r="G19" s="57">
        <v>247</v>
      </c>
      <c r="H19" s="57">
        <v>28</v>
      </c>
      <c r="I19" s="118"/>
      <c r="J19" s="57">
        <f t="shared" si="0"/>
        <v>320</v>
      </c>
    </row>
    <row r="20" spans="1:13" ht="15.75" hidden="1" customHeight="1" x14ac:dyDescent="0.2">
      <c r="A20" s="52" t="s">
        <v>34</v>
      </c>
      <c r="B20" s="58">
        <v>17</v>
      </c>
      <c r="C20" s="58">
        <v>17</v>
      </c>
      <c r="D20" s="58">
        <v>27</v>
      </c>
      <c r="E20" s="58">
        <v>29</v>
      </c>
      <c r="F20" s="58">
        <v>66</v>
      </c>
      <c r="G20" s="58">
        <v>301</v>
      </c>
      <c r="H20" s="58">
        <v>50</v>
      </c>
      <c r="I20" s="118"/>
      <c r="J20" s="58">
        <f t="shared" si="0"/>
        <v>507</v>
      </c>
    </row>
    <row r="21" spans="1:13" ht="15.75" customHeight="1" x14ac:dyDescent="0.2">
      <c r="A21" s="50" t="s">
        <v>35</v>
      </c>
      <c r="B21" s="57">
        <v>106</v>
      </c>
      <c r="C21" s="57">
        <v>121</v>
      </c>
      <c r="D21" s="57">
        <v>223</v>
      </c>
      <c r="E21" s="57">
        <v>319</v>
      </c>
      <c r="F21" s="57">
        <v>375</v>
      </c>
      <c r="G21" s="57">
        <v>2341</v>
      </c>
      <c r="H21" s="57">
        <v>404</v>
      </c>
      <c r="I21" s="118"/>
      <c r="J21" s="57">
        <f t="shared" si="0"/>
        <v>3889</v>
      </c>
    </row>
    <row r="22" spans="1:13" ht="15.75" customHeight="1" x14ac:dyDescent="0.2">
      <c r="A22" s="52" t="s">
        <v>36</v>
      </c>
      <c r="B22" s="58">
        <v>16</v>
      </c>
      <c r="C22" s="58">
        <v>17</v>
      </c>
      <c r="D22" s="58">
        <v>34</v>
      </c>
      <c r="E22" s="58">
        <v>24</v>
      </c>
      <c r="F22" s="58">
        <v>18</v>
      </c>
      <c r="G22" s="58">
        <v>222</v>
      </c>
      <c r="H22" s="58">
        <v>26</v>
      </c>
      <c r="I22" s="118"/>
      <c r="J22" s="58">
        <f t="shared" si="0"/>
        <v>357</v>
      </c>
    </row>
    <row r="23" spans="1:13" ht="15.75" customHeight="1" x14ac:dyDescent="0.2">
      <c r="A23" s="50" t="s">
        <v>37</v>
      </c>
      <c r="B23" s="57">
        <v>44</v>
      </c>
      <c r="C23" s="57">
        <v>38</v>
      </c>
      <c r="D23" s="57">
        <v>124</v>
      </c>
      <c r="E23" s="57">
        <v>81</v>
      </c>
      <c r="F23" s="57">
        <v>55</v>
      </c>
      <c r="G23" s="57">
        <v>42</v>
      </c>
      <c r="H23" s="57">
        <v>36</v>
      </c>
      <c r="I23" s="118"/>
      <c r="J23" s="57">
        <f t="shared" si="0"/>
        <v>420</v>
      </c>
    </row>
    <row r="24" spans="1:13" ht="15.75" customHeight="1" x14ac:dyDescent="0.2">
      <c r="A24" s="52" t="s">
        <v>38</v>
      </c>
      <c r="B24" s="58">
        <v>152</v>
      </c>
      <c r="C24" s="58">
        <v>115</v>
      </c>
      <c r="D24" s="58">
        <v>294</v>
      </c>
      <c r="E24" s="58">
        <v>398</v>
      </c>
      <c r="F24" s="58">
        <v>307</v>
      </c>
      <c r="G24" s="58">
        <v>883</v>
      </c>
      <c r="H24" s="58">
        <v>235</v>
      </c>
      <c r="I24" s="118"/>
      <c r="J24" s="58">
        <f t="shared" si="0"/>
        <v>2384</v>
      </c>
    </row>
    <row r="25" spans="1:13" ht="15.75" customHeight="1" x14ac:dyDescent="0.2">
      <c r="A25" s="50" t="s">
        <v>39</v>
      </c>
      <c r="B25" s="57">
        <v>239</v>
      </c>
      <c r="C25" s="57">
        <v>278</v>
      </c>
      <c r="D25" s="57">
        <v>659</v>
      </c>
      <c r="E25" s="57">
        <v>935</v>
      </c>
      <c r="F25" s="57">
        <v>619</v>
      </c>
      <c r="G25" s="57">
        <v>2049</v>
      </c>
      <c r="H25" s="57">
        <v>483</v>
      </c>
      <c r="I25" s="118"/>
      <c r="J25" s="57">
        <f t="shared" si="0"/>
        <v>5262</v>
      </c>
    </row>
    <row r="26" spans="1:13" ht="15.75" customHeight="1" x14ac:dyDescent="0.2">
      <c r="A26" s="52" t="s">
        <v>40</v>
      </c>
      <c r="B26" s="58">
        <v>1054</v>
      </c>
      <c r="C26" s="58">
        <v>880</v>
      </c>
      <c r="D26" s="58">
        <v>2142</v>
      </c>
      <c r="E26" s="58">
        <v>1980</v>
      </c>
      <c r="F26" s="58">
        <v>980</v>
      </c>
      <c r="G26" s="58">
        <v>3043</v>
      </c>
      <c r="H26" s="58">
        <v>1501</v>
      </c>
      <c r="I26" s="118"/>
      <c r="J26" s="58">
        <f t="shared" si="0"/>
        <v>11580</v>
      </c>
    </row>
    <row r="27" spans="1:13" ht="15.75" customHeight="1" x14ac:dyDescent="0.2">
      <c r="A27" s="50" t="s">
        <v>41</v>
      </c>
      <c r="B27" s="57">
        <v>99</v>
      </c>
      <c r="C27" s="57">
        <v>96</v>
      </c>
      <c r="D27" s="57">
        <v>252</v>
      </c>
      <c r="E27" s="57">
        <v>355</v>
      </c>
      <c r="F27" s="57">
        <v>232</v>
      </c>
      <c r="G27" s="57">
        <v>777</v>
      </c>
      <c r="H27" s="57">
        <v>169</v>
      </c>
      <c r="I27" s="118"/>
      <c r="J27" s="57">
        <f t="shared" si="0"/>
        <v>1980</v>
      </c>
    </row>
    <row r="28" spans="1:13" ht="15.75" customHeight="1" x14ac:dyDescent="0.2">
      <c r="A28" s="52" t="s">
        <v>42</v>
      </c>
      <c r="B28" s="58">
        <v>214</v>
      </c>
      <c r="C28" s="58">
        <v>185</v>
      </c>
      <c r="D28" s="58">
        <v>514</v>
      </c>
      <c r="E28" s="58">
        <v>914</v>
      </c>
      <c r="F28" s="58">
        <v>914</v>
      </c>
      <c r="G28" s="58">
        <v>2615</v>
      </c>
      <c r="H28" s="58">
        <v>661</v>
      </c>
      <c r="I28" s="118"/>
      <c r="J28" s="58">
        <f t="shared" si="0"/>
        <v>6017</v>
      </c>
    </row>
    <row r="29" spans="1:13" ht="15.75" customHeight="1" x14ac:dyDescent="0.2">
      <c r="A29" s="50" t="s">
        <v>43</v>
      </c>
      <c r="B29" s="57">
        <v>18</v>
      </c>
      <c r="C29" s="57">
        <v>28</v>
      </c>
      <c r="D29" s="57">
        <v>44</v>
      </c>
      <c r="E29" s="57">
        <v>102</v>
      </c>
      <c r="F29" s="57">
        <v>118</v>
      </c>
      <c r="G29" s="57">
        <v>485</v>
      </c>
      <c r="H29" s="57">
        <v>47</v>
      </c>
      <c r="I29" s="118"/>
      <c r="J29" s="57">
        <f t="shared" si="0"/>
        <v>842</v>
      </c>
    </row>
    <row r="30" spans="1:13" ht="15.75" customHeight="1" x14ac:dyDescent="0.2">
      <c r="A30" s="52" t="s">
        <v>44</v>
      </c>
      <c r="B30" s="58">
        <v>41</v>
      </c>
      <c r="C30" s="58">
        <v>55</v>
      </c>
      <c r="D30" s="58">
        <v>182</v>
      </c>
      <c r="E30" s="58">
        <v>461</v>
      </c>
      <c r="F30" s="58">
        <v>365</v>
      </c>
      <c r="G30" s="58">
        <v>1239</v>
      </c>
      <c r="H30" s="58">
        <v>1132</v>
      </c>
      <c r="I30" s="118"/>
      <c r="J30" s="58">
        <f t="shared" si="0"/>
        <v>3475</v>
      </c>
    </row>
    <row r="31" spans="1:13" ht="15.75" customHeight="1" x14ac:dyDescent="0.2">
      <c r="A31" s="50" t="s">
        <v>45</v>
      </c>
      <c r="B31" s="57">
        <v>12</v>
      </c>
      <c r="C31" s="57">
        <v>6</v>
      </c>
      <c r="D31" s="57">
        <v>39</v>
      </c>
      <c r="E31" s="57">
        <v>71</v>
      </c>
      <c r="F31" s="57">
        <v>39</v>
      </c>
      <c r="G31" s="57">
        <v>517</v>
      </c>
      <c r="H31" s="57">
        <v>256</v>
      </c>
      <c r="I31" s="118"/>
      <c r="J31" s="57">
        <f t="shared" si="0"/>
        <v>940</v>
      </c>
      <c r="M31" s="73"/>
    </row>
    <row r="32" spans="1:13" ht="15.75" customHeight="1" x14ac:dyDescent="0.2">
      <c r="A32" s="52" t="s">
        <v>46</v>
      </c>
      <c r="B32" s="58">
        <v>35</v>
      </c>
      <c r="C32" s="58">
        <v>37</v>
      </c>
      <c r="D32" s="58">
        <v>104</v>
      </c>
      <c r="E32" s="58">
        <v>191</v>
      </c>
      <c r="F32" s="58">
        <v>305</v>
      </c>
      <c r="G32" s="58">
        <v>890</v>
      </c>
      <c r="H32" s="58">
        <v>169</v>
      </c>
      <c r="I32" s="118"/>
      <c r="J32" s="58">
        <f t="shared" si="0"/>
        <v>1731</v>
      </c>
    </row>
    <row r="33" spans="1:21" ht="15.75" customHeight="1" x14ac:dyDescent="0.2">
      <c r="A33" s="50" t="s">
        <v>47</v>
      </c>
      <c r="B33" s="57">
        <v>595</v>
      </c>
      <c r="C33" s="57">
        <v>604</v>
      </c>
      <c r="D33" s="57">
        <v>1509</v>
      </c>
      <c r="E33" s="57">
        <v>1527</v>
      </c>
      <c r="F33" s="57">
        <v>1111</v>
      </c>
      <c r="G33" s="57">
        <v>1862</v>
      </c>
      <c r="H33" s="57">
        <v>700</v>
      </c>
      <c r="I33" s="118"/>
      <c r="J33" s="57">
        <f t="shared" si="0"/>
        <v>7908</v>
      </c>
    </row>
    <row r="34" spans="1:21" ht="15.75" customHeight="1" x14ac:dyDescent="0.2">
      <c r="A34" s="52" t="s">
        <v>48</v>
      </c>
      <c r="B34" s="58">
        <v>814</v>
      </c>
      <c r="C34" s="58">
        <v>752</v>
      </c>
      <c r="D34" s="58">
        <v>2302</v>
      </c>
      <c r="E34" s="58">
        <v>2287</v>
      </c>
      <c r="F34" s="58">
        <v>1674</v>
      </c>
      <c r="G34" s="58">
        <v>5299</v>
      </c>
      <c r="H34" s="58">
        <v>2169</v>
      </c>
      <c r="I34" s="118"/>
      <c r="J34" s="58">
        <f t="shared" si="0"/>
        <v>15297</v>
      </c>
      <c r="L34" s="73"/>
    </row>
    <row r="35" spans="1:21" ht="15.75" customHeight="1" x14ac:dyDescent="0.2">
      <c r="A35" s="50" t="s">
        <v>49</v>
      </c>
      <c r="B35" s="57">
        <v>473</v>
      </c>
      <c r="C35" s="57">
        <v>462</v>
      </c>
      <c r="D35" s="57">
        <v>1243</v>
      </c>
      <c r="E35" s="57">
        <v>1259</v>
      </c>
      <c r="F35" s="57">
        <v>752</v>
      </c>
      <c r="G35" s="57">
        <v>3589</v>
      </c>
      <c r="H35" s="57">
        <v>1310</v>
      </c>
      <c r="I35" s="118"/>
      <c r="J35" s="57">
        <f t="shared" si="0"/>
        <v>9088</v>
      </c>
    </row>
    <row r="36" spans="1:21" ht="15.75" customHeight="1" x14ac:dyDescent="0.2">
      <c r="A36" s="52" t="s">
        <v>50</v>
      </c>
      <c r="B36" s="58">
        <v>1595</v>
      </c>
      <c r="C36" s="58">
        <v>1587</v>
      </c>
      <c r="D36" s="58">
        <v>3921</v>
      </c>
      <c r="E36" s="58">
        <v>5215</v>
      </c>
      <c r="F36" s="58">
        <v>3644</v>
      </c>
      <c r="G36" s="58">
        <v>6523</v>
      </c>
      <c r="H36" s="58">
        <v>3978</v>
      </c>
      <c r="I36" s="118"/>
      <c r="J36" s="58">
        <f t="shared" si="0"/>
        <v>26463</v>
      </c>
    </row>
    <row r="37" spans="1:21" ht="15.75" customHeight="1" x14ac:dyDescent="0.2">
      <c r="A37" s="50" t="s">
        <v>51</v>
      </c>
      <c r="B37" s="57">
        <v>2332</v>
      </c>
      <c r="C37" s="57">
        <v>2136</v>
      </c>
      <c r="D37" s="57">
        <v>6029</v>
      </c>
      <c r="E37" s="57">
        <v>6787</v>
      </c>
      <c r="F37" s="57">
        <v>3963</v>
      </c>
      <c r="G37" s="57">
        <v>10240</v>
      </c>
      <c r="H37" s="57">
        <v>3642</v>
      </c>
      <c r="I37" s="118"/>
      <c r="J37" s="57">
        <f t="shared" si="0"/>
        <v>35129</v>
      </c>
    </row>
    <row r="38" spans="1:21" ht="15.75" customHeight="1" x14ac:dyDescent="0.2">
      <c r="A38" s="52" t="s">
        <v>52</v>
      </c>
      <c r="B38" s="58">
        <v>428</v>
      </c>
      <c r="C38" s="58">
        <v>266</v>
      </c>
      <c r="D38" s="58">
        <v>502</v>
      </c>
      <c r="E38" s="58">
        <v>357</v>
      </c>
      <c r="F38" s="58">
        <v>151</v>
      </c>
      <c r="G38" s="58">
        <v>3325</v>
      </c>
      <c r="H38" s="58">
        <v>697</v>
      </c>
      <c r="I38" s="118"/>
      <c r="J38" s="58">
        <f t="shared" si="0"/>
        <v>5726</v>
      </c>
    </row>
    <row r="39" spans="1:21" ht="15.75" customHeight="1" x14ac:dyDescent="0.2">
      <c r="A39" s="50" t="s">
        <v>53</v>
      </c>
      <c r="B39" s="57">
        <v>314</v>
      </c>
      <c r="C39" s="57">
        <v>291</v>
      </c>
      <c r="D39" s="57">
        <v>641</v>
      </c>
      <c r="E39" s="57">
        <v>318</v>
      </c>
      <c r="F39" s="57">
        <v>87</v>
      </c>
      <c r="G39" s="57">
        <v>2960</v>
      </c>
      <c r="H39" s="57">
        <v>633</v>
      </c>
      <c r="I39" s="118"/>
      <c r="J39" s="57">
        <f t="shared" si="0"/>
        <v>5244</v>
      </c>
    </row>
    <row r="40" spans="1:21" ht="15.75" customHeight="1" x14ac:dyDescent="0.2">
      <c r="A40" s="52" t="s">
        <v>54</v>
      </c>
      <c r="B40" s="58">
        <v>343</v>
      </c>
      <c r="C40" s="58">
        <v>373</v>
      </c>
      <c r="D40" s="58">
        <v>868</v>
      </c>
      <c r="E40" s="58">
        <v>746</v>
      </c>
      <c r="F40" s="58">
        <v>1249</v>
      </c>
      <c r="G40" s="58">
        <v>3151</v>
      </c>
      <c r="H40" s="58">
        <v>697</v>
      </c>
      <c r="I40" s="118"/>
      <c r="J40" s="58">
        <f t="shared" si="0"/>
        <v>7427</v>
      </c>
    </row>
    <row r="41" spans="1:21" ht="15.75" customHeight="1" x14ac:dyDescent="0.2">
      <c r="A41" s="50" t="s">
        <v>55</v>
      </c>
      <c r="B41" s="57">
        <v>461</v>
      </c>
      <c r="C41" s="57">
        <v>430</v>
      </c>
      <c r="D41" s="57">
        <v>973</v>
      </c>
      <c r="E41" s="57">
        <v>965</v>
      </c>
      <c r="F41" s="57">
        <v>560</v>
      </c>
      <c r="G41" s="57">
        <v>457</v>
      </c>
      <c r="H41" s="57">
        <v>594</v>
      </c>
      <c r="I41" s="118"/>
      <c r="J41" s="57">
        <f t="shared" si="0"/>
        <v>4440</v>
      </c>
    </row>
    <row r="42" spans="1:21" ht="15.75" customHeight="1" x14ac:dyDescent="0.2">
      <c r="A42" s="52" t="s">
        <v>56</v>
      </c>
      <c r="B42" s="58">
        <v>139</v>
      </c>
      <c r="C42" s="58">
        <v>38</v>
      </c>
      <c r="D42" s="58">
        <v>88</v>
      </c>
      <c r="E42" s="58">
        <v>91</v>
      </c>
      <c r="F42" s="58">
        <v>54</v>
      </c>
      <c r="G42" s="58">
        <v>188</v>
      </c>
      <c r="H42" s="58">
        <v>712</v>
      </c>
      <c r="I42" s="118"/>
      <c r="J42" s="58">
        <f t="shared" si="0"/>
        <v>1310</v>
      </c>
    </row>
    <row r="43" spans="1:21" ht="15.75" customHeight="1" x14ac:dyDescent="0.2">
      <c r="A43" s="50" t="s">
        <v>57</v>
      </c>
      <c r="B43" s="57">
        <v>655</v>
      </c>
      <c r="C43" s="57">
        <v>263</v>
      </c>
      <c r="D43" s="57">
        <v>537</v>
      </c>
      <c r="E43" s="57">
        <v>378</v>
      </c>
      <c r="F43" s="57">
        <v>353</v>
      </c>
      <c r="G43" s="57">
        <v>1143</v>
      </c>
      <c r="H43" s="57">
        <v>329</v>
      </c>
      <c r="I43" s="118"/>
      <c r="J43" s="57">
        <f t="shared" si="0"/>
        <v>3658</v>
      </c>
    </row>
    <row r="44" spans="1:21" ht="15.75" customHeight="1" x14ac:dyDescent="0.2">
      <c r="A44" s="52" t="s">
        <v>58</v>
      </c>
      <c r="B44" s="58">
        <v>501</v>
      </c>
      <c r="C44" s="58">
        <v>216</v>
      </c>
      <c r="D44" s="58">
        <v>445</v>
      </c>
      <c r="E44" s="58">
        <v>279</v>
      </c>
      <c r="F44" s="58">
        <v>149</v>
      </c>
      <c r="G44" s="58">
        <v>347</v>
      </c>
      <c r="H44" s="58">
        <v>760</v>
      </c>
      <c r="I44" s="118"/>
      <c r="J44" s="58">
        <f t="shared" si="0"/>
        <v>2697</v>
      </c>
    </row>
    <row r="45" spans="1:21" ht="15.75" customHeight="1" x14ac:dyDescent="0.2">
      <c r="A45" s="50" t="s">
        <v>59</v>
      </c>
      <c r="B45" s="57">
        <v>1378</v>
      </c>
      <c r="C45" s="57">
        <v>1008</v>
      </c>
      <c r="D45" s="57">
        <v>2879</v>
      </c>
      <c r="E45" s="57">
        <v>3724</v>
      </c>
      <c r="F45" s="57">
        <v>3025</v>
      </c>
      <c r="G45" s="57">
        <v>6580</v>
      </c>
      <c r="H45" s="57">
        <v>3687</v>
      </c>
      <c r="I45" s="118"/>
      <c r="J45" s="57">
        <f t="shared" si="0"/>
        <v>22281</v>
      </c>
    </row>
    <row r="46" spans="1:21" ht="15.75" customHeight="1" x14ac:dyDescent="0.2">
      <c r="A46" s="59"/>
      <c r="B46" s="98"/>
      <c r="C46" s="98"/>
      <c r="D46" s="98"/>
      <c r="E46" s="98"/>
      <c r="F46" s="98"/>
      <c r="G46" s="98"/>
      <c r="H46" s="98"/>
      <c r="I46" s="98"/>
      <c r="J46" s="98"/>
    </row>
    <row r="47" spans="1:21" ht="15.75" customHeight="1" x14ac:dyDescent="0.2">
      <c r="A47" s="53" t="s">
        <v>20</v>
      </c>
      <c r="B47" s="117">
        <f>SUM(B9:B45)-SUM(B17:B20)</f>
        <v>20315</v>
      </c>
      <c r="C47" s="117">
        <f>SUM(C9:C45)-SUM(C17:C20)</f>
        <v>17790</v>
      </c>
      <c r="D47" s="117">
        <f>SUM(D9:D45)-SUM(D17:D20)</f>
        <v>46884</v>
      </c>
      <c r="E47" s="117">
        <f t="shared" ref="E47:J47" si="1">SUM(E9:E45)-SUM(E17:E20)</f>
        <v>51866</v>
      </c>
      <c r="F47" s="117">
        <f t="shared" si="1"/>
        <v>40462</v>
      </c>
      <c r="G47" s="117">
        <f t="shared" si="1"/>
        <v>123208</v>
      </c>
      <c r="H47" s="117">
        <f t="shared" si="1"/>
        <v>34043</v>
      </c>
      <c r="I47" s="59">
        <f t="shared" si="1"/>
        <v>0</v>
      </c>
      <c r="J47" s="117">
        <f t="shared" si="1"/>
        <v>334568</v>
      </c>
      <c r="K47" s="109">
        <v>7.6841148700000002</v>
      </c>
      <c r="L47" s="55"/>
      <c r="M47" s="55"/>
      <c r="N47" s="55"/>
      <c r="O47" s="55"/>
      <c r="P47" s="55"/>
      <c r="Q47" s="55"/>
      <c r="R47" s="55"/>
      <c r="S47" s="55"/>
      <c r="T47" s="55"/>
      <c r="U47" s="55"/>
    </row>
    <row r="48" spans="1:21" ht="15.75" customHeight="1" x14ac:dyDescent="0.2">
      <c r="B48"/>
    </row>
    <row r="49" spans="1:23" ht="15.75" customHeight="1" x14ac:dyDescent="0.2">
      <c r="A49" s="35" t="s">
        <v>60</v>
      </c>
      <c r="B49" s="57">
        <v>2563</v>
      </c>
      <c r="C49" s="57">
        <v>2298</v>
      </c>
      <c r="D49" s="57">
        <v>5890</v>
      </c>
      <c r="E49" s="57">
        <v>7913</v>
      </c>
      <c r="F49" s="57">
        <v>7935</v>
      </c>
      <c r="G49" s="57">
        <v>37020</v>
      </c>
      <c r="H49" s="57">
        <v>1830</v>
      </c>
      <c r="I49" s="58"/>
      <c r="J49" s="57">
        <f>SUM(B49:H49)</f>
        <v>65449</v>
      </c>
      <c r="K49" s="55"/>
      <c r="L49" s="55"/>
      <c r="M49" s="55"/>
      <c r="N49" s="55"/>
      <c r="O49" s="55"/>
      <c r="P49" s="55"/>
      <c r="Q49" s="55"/>
      <c r="R49" s="55"/>
      <c r="S49" s="55"/>
      <c r="T49" s="55"/>
    </row>
    <row r="50" spans="1:23" s="55" customFormat="1" ht="15.75" customHeight="1" x14ac:dyDescent="0.2">
      <c r="A50" s="38" t="s">
        <v>61</v>
      </c>
      <c r="B50" s="58">
        <v>3713</v>
      </c>
      <c r="C50" s="58">
        <v>3475</v>
      </c>
      <c r="D50" s="58">
        <v>10019</v>
      </c>
      <c r="E50" s="58">
        <v>10991</v>
      </c>
      <c r="F50" s="58">
        <v>9930</v>
      </c>
      <c r="G50" s="58">
        <v>23491</v>
      </c>
      <c r="H50" s="58">
        <v>4219</v>
      </c>
      <c r="I50" s="58"/>
      <c r="J50" s="58">
        <f t="shared" ref="J50:J51" si="2">SUM(B50:H50)</f>
        <v>65838</v>
      </c>
      <c r="U50" s="41"/>
      <c r="V50" s="41"/>
      <c r="W50" s="41"/>
    </row>
    <row r="51" spans="1:23" ht="15" x14ac:dyDescent="0.2">
      <c r="A51" s="35" t="s">
        <v>62</v>
      </c>
      <c r="B51" s="57">
        <v>5642</v>
      </c>
      <c r="C51" s="57">
        <v>5203</v>
      </c>
      <c r="D51" s="57">
        <v>13997</v>
      </c>
      <c r="E51" s="57">
        <v>15905</v>
      </c>
      <c r="F51" s="57">
        <v>10184</v>
      </c>
      <c r="G51" s="57">
        <v>28976</v>
      </c>
      <c r="H51" s="57">
        <v>11796</v>
      </c>
      <c r="I51" s="58"/>
      <c r="J51" s="57">
        <f t="shared" si="2"/>
        <v>91703</v>
      </c>
      <c r="K51" s="41"/>
      <c r="L51" s="41"/>
      <c r="M51" s="41"/>
      <c r="N51" s="41"/>
      <c r="O51" s="41"/>
    </row>
    <row r="52" spans="1:23" x14ac:dyDescent="0.2">
      <c r="A52" s="44" t="s">
        <v>63</v>
      </c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12"/>
  <dimension ref="A1:W52"/>
  <sheetViews>
    <sheetView showGridLines="0" workbookViewId="0">
      <selection activeCell="A28" sqref="A28"/>
    </sheetView>
  </sheetViews>
  <sheetFormatPr defaultRowHeight="12.75" x14ac:dyDescent="0.2"/>
  <cols>
    <col min="1" max="1" width="17.140625" style="44" customWidth="1"/>
    <col min="2" max="8" width="9.7109375" customWidth="1"/>
    <col min="9" max="9" width="1.140625" customWidth="1"/>
    <col min="10" max="10" width="9.7109375" customWidth="1"/>
    <col min="11" max="13" width="1" customWidth="1"/>
  </cols>
  <sheetData>
    <row r="1" spans="1:10" s="41" customFormat="1" ht="15.75" customHeight="1" x14ac:dyDescent="0.25">
      <c r="A1" s="33" t="s">
        <v>21</v>
      </c>
    </row>
    <row r="2" spans="1:10" ht="15.75" customHeight="1" x14ac:dyDescent="0.2"/>
    <row r="3" spans="1:10" ht="15.75" customHeight="1" x14ac:dyDescent="0.25">
      <c r="A3" s="33" t="s">
        <v>199</v>
      </c>
    </row>
    <row r="4" spans="1:10" ht="15.75" customHeight="1" x14ac:dyDescent="0.2"/>
    <row r="5" spans="1:10" ht="15.75" customHeight="1" x14ac:dyDescent="0.2"/>
    <row r="6" spans="1:10" s="44" customFormat="1" ht="15.75" customHeight="1" x14ac:dyDescent="0.2">
      <c r="B6" s="66"/>
      <c r="C6" s="66"/>
      <c r="D6" s="66"/>
      <c r="E6" s="66"/>
      <c r="F6" s="66"/>
      <c r="G6" s="66"/>
      <c r="H6" s="66"/>
      <c r="I6" s="66"/>
      <c r="J6" s="67"/>
    </row>
    <row r="7" spans="1:10" s="44" customFormat="1" ht="15.75" customHeight="1" x14ac:dyDescent="0.2">
      <c r="B7" s="67" t="s">
        <v>224</v>
      </c>
      <c r="C7" s="67" t="s">
        <v>223</v>
      </c>
      <c r="D7" s="67" t="s">
        <v>72</v>
      </c>
      <c r="E7" s="67" t="s">
        <v>73</v>
      </c>
      <c r="F7" s="67" t="s">
        <v>74</v>
      </c>
      <c r="G7" s="67" t="s">
        <v>75</v>
      </c>
      <c r="H7" s="67" t="s">
        <v>76</v>
      </c>
      <c r="I7" s="67"/>
      <c r="J7" s="67" t="s">
        <v>13</v>
      </c>
    </row>
    <row r="8" spans="1:10" s="44" customFormat="1" ht="15.75" customHeight="1" x14ac:dyDescent="0.2">
      <c r="B8" s="67"/>
      <c r="C8" s="67"/>
      <c r="D8" s="67"/>
      <c r="E8" s="67"/>
      <c r="F8" s="67"/>
      <c r="G8" s="67"/>
      <c r="H8" s="67"/>
      <c r="I8" s="67"/>
      <c r="J8" s="67"/>
    </row>
    <row r="9" spans="1:10" ht="15.75" customHeight="1" x14ac:dyDescent="0.2">
      <c r="A9" s="50" t="s">
        <v>225</v>
      </c>
      <c r="B9" s="57">
        <v>499</v>
      </c>
      <c r="C9" s="57">
        <v>107</v>
      </c>
      <c r="D9" s="57">
        <v>124</v>
      </c>
      <c r="E9" s="57">
        <v>97</v>
      </c>
      <c r="F9" s="57">
        <v>54</v>
      </c>
      <c r="G9" s="57">
        <v>188</v>
      </c>
      <c r="H9" s="57">
        <v>31</v>
      </c>
      <c r="I9" s="118"/>
      <c r="J9" s="57">
        <f>SUM(B9:H9)</f>
        <v>1100</v>
      </c>
    </row>
    <row r="10" spans="1:10" ht="15.75" customHeight="1" x14ac:dyDescent="0.2">
      <c r="A10" s="52" t="s">
        <v>226</v>
      </c>
      <c r="B10" s="58">
        <v>378</v>
      </c>
      <c r="C10" s="58">
        <v>73</v>
      </c>
      <c r="D10" s="58">
        <v>69</v>
      </c>
      <c r="E10" s="58">
        <v>64</v>
      </c>
      <c r="F10" s="58">
        <v>54</v>
      </c>
      <c r="G10" s="58">
        <v>470</v>
      </c>
      <c r="H10" s="58">
        <v>28</v>
      </c>
      <c r="I10" s="118"/>
      <c r="J10" s="58">
        <f t="shared" ref="J10:J45" si="0">SUM(B10:H10)</f>
        <v>1136</v>
      </c>
    </row>
    <row r="11" spans="1:10" ht="15.75" customHeight="1" x14ac:dyDescent="0.2">
      <c r="A11" s="50" t="s">
        <v>227</v>
      </c>
      <c r="B11" s="57">
        <v>808</v>
      </c>
      <c r="C11" s="57">
        <v>297</v>
      </c>
      <c r="D11" s="57">
        <v>281</v>
      </c>
      <c r="E11" s="57">
        <v>135</v>
      </c>
      <c r="F11" s="57">
        <v>25</v>
      </c>
      <c r="G11" s="57">
        <v>49</v>
      </c>
      <c r="H11" s="57">
        <v>147</v>
      </c>
      <c r="I11" s="118"/>
      <c r="J11" s="57">
        <f t="shared" si="0"/>
        <v>1742</v>
      </c>
    </row>
    <row r="12" spans="1:10" ht="15.75" customHeight="1" x14ac:dyDescent="0.2">
      <c r="A12" s="52" t="s">
        <v>26</v>
      </c>
      <c r="B12" s="58">
        <v>1212</v>
      </c>
      <c r="C12" s="58">
        <v>622</v>
      </c>
      <c r="D12" s="58">
        <v>817</v>
      </c>
      <c r="E12" s="58">
        <v>543</v>
      </c>
      <c r="F12" s="58">
        <v>312</v>
      </c>
      <c r="G12" s="58">
        <v>520</v>
      </c>
      <c r="H12" s="58">
        <v>210</v>
      </c>
      <c r="I12" s="118"/>
      <c r="J12" s="58">
        <f t="shared" si="0"/>
        <v>4236</v>
      </c>
    </row>
    <row r="13" spans="1:10" ht="15.75" customHeight="1" x14ac:dyDescent="0.2">
      <c r="A13" s="50" t="s">
        <v>27</v>
      </c>
      <c r="B13" s="57">
        <v>159</v>
      </c>
      <c r="C13" s="57">
        <v>73</v>
      </c>
      <c r="D13" s="57">
        <v>101</v>
      </c>
      <c r="E13" s="57">
        <v>68</v>
      </c>
      <c r="F13" s="57">
        <v>55</v>
      </c>
      <c r="G13" s="57">
        <v>145</v>
      </c>
      <c r="H13" s="57">
        <v>19</v>
      </c>
      <c r="I13" s="118"/>
      <c r="J13" s="57">
        <f t="shared" si="0"/>
        <v>620</v>
      </c>
    </row>
    <row r="14" spans="1:10" ht="15.75" customHeight="1" x14ac:dyDescent="0.2">
      <c r="A14" s="52" t="s">
        <v>28</v>
      </c>
      <c r="B14" s="58">
        <v>19</v>
      </c>
      <c r="C14" s="58">
        <v>8</v>
      </c>
      <c r="D14" s="58">
        <v>18</v>
      </c>
      <c r="E14" s="58">
        <v>26</v>
      </c>
      <c r="F14" s="58">
        <v>16</v>
      </c>
      <c r="G14" s="58">
        <v>36</v>
      </c>
      <c r="H14" s="58">
        <v>3</v>
      </c>
      <c r="I14" s="118"/>
      <c r="J14" s="58">
        <f t="shared" si="0"/>
        <v>126</v>
      </c>
    </row>
    <row r="15" spans="1:10" ht="15.75" customHeight="1" x14ac:dyDescent="0.2">
      <c r="A15" s="50" t="s">
        <v>29</v>
      </c>
      <c r="B15" s="57">
        <v>273</v>
      </c>
      <c r="C15" s="57">
        <v>147</v>
      </c>
      <c r="D15" s="57">
        <v>156</v>
      </c>
      <c r="E15" s="57">
        <v>75</v>
      </c>
      <c r="F15" s="57">
        <v>21</v>
      </c>
      <c r="G15" s="57">
        <v>28</v>
      </c>
      <c r="H15" s="57">
        <v>28</v>
      </c>
      <c r="I15" s="118"/>
      <c r="J15" s="57">
        <f t="shared" si="0"/>
        <v>728</v>
      </c>
    </row>
    <row r="16" spans="1:10" ht="15.75" customHeight="1" x14ac:dyDescent="0.2">
      <c r="A16" s="52" t="s">
        <v>30</v>
      </c>
      <c r="B16" s="58">
        <v>79</v>
      </c>
      <c r="C16" s="58">
        <v>34</v>
      </c>
      <c r="D16" s="58">
        <v>48</v>
      </c>
      <c r="E16" s="58">
        <v>32</v>
      </c>
      <c r="F16" s="58">
        <v>27</v>
      </c>
      <c r="G16" s="58">
        <v>51</v>
      </c>
      <c r="H16" s="58">
        <v>7</v>
      </c>
      <c r="I16" s="118"/>
      <c r="J16" s="58">
        <f t="shared" si="0"/>
        <v>278</v>
      </c>
    </row>
    <row r="17" spans="1:13" ht="15.75" hidden="1" customHeight="1" x14ac:dyDescent="0.2">
      <c r="A17" s="50" t="s">
        <v>31</v>
      </c>
      <c r="B17" s="57">
        <v>23</v>
      </c>
      <c r="C17" s="57">
        <v>9</v>
      </c>
      <c r="D17" s="57">
        <v>7</v>
      </c>
      <c r="E17" s="57">
        <v>10</v>
      </c>
      <c r="F17" s="57">
        <v>2</v>
      </c>
      <c r="G17" s="57">
        <v>36</v>
      </c>
      <c r="H17" s="57">
        <v>13</v>
      </c>
      <c r="I17" s="118"/>
      <c r="J17" s="57">
        <f t="shared" si="0"/>
        <v>100</v>
      </c>
    </row>
    <row r="18" spans="1:13" ht="15.75" hidden="1" customHeight="1" x14ac:dyDescent="0.2">
      <c r="A18" s="52" t="s">
        <v>32</v>
      </c>
      <c r="B18" s="58">
        <v>19</v>
      </c>
      <c r="C18" s="58">
        <v>10</v>
      </c>
      <c r="D18" s="58">
        <v>9</v>
      </c>
      <c r="E18" s="58">
        <v>4</v>
      </c>
      <c r="F18" s="58">
        <v>1</v>
      </c>
      <c r="G18" s="58">
        <v>7</v>
      </c>
      <c r="H18" s="58">
        <v>1</v>
      </c>
      <c r="I18" s="118"/>
      <c r="J18" s="58">
        <f t="shared" si="0"/>
        <v>51</v>
      </c>
    </row>
    <row r="19" spans="1:13" ht="15.75" hidden="1" customHeight="1" x14ac:dyDescent="0.2">
      <c r="A19" s="50" t="s">
        <v>33</v>
      </c>
      <c r="B19" s="57">
        <v>0</v>
      </c>
      <c r="C19" s="57">
        <v>0</v>
      </c>
      <c r="D19" s="57">
        <v>0</v>
      </c>
      <c r="E19" s="57">
        <v>1</v>
      </c>
      <c r="F19" s="57">
        <v>0</v>
      </c>
      <c r="G19" s="57">
        <v>8</v>
      </c>
      <c r="H19" s="57">
        <v>0</v>
      </c>
      <c r="I19" s="118"/>
      <c r="J19" s="57">
        <f t="shared" si="0"/>
        <v>9</v>
      </c>
    </row>
    <row r="20" spans="1:13" ht="15.75" hidden="1" customHeight="1" x14ac:dyDescent="0.2">
      <c r="A20" s="52" t="s">
        <v>34</v>
      </c>
      <c r="B20" s="58">
        <v>7</v>
      </c>
      <c r="C20" s="58">
        <v>5</v>
      </c>
      <c r="D20" s="58">
        <v>1</v>
      </c>
      <c r="E20" s="58">
        <v>1</v>
      </c>
      <c r="F20" s="58">
        <v>2</v>
      </c>
      <c r="G20" s="58">
        <v>6</v>
      </c>
      <c r="H20" s="58">
        <v>2</v>
      </c>
      <c r="I20" s="118"/>
      <c r="J20" s="58">
        <f t="shared" si="0"/>
        <v>24</v>
      </c>
    </row>
    <row r="21" spans="1:13" ht="15.75" customHeight="1" x14ac:dyDescent="0.2">
      <c r="A21" s="50" t="s">
        <v>35</v>
      </c>
      <c r="B21" s="57">
        <v>49</v>
      </c>
      <c r="C21" s="57">
        <v>24</v>
      </c>
      <c r="D21" s="57">
        <v>17</v>
      </c>
      <c r="E21" s="57">
        <v>16</v>
      </c>
      <c r="F21" s="57">
        <v>5</v>
      </c>
      <c r="G21" s="57">
        <v>57</v>
      </c>
      <c r="H21" s="57">
        <v>16</v>
      </c>
      <c r="I21" s="118"/>
      <c r="J21" s="57">
        <f t="shared" si="0"/>
        <v>184</v>
      </c>
    </row>
    <row r="22" spans="1:13" ht="15.75" customHeight="1" x14ac:dyDescent="0.2">
      <c r="A22" s="52" t="s">
        <v>36</v>
      </c>
      <c r="B22" s="58">
        <v>8</v>
      </c>
      <c r="C22" s="58">
        <v>2</v>
      </c>
      <c r="D22" s="58">
        <v>1</v>
      </c>
      <c r="E22" s="58">
        <v>1</v>
      </c>
      <c r="F22" s="58">
        <v>0</v>
      </c>
      <c r="G22" s="58">
        <v>4</v>
      </c>
      <c r="H22" s="58">
        <v>0</v>
      </c>
      <c r="I22" s="118"/>
      <c r="J22" s="58">
        <f t="shared" si="0"/>
        <v>16</v>
      </c>
    </row>
    <row r="23" spans="1:13" ht="15.75" customHeight="1" x14ac:dyDescent="0.2">
      <c r="A23" s="50" t="s">
        <v>37</v>
      </c>
      <c r="B23" s="57">
        <v>13</v>
      </c>
      <c r="C23" s="57">
        <v>9</v>
      </c>
      <c r="D23" s="57">
        <v>10</v>
      </c>
      <c r="E23" s="57">
        <v>3</v>
      </c>
      <c r="F23" s="57">
        <v>0</v>
      </c>
      <c r="G23" s="57">
        <v>2</v>
      </c>
      <c r="H23" s="57">
        <v>1</v>
      </c>
      <c r="I23" s="118"/>
      <c r="J23" s="57">
        <f t="shared" si="0"/>
        <v>38</v>
      </c>
    </row>
    <row r="24" spans="1:13" ht="15.75" customHeight="1" x14ac:dyDescent="0.2">
      <c r="A24" s="52" t="s">
        <v>38</v>
      </c>
      <c r="B24" s="58">
        <v>63</v>
      </c>
      <c r="C24" s="58">
        <v>15</v>
      </c>
      <c r="D24" s="58">
        <v>20</v>
      </c>
      <c r="E24" s="58">
        <v>8</v>
      </c>
      <c r="F24" s="58">
        <v>8</v>
      </c>
      <c r="G24" s="58">
        <v>11</v>
      </c>
      <c r="H24" s="58">
        <v>6</v>
      </c>
      <c r="I24" s="118"/>
      <c r="J24" s="58">
        <f t="shared" si="0"/>
        <v>131</v>
      </c>
    </row>
    <row r="25" spans="1:13" ht="15.75" customHeight="1" x14ac:dyDescent="0.2">
      <c r="A25" s="50" t="s">
        <v>39</v>
      </c>
      <c r="B25" s="57">
        <v>94</v>
      </c>
      <c r="C25" s="57">
        <v>34</v>
      </c>
      <c r="D25" s="57">
        <v>27</v>
      </c>
      <c r="E25" s="57">
        <v>21</v>
      </c>
      <c r="F25" s="57">
        <v>6</v>
      </c>
      <c r="G25" s="57">
        <v>25</v>
      </c>
      <c r="H25" s="57">
        <v>15</v>
      </c>
      <c r="I25" s="118"/>
      <c r="J25" s="57">
        <f t="shared" si="0"/>
        <v>222</v>
      </c>
    </row>
    <row r="26" spans="1:13" ht="15.75" customHeight="1" x14ac:dyDescent="0.2">
      <c r="A26" s="52" t="s">
        <v>40</v>
      </c>
      <c r="B26" s="58">
        <v>136</v>
      </c>
      <c r="C26" s="58">
        <v>46</v>
      </c>
      <c r="D26" s="58">
        <v>53</v>
      </c>
      <c r="E26" s="58">
        <v>27</v>
      </c>
      <c r="F26" s="58">
        <v>3</v>
      </c>
      <c r="G26" s="58">
        <v>6</v>
      </c>
      <c r="H26" s="58">
        <v>19</v>
      </c>
      <c r="I26" s="118"/>
      <c r="J26" s="58">
        <f t="shared" si="0"/>
        <v>290</v>
      </c>
    </row>
    <row r="27" spans="1:13" ht="15.75" customHeight="1" x14ac:dyDescent="0.2">
      <c r="A27" s="50" t="s">
        <v>41</v>
      </c>
      <c r="B27" s="57">
        <v>6</v>
      </c>
      <c r="C27" s="57">
        <v>2</v>
      </c>
      <c r="D27" s="57">
        <v>8</v>
      </c>
      <c r="E27" s="57">
        <v>4</v>
      </c>
      <c r="F27" s="57">
        <v>1</v>
      </c>
      <c r="G27" s="57">
        <v>7</v>
      </c>
      <c r="H27" s="57">
        <v>0</v>
      </c>
      <c r="I27" s="118"/>
      <c r="J27" s="57">
        <f t="shared" si="0"/>
        <v>28</v>
      </c>
    </row>
    <row r="28" spans="1:13" ht="15.75" customHeight="1" x14ac:dyDescent="0.2">
      <c r="A28" s="52" t="s">
        <v>42</v>
      </c>
      <c r="B28" s="58">
        <v>98</v>
      </c>
      <c r="C28" s="58">
        <v>34</v>
      </c>
      <c r="D28" s="58">
        <v>44</v>
      </c>
      <c r="E28" s="58">
        <v>49</v>
      </c>
      <c r="F28" s="58">
        <v>45</v>
      </c>
      <c r="G28" s="58">
        <v>111</v>
      </c>
      <c r="H28" s="58">
        <v>30</v>
      </c>
      <c r="I28" s="118"/>
      <c r="J28" s="58">
        <f t="shared" si="0"/>
        <v>411</v>
      </c>
    </row>
    <row r="29" spans="1:13" ht="15.75" customHeight="1" x14ac:dyDescent="0.2">
      <c r="A29" s="50" t="s">
        <v>43</v>
      </c>
      <c r="B29" s="57">
        <v>0</v>
      </c>
      <c r="C29" s="57">
        <v>1</v>
      </c>
      <c r="D29" s="57">
        <v>2</v>
      </c>
      <c r="E29" s="57">
        <v>2</v>
      </c>
      <c r="F29" s="57">
        <v>0</v>
      </c>
      <c r="G29" s="57">
        <v>5</v>
      </c>
      <c r="H29" s="57">
        <v>0</v>
      </c>
      <c r="I29" s="118"/>
      <c r="J29" s="57">
        <f t="shared" si="0"/>
        <v>10</v>
      </c>
    </row>
    <row r="30" spans="1:13" ht="15.75" customHeight="1" x14ac:dyDescent="0.2">
      <c r="A30" s="52" t="s">
        <v>44</v>
      </c>
      <c r="B30" s="58">
        <v>21</v>
      </c>
      <c r="C30" s="58">
        <v>18</v>
      </c>
      <c r="D30" s="58">
        <v>16</v>
      </c>
      <c r="E30" s="58">
        <v>28</v>
      </c>
      <c r="F30" s="58">
        <v>14</v>
      </c>
      <c r="G30" s="58">
        <v>33</v>
      </c>
      <c r="H30" s="58">
        <v>27</v>
      </c>
      <c r="I30" s="118"/>
      <c r="J30" s="58">
        <f t="shared" si="0"/>
        <v>157</v>
      </c>
    </row>
    <row r="31" spans="1:13" ht="15.75" customHeight="1" x14ac:dyDescent="0.2">
      <c r="A31" s="50" t="s">
        <v>45</v>
      </c>
      <c r="B31" s="57">
        <v>2</v>
      </c>
      <c r="C31" s="57">
        <v>3</v>
      </c>
      <c r="D31" s="57">
        <v>8</v>
      </c>
      <c r="E31" s="57">
        <v>4</v>
      </c>
      <c r="F31" s="57">
        <v>1</v>
      </c>
      <c r="G31" s="57">
        <v>14</v>
      </c>
      <c r="H31" s="57">
        <v>7</v>
      </c>
      <c r="I31" s="118"/>
      <c r="J31" s="57">
        <f t="shared" si="0"/>
        <v>39</v>
      </c>
      <c r="M31" s="73"/>
    </row>
    <row r="32" spans="1:13" ht="15.75" customHeight="1" x14ac:dyDescent="0.2">
      <c r="A32" s="52" t="s">
        <v>46</v>
      </c>
      <c r="B32" s="58">
        <v>15</v>
      </c>
      <c r="C32" s="58">
        <v>10</v>
      </c>
      <c r="D32" s="58">
        <v>8</v>
      </c>
      <c r="E32" s="58">
        <v>7</v>
      </c>
      <c r="F32" s="58">
        <v>10</v>
      </c>
      <c r="G32" s="58">
        <v>10</v>
      </c>
      <c r="H32" s="58">
        <v>5</v>
      </c>
      <c r="I32" s="118"/>
      <c r="J32" s="58">
        <f t="shared" si="0"/>
        <v>65</v>
      </c>
    </row>
    <row r="33" spans="1:21" ht="15.75" customHeight="1" x14ac:dyDescent="0.2">
      <c r="A33" s="50" t="s">
        <v>47</v>
      </c>
      <c r="B33" s="57">
        <v>220</v>
      </c>
      <c r="C33" s="57">
        <v>78</v>
      </c>
      <c r="D33" s="57">
        <v>83</v>
      </c>
      <c r="E33" s="57">
        <v>46</v>
      </c>
      <c r="F33" s="57">
        <v>17</v>
      </c>
      <c r="G33" s="57">
        <v>27</v>
      </c>
      <c r="H33" s="57">
        <v>24</v>
      </c>
      <c r="I33" s="118"/>
      <c r="J33" s="57">
        <f t="shared" si="0"/>
        <v>495</v>
      </c>
    </row>
    <row r="34" spans="1:21" ht="15.75" customHeight="1" x14ac:dyDescent="0.2">
      <c r="A34" s="52" t="s">
        <v>48</v>
      </c>
      <c r="B34" s="58">
        <v>111</v>
      </c>
      <c r="C34" s="58">
        <v>25</v>
      </c>
      <c r="D34" s="58">
        <v>43</v>
      </c>
      <c r="E34" s="58">
        <v>41</v>
      </c>
      <c r="F34" s="58">
        <v>14</v>
      </c>
      <c r="G34" s="58">
        <v>75</v>
      </c>
      <c r="H34" s="58">
        <v>31</v>
      </c>
      <c r="I34" s="118"/>
      <c r="J34" s="58">
        <f t="shared" si="0"/>
        <v>340</v>
      </c>
      <c r="L34" s="73"/>
    </row>
    <row r="35" spans="1:21" ht="15.75" customHeight="1" x14ac:dyDescent="0.2">
      <c r="A35" s="50" t="s">
        <v>49</v>
      </c>
      <c r="B35" s="57">
        <v>81</v>
      </c>
      <c r="C35" s="57">
        <v>13</v>
      </c>
      <c r="D35" s="57">
        <v>16</v>
      </c>
      <c r="E35" s="57">
        <v>15</v>
      </c>
      <c r="F35" s="57">
        <v>11</v>
      </c>
      <c r="G35" s="57">
        <v>51</v>
      </c>
      <c r="H35" s="57">
        <v>27</v>
      </c>
      <c r="I35" s="118"/>
      <c r="J35" s="57">
        <f t="shared" si="0"/>
        <v>214</v>
      </c>
    </row>
    <row r="36" spans="1:21" ht="15.75" customHeight="1" x14ac:dyDescent="0.2">
      <c r="A36" s="52" t="s">
        <v>50</v>
      </c>
      <c r="B36" s="58">
        <v>577</v>
      </c>
      <c r="C36" s="58">
        <v>262</v>
      </c>
      <c r="D36" s="58">
        <v>235</v>
      </c>
      <c r="E36" s="58">
        <v>241</v>
      </c>
      <c r="F36" s="58">
        <v>97</v>
      </c>
      <c r="G36" s="58">
        <v>156</v>
      </c>
      <c r="H36" s="58">
        <v>141</v>
      </c>
      <c r="I36" s="118"/>
      <c r="J36" s="58">
        <f t="shared" si="0"/>
        <v>1709</v>
      </c>
    </row>
    <row r="37" spans="1:21" ht="15.75" customHeight="1" x14ac:dyDescent="0.2">
      <c r="A37" s="50" t="s">
        <v>51</v>
      </c>
      <c r="B37" s="57">
        <v>496</v>
      </c>
      <c r="C37" s="57">
        <v>194</v>
      </c>
      <c r="D37" s="57">
        <v>260</v>
      </c>
      <c r="E37" s="57">
        <v>230</v>
      </c>
      <c r="F37" s="57">
        <v>94</v>
      </c>
      <c r="G37" s="57">
        <v>313</v>
      </c>
      <c r="H37" s="57">
        <v>110</v>
      </c>
      <c r="I37" s="118"/>
      <c r="J37" s="57">
        <f t="shared" si="0"/>
        <v>1697</v>
      </c>
    </row>
    <row r="38" spans="1:21" ht="15.75" customHeight="1" x14ac:dyDescent="0.2">
      <c r="A38" s="52" t="s">
        <v>52</v>
      </c>
      <c r="B38" s="58">
        <v>170</v>
      </c>
      <c r="C38" s="58">
        <v>53</v>
      </c>
      <c r="D38" s="58">
        <v>50</v>
      </c>
      <c r="E38" s="58">
        <v>17</v>
      </c>
      <c r="F38" s="58">
        <v>3</v>
      </c>
      <c r="G38" s="58">
        <v>114</v>
      </c>
      <c r="H38" s="58">
        <v>26</v>
      </c>
      <c r="I38" s="118"/>
      <c r="J38" s="58">
        <f t="shared" si="0"/>
        <v>433</v>
      </c>
    </row>
    <row r="39" spans="1:21" ht="15.75" customHeight="1" x14ac:dyDescent="0.2">
      <c r="A39" s="50" t="s">
        <v>53</v>
      </c>
      <c r="B39" s="57">
        <v>131</v>
      </c>
      <c r="C39" s="57">
        <v>60</v>
      </c>
      <c r="D39" s="57">
        <v>52</v>
      </c>
      <c r="E39" s="57">
        <v>11</v>
      </c>
      <c r="F39" s="57">
        <v>3</v>
      </c>
      <c r="G39" s="57">
        <v>84</v>
      </c>
      <c r="H39" s="57">
        <v>16</v>
      </c>
      <c r="I39" s="118"/>
      <c r="J39" s="57">
        <f t="shared" si="0"/>
        <v>357</v>
      </c>
    </row>
    <row r="40" spans="1:21" ht="15.75" customHeight="1" x14ac:dyDescent="0.2">
      <c r="A40" s="52" t="s">
        <v>54</v>
      </c>
      <c r="B40" s="58">
        <v>136</v>
      </c>
      <c r="C40" s="58">
        <v>66</v>
      </c>
      <c r="D40" s="58">
        <v>87</v>
      </c>
      <c r="E40" s="58">
        <v>71</v>
      </c>
      <c r="F40" s="58">
        <v>62</v>
      </c>
      <c r="G40" s="58">
        <v>142</v>
      </c>
      <c r="H40" s="58">
        <v>37</v>
      </c>
      <c r="I40" s="118"/>
      <c r="J40" s="58">
        <f t="shared" si="0"/>
        <v>601</v>
      </c>
    </row>
    <row r="41" spans="1:21" ht="15.75" customHeight="1" x14ac:dyDescent="0.2">
      <c r="A41" s="50" t="s">
        <v>55</v>
      </c>
      <c r="B41" s="57">
        <v>128</v>
      </c>
      <c r="C41" s="57">
        <v>60</v>
      </c>
      <c r="D41" s="57">
        <v>60</v>
      </c>
      <c r="E41" s="57">
        <v>48</v>
      </c>
      <c r="F41" s="57">
        <v>17</v>
      </c>
      <c r="G41" s="57">
        <v>19</v>
      </c>
      <c r="H41" s="57">
        <v>36</v>
      </c>
      <c r="I41" s="118"/>
      <c r="J41" s="57">
        <f t="shared" si="0"/>
        <v>368</v>
      </c>
    </row>
    <row r="42" spans="1:21" ht="15.75" customHeight="1" x14ac:dyDescent="0.2">
      <c r="A42" s="52" t="s">
        <v>56</v>
      </c>
      <c r="B42" s="58">
        <v>57</v>
      </c>
      <c r="C42" s="58">
        <v>8</v>
      </c>
      <c r="D42" s="58">
        <v>7</v>
      </c>
      <c r="E42" s="58">
        <v>4</v>
      </c>
      <c r="F42" s="58">
        <v>6</v>
      </c>
      <c r="G42" s="58">
        <v>6</v>
      </c>
      <c r="H42" s="58">
        <v>30</v>
      </c>
      <c r="I42" s="118"/>
      <c r="J42" s="58">
        <f t="shared" si="0"/>
        <v>118</v>
      </c>
    </row>
    <row r="43" spans="1:21" ht="15.75" customHeight="1" x14ac:dyDescent="0.2">
      <c r="A43" s="50" t="s">
        <v>57</v>
      </c>
      <c r="B43" s="57">
        <v>305</v>
      </c>
      <c r="C43" s="57">
        <v>77</v>
      </c>
      <c r="D43" s="57">
        <v>93</v>
      </c>
      <c r="E43" s="57">
        <v>26</v>
      </c>
      <c r="F43" s="57">
        <v>19</v>
      </c>
      <c r="G43" s="57">
        <v>65</v>
      </c>
      <c r="H43" s="57">
        <v>25</v>
      </c>
      <c r="I43" s="118"/>
      <c r="J43" s="57">
        <f t="shared" si="0"/>
        <v>610</v>
      </c>
    </row>
    <row r="44" spans="1:21" ht="15.75" customHeight="1" x14ac:dyDescent="0.2">
      <c r="A44" s="52" t="s">
        <v>58</v>
      </c>
      <c r="B44" s="58">
        <v>199</v>
      </c>
      <c r="C44" s="58">
        <v>40</v>
      </c>
      <c r="D44" s="58">
        <v>26</v>
      </c>
      <c r="E44" s="58">
        <v>5</v>
      </c>
      <c r="F44" s="58">
        <v>4</v>
      </c>
      <c r="G44" s="58">
        <v>10</v>
      </c>
      <c r="H44" s="58">
        <v>23</v>
      </c>
      <c r="I44" s="118"/>
      <c r="J44" s="58">
        <f t="shared" si="0"/>
        <v>307</v>
      </c>
    </row>
    <row r="45" spans="1:21" ht="15.75" customHeight="1" x14ac:dyDescent="0.2">
      <c r="A45" s="50" t="s">
        <v>59</v>
      </c>
      <c r="B45" s="57">
        <v>305</v>
      </c>
      <c r="C45" s="57">
        <v>130</v>
      </c>
      <c r="D45" s="57">
        <v>266</v>
      </c>
      <c r="E45" s="57">
        <v>256</v>
      </c>
      <c r="F45" s="57">
        <v>164</v>
      </c>
      <c r="G45" s="57">
        <v>422</v>
      </c>
      <c r="H45" s="57">
        <v>196</v>
      </c>
      <c r="I45" s="118"/>
      <c r="J45" s="57">
        <f t="shared" si="0"/>
        <v>1739</v>
      </c>
    </row>
    <row r="46" spans="1:21" ht="15.75" customHeight="1" x14ac:dyDescent="0.2">
      <c r="A46" s="59"/>
    </row>
    <row r="47" spans="1:21" ht="15.75" customHeight="1" x14ac:dyDescent="0.2">
      <c r="A47" s="53" t="s">
        <v>20</v>
      </c>
      <c r="B47" s="117">
        <f>SUM(B9:B45)-SUM(B17:B20)</f>
        <v>6848</v>
      </c>
      <c r="C47" s="117">
        <f>SUM(C9:C45)-SUM(C17:C20)</f>
        <v>2625</v>
      </c>
      <c r="D47" s="117">
        <f>SUM(D9:D45)-SUM(D17:D20)</f>
        <v>3106</v>
      </c>
      <c r="E47" s="117">
        <f t="shared" ref="E47:J47" si="1">SUM(E9:E45)-SUM(E17:E20)</f>
        <v>2221</v>
      </c>
      <c r="F47" s="117">
        <f t="shared" si="1"/>
        <v>1168</v>
      </c>
      <c r="G47" s="117">
        <f t="shared" si="1"/>
        <v>3256</v>
      </c>
      <c r="H47" s="117">
        <f t="shared" si="1"/>
        <v>1321</v>
      </c>
      <c r="I47" s="59"/>
      <c r="J47" s="117">
        <f t="shared" si="1"/>
        <v>20545</v>
      </c>
      <c r="K47" s="109">
        <v>7.6841148700000002</v>
      </c>
      <c r="L47" s="55"/>
      <c r="M47" s="55"/>
      <c r="N47" s="55"/>
      <c r="O47" s="55"/>
      <c r="P47" s="55"/>
      <c r="Q47" s="55"/>
      <c r="R47" s="55"/>
      <c r="S47" s="55"/>
      <c r="T47" s="55"/>
      <c r="U47" s="55"/>
    </row>
    <row r="48" spans="1:21" ht="15.75" customHeight="1" x14ac:dyDescent="0.2"/>
    <row r="49" spans="1:23" ht="15.75" customHeight="1" x14ac:dyDescent="0.2">
      <c r="A49" s="35" t="s">
        <v>60</v>
      </c>
      <c r="B49" s="57">
        <v>877</v>
      </c>
      <c r="C49" s="57">
        <v>180</v>
      </c>
      <c r="D49" s="57">
        <v>193</v>
      </c>
      <c r="E49" s="57">
        <v>161</v>
      </c>
      <c r="F49" s="57">
        <v>108</v>
      </c>
      <c r="G49" s="57">
        <v>658</v>
      </c>
      <c r="H49" s="57">
        <v>59</v>
      </c>
      <c r="I49" s="60"/>
      <c r="J49" s="57">
        <f>SUM(B49:H49)</f>
        <v>2236</v>
      </c>
      <c r="K49" s="55"/>
      <c r="L49" s="55"/>
      <c r="M49" s="55"/>
      <c r="N49" s="55"/>
      <c r="O49" s="55"/>
      <c r="P49" s="55"/>
      <c r="Q49" s="55"/>
      <c r="R49" s="55"/>
      <c r="S49" s="55"/>
      <c r="T49" s="55"/>
    </row>
    <row r="50" spans="1:23" s="55" customFormat="1" ht="15.75" customHeight="1" x14ac:dyDescent="0.2">
      <c r="A50" s="38" t="s">
        <v>61</v>
      </c>
      <c r="B50" s="58">
        <v>1742</v>
      </c>
      <c r="C50" s="58">
        <v>884</v>
      </c>
      <c r="D50" s="58">
        <v>1140</v>
      </c>
      <c r="E50" s="58">
        <v>744</v>
      </c>
      <c r="F50" s="58">
        <v>431</v>
      </c>
      <c r="G50" s="58">
        <v>780</v>
      </c>
      <c r="H50" s="58">
        <v>267</v>
      </c>
      <c r="I50" s="120"/>
      <c r="J50" s="58">
        <f t="shared" ref="J50:J51" si="2">SUM(B50:H50)</f>
        <v>5988</v>
      </c>
      <c r="U50" s="41"/>
      <c r="V50" s="41"/>
      <c r="W50" s="41"/>
    </row>
    <row r="51" spans="1:23" ht="15" x14ac:dyDescent="0.2">
      <c r="A51" s="35" t="s">
        <v>62</v>
      </c>
      <c r="B51" s="57">
        <v>1435</v>
      </c>
      <c r="C51" s="57">
        <v>547</v>
      </c>
      <c r="D51" s="57">
        <v>604</v>
      </c>
      <c r="E51" s="57">
        <v>544</v>
      </c>
      <c r="F51" s="57">
        <v>219</v>
      </c>
      <c r="G51" s="57">
        <v>709</v>
      </c>
      <c r="H51" s="57">
        <v>335</v>
      </c>
      <c r="I51" s="60"/>
      <c r="J51" s="57">
        <f t="shared" si="2"/>
        <v>4393</v>
      </c>
      <c r="K51" s="41"/>
      <c r="L51" s="41"/>
      <c r="M51" s="41"/>
      <c r="N51" s="41"/>
      <c r="O51" s="41"/>
    </row>
    <row r="52" spans="1:23" x14ac:dyDescent="0.2">
      <c r="A52" s="44" t="s">
        <v>63</v>
      </c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13"/>
  <dimension ref="A1:W52"/>
  <sheetViews>
    <sheetView showGridLines="0" workbookViewId="0">
      <selection activeCell="C28" sqref="C28"/>
    </sheetView>
  </sheetViews>
  <sheetFormatPr defaultRowHeight="12.75" x14ac:dyDescent="0.2"/>
  <cols>
    <col min="1" max="1" width="17.140625" style="44" customWidth="1"/>
    <col min="2" max="8" width="9.7109375" customWidth="1"/>
    <col min="9" max="9" width="1.140625" customWidth="1"/>
    <col min="10" max="10" width="9.7109375" customWidth="1"/>
    <col min="11" max="13" width="1" customWidth="1"/>
  </cols>
  <sheetData>
    <row r="1" spans="1:10" s="41" customFormat="1" ht="15.75" customHeight="1" x14ac:dyDescent="0.25">
      <c r="A1" s="33" t="s">
        <v>21</v>
      </c>
      <c r="I1"/>
    </row>
    <row r="2" spans="1:10" ht="15.75" customHeight="1" x14ac:dyDescent="0.2"/>
    <row r="3" spans="1:10" ht="15.75" customHeight="1" x14ac:dyDescent="0.25">
      <c r="A3" s="33" t="s">
        <v>198</v>
      </c>
    </row>
    <row r="4" spans="1:10" ht="15.75" customHeight="1" x14ac:dyDescent="0.2"/>
    <row r="5" spans="1:10" ht="15.75" customHeight="1" x14ac:dyDescent="0.2"/>
    <row r="6" spans="1:10" s="44" customFormat="1" ht="15.75" customHeight="1" x14ac:dyDescent="0.2">
      <c r="B6" s="66"/>
      <c r="C6" s="66"/>
      <c r="D6" s="66"/>
      <c r="E6" s="66"/>
      <c r="F6" s="66"/>
      <c r="G6" s="66"/>
      <c r="H6" s="66"/>
      <c r="I6"/>
      <c r="J6" s="67"/>
    </row>
    <row r="7" spans="1:10" s="44" customFormat="1" ht="15.75" customHeight="1" x14ac:dyDescent="0.2">
      <c r="B7" s="67" t="s">
        <v>224</v>
      </c>
      <c r="C7" s="67" t="s">
        <v>223</v>
      </c>
      <c r="D7" s="67" t="s">
        <v>72</v>
      </c>
      <c r="E7" s="67" t="s">
        <v>73</v>
      </c>
      <c r="F7" s="67" t="s">
        <v>74</v>
      </c>
      <c r="G7" s="67" t="s">
        <v>75</v>
      </c>
      <c r="H7" s="67" t="s">
        <v>76</v>
      </c>
      <c r="I7"/>
      <c r="J7" s="67" t="s">
        <v>13</v>
      </c>
    </row>
    <row r="8" spans="1:10" s="44" customFormat="1" ht="15.75" customHeight="1" x14ac:dyDescent="0.2">
      <c r="B8" s="67"/>
      <c r="C8" s="67"/>
      <c r="D8" s="67"/>
      <c r="E8" s="67"/>
      <c r="F8" s="67"/>
      <c r="G8" s="67"/>
      <c r="H8" s="67"/>
      <c r="I8"/>
      <c r="J8" s="67"/>
    </row>
    <row r="9" spans="1:10" ht="15.75" customHeight="1" x14ac:dyDescent="0.2">
      <c r="A9" s="50" t="s">
        <v>225</v>
      </c>
      <c r="B9" s="57">
        <v>432.75931000000003</v>
      </c>
      <c r="C9" s="57">
        <v>100.26508</v>
      </c>
      <c r="D9" s="57">
        <v>100.20395000000001</v>
      </c>
      <c r="E9" s="57">
        <v>78.7744</v>
      </c>
      <c r="F9" s="57">
        <v>45.071420000000003</v>
      </c>
      <c r="G9" s="57">
        <v>156.86645999999999</v>
      </c>
      <c r="H9" s="57">
        <v>28.483129999999999</v>
      </c>
      <c r="I9" s="60"/>
      <c r="J9" s="57">
        <f>SUM(B9:H9)</f>
        <v>942.42374999999993</v>
      </c>
    </row>
    <row r="10" spans="1:10" ht="15.75" customHeight="1" x14ac:dyDescent="0.2">
      <c r="A10" s="52" t="s">
        <v>226</v>
      </c>
      <c r="B10" s="58">
        <v>340.68358999999998</v>
      </c>
      <c r="C10" s="58">
        <v>66.54213</v>
      </c>
      <c r="D10" s="58">
        <v>60.720390000000002</v>
      </c>
      <c r="E10" s="58">
        <v>52.366990000000001</v>
      </c>
      <c r="F10" s="58">
        <v>43.024389999999997</v>
      </c>
      <c r="G10" s="58">
        <v>395.49804</v>
      </c>
      <c r="H10" s="58">
        <v>24.961639999999999</v>
      </c>
      <c r="I10" s="60"/>
      <c r="J10" s="58">
        <f t="shared" ref="J10:J45" si="0">SUM(B10:H10)</f>
        <v>983.79717000000005</v>
      </c>
    </row>
    <row r="11" spans="1:10" ht="15.75" customHeight="1" x14ac:dyDescent="0.2">
      <c r="A11" s="50" t="s">
        <v>227</v>
      </c>
      <c r="B11" s="57">
        <v>722.72001</v>
      </c>
      <c r="C11" s="57">
        <v>264.89864999999998</v>
      </c>
      <c r="D11" s="57">
        <v>234.22504000000001</v>
      </c>
      <c r="E11" s="57">
        <v>113.99426</v>
      </c>
      <c r="F11" s="57">
        <v>20.190860000000001</v>
      </c>
      <c r="G11" s="57">
        <v>42.009610000000002</v>
      </c>
      <c r="H11" s="57">
        <v>127.11283</v>
      </c>
      <c r="I11" s="60"/>
      <c r="J11" s="57">
        <f t="shared" si="0"/>
        <v>1525.1512599999999</v>
      </c>
    </row>
    <row r="12" spans="1:10" ht="15.75" customHeight="1" x14ac:dyDescent="0.2">
      <c r="A12" s="52" t="s">
        <v>26</v>
      </c>
      <c r="B12" s="58">
        <v>1076.4348500000001</v>
      </c>
      <c r="C12" s="58">
        <v>541.93663000000004</v>
      </c>
      <c r="D12" s="58">
        <v>651.47320999999999</v>
      </c>
      <c r="E12" s="58">
        <v>445.53172000000001</v>
      </c>
      <c r="F12" s="58">
        <v>253.42731000000001</v>
      </c>
      <c r="G12" s="58">
        <v>428.48937000000001</v>
      </c>
      <c r="H12" s="58">
        <v>180.51393999999999</v>
      </c>
      <c r="I12" s="60"/>
      <c r="J12" s="58">
        <f t="shared" si="0"/>
        <v>3577.8070299999999</v>
      </c>
    </row>
    <row r="13" spans="1:10" ht="15.75" customHeight="1" x14ac:dyDescent="0.2">
      <c r="A13" s="50" t="s">
        <v>27</v>
      </c>
      <c r="B13" s="57">
        <v>137.37105</v>
      </c>
      <c r="C13" s="57">
        <v>63.102350000000001</v>
      </c>
      <c r="D13" s="57">
        <v>85.766229999999993</v>
      </c>
      <c r="E13" s="57">
        <v>56.127989999999997</v>
      </c>
      <c r="F13" s="57">
        <v>46.61074</v>
      </c>
      <c r="G13" s="57">
        <v>117.39537</v>
      </c>
      <c r="H13" s="57">
        <v>16.567699999999999</v>
      </c>
      <c r="I13" s="60"/>
      <c r="J13" s="57">
        <f t="shared" si="0"/>
        <v>522.94142999999997</v>
      </c>
    </row>
    <row r="14" spans="1:10" ht="15.75" customHeight="1" x14ac:dyDescent="0.2">
      <c r="A14" s="52" t="s">
        <v>28</v>
      </c>
      <c r="B14" s="58">
        <v>16.429860000000001</v>
      </c>
      <c r="C14" s="58">
        <v>7.5831099999999996</v>
      </c>
      <c r="D14" s="58">
        <v>12.22354</v>
      </c>
      <c r="E14" s="58">
        <v>22.90588</v>
      </c>
      <c r="F14" s="58">
        <v>12.857860000000001</v>
      </c>
      <c r="G14" s="58">
        <v>29.116820000000001</v>
      </c>
      <c r="H14" s="58">
        <v>2.9994399999999999</v>
      </c>
      <c r="I14" s="60"/>
      <c r="J14" s="58">
        <f t="shared" si="0"/>
        <v>104.11651000000001</v>
      </c>
    </row>
    <row r="15" spans="1:10" ht="15.75" customHeight="1" x14ac:dyDescent="0.2">
      <c r="A15" s="50" t="s">
        <v>29</v>
      </c>
      <c r="B15" s="57">
        <v>240.98296999999999</v>
      </c>
      <c r="C15" s="57">
        <v>128.95340999999999</v>
      </c>
      <c r="D15" s="57">
        <v>128.00910999999999</v>
      </c>
      <c r="E15" s="57">
        <v>58.269190000000002</v>
      </c>
      <c r="F15" s="57">
        <v>18.57357</v>
      </c>
      <c r="G15" s="57">
        <v>22.860969999999998</v>
      </c>
      <c r="H15" s="57">
        <v>22.96264</v>
      </c>
      <c r="I15" s="60"/>
      <c r="J15" s="57">
        <f t="shared" si="0"/>
        <v>620.61185999999987</v>
      </c>
    </row>
    <row r="16" spans="1:10" ht="15.75" customHeight="1" x14ac:dyDescent="0.2">
      <c r="A16" s="52" t="s">
        <v>30</v>
      </c>
      <c r="B16" s="58">
        <v>69.287719999999993</v>
      </c>
      <c r="C16" s="58">
        <v>31.107089999999999</v>
      </c>
      <c r="D16" s="58">
        <v>38.69332</v>
      </c>
      <c r="E16" s="58">
        <v>24.18637</v>
      </c>
      <c r="F16" s="58">
        <v>24.556229999999999</v>
      </c>
      <c r="G16" s="58">
        <v>40.656770000000002</v>
      </c>
      <c r="H16" s="58">
        <v>5.1032200000000003</v>
      </c>
      <c r="I16" s="60"/>
      <c r="J16" s="58">
        <f t="shared" si="0"/>
        <v>233.59071999999998</v>
      </c>
    </row>
    <row r="17" spans="1:13" ht="15.75" hidden="1" customHeight="1" x14ac:dyDescent="0.2">
      <c r="A17" s="50" t="s">
        <v>31</v>
      </c>
      <c r="B17" s="57">
        <v>20.39855</v>
      </c>
      <c r="C17" s="57">
        <v>7.3354999999999997</v>
      </c>
      <c r="D17" s="57">
        <v>4.9878400000000003</v>
      </c>
      <c r="E17" s="57">
        <v>7.2581600000000002</v>
      </c>
      <c r="F17" s="57">
        <v>1.8611599999999999</v>
      </c>
      <c r="G17" s="57">
        <v>27.341729999999998</v>
      </c>
      <c r="H17" s="57">
        <v>10.53951</v>
      </c>
      <c r="I17" s="60"/>
      <c r="J17" s="57">
        <f t="shared" si="0"/>
        <v>79.722450000000009</v>
      </c>
    </row>
    <row r="18" spans="1:13" ht="15.75" hidden="1" customHeight="1" x14ac:dyDescent="0.2">
      <c r="A18" s="52" t="s">
        <v>32</v>
      </c>
      <c r="B18" s="58">
        <v>16.099299999999999</v>
      </c>
      <c r="C18" s="58">
        <v>7.5082599999999999</v>
      </c>
      <c r="D18" s="58">
        <v>8.4444599999999994</v>
      </c>
      <c r="E18" s="58">
        <v>3.21462</v>
      </c>
      <c r="F18" s="58">
        <v>0.55510999999999999</v>
      </c>
      <c r="G18" s="58">
        <v>6.8302899999999998</v>
      </c>
      <c r="H18" s="58">
        <v>0.99980999999999998</v>
      </c>
      <c r="I18" s="60"/>
      <c r="J18" s="58">
        <f t="shared" si="0"/>
        <v>43.651849999999989</v>
      </c>
    </row>
    <row r="19" spans="1:13" ht="15.75" hidden="1" customHeight="1" x14ac:dyDescent="0.2">
      <c r="A19" s="50" t="s">
        <v>33</v>
      </c>
      <c r="B19" s="57">
        <v>0</v>
      </c>
      <c r="C19" s="57">
        <v>0</v>
      </c>
      <c r="D19" s="57">
        <v>0</v>
      </c>
      <c r="E19" s="57">
        <v>0.99980999999999998</v>
      </c>
      <c r="F19" s="57">
        <v>0</v>
      </c>
      <c r="G19" s="57">
        <v>6.7984799999999996</v>
      </c>
      <c r="H19" s="57">
        <v>0</v>
      </c>
      <c r="I19" s="60"/>
      <c r="J19" s="57">
        <f t="shared" si="0"/>
        <v>7.7982899999999997</v>
      </c>
    </row>
    <row r="20" spans="1:13" ht="15.75" hidden="1" customHeight="1" x14ac:dyDescent="0.2">
      <c r="A20" s="52" t="s">
        <v>34</v>
      </c>
      <c r="B20" s="58">
        <v>5.2317099999999996</v>
      </c>
      <c r="C20" s="58">
        <v>4.4689100000000002</v>
      </c>
      <c r="D20" s="58">
        <v>0.99980999999999998</v>
      </c>
      <c r="E20" s="58">
        <v>0.44596000000000002</v>
      </c>
      <c r="F20" s="58">
        <v>1.99963</v>
      </c>
      <c r="G20" s="58">
        <v>5.5834799999999998</v>
      </c>
      <c r="H20" s="58">
        <v>1.99963</v>
      </c>
      <c r="I20" s="60"/>
      <c r="J20" s="58">
        <f t="shared" si="0"/>
        <v>20.729130000000001</v>
      </c>
    </row>
    <row r="21" spans="1:13" ht="15.75" customHeight="1" x14ac:dyDescent="0.2">
      <c r="A21" s="50" t="s">
        <v>35</v>
      </c>
      <c r="B21" s="57">
        <v>41.729559999999999</v>
      </c>
      <c r="C21" s="57">
        <v>19.312670000000001</v>
      </c>
      <c r="D21" s="57">
        <v>14.43211</v>
      </c>
      <c r="E21" s="57">
        <v>11.91854</v>
      </c>
      <c r="F21" s="57">
        <v>4.4158900000000001</v>
      </c>
      <c r="G21" s="57">
        <v>46.553980000000003</v>
      </c>
      <c r="H21" s="57">
        <v>13.53895</v>
      </c>
      <c r="I21" s="60">
        <v>6539.7804500000002</v>
      </c>
      <c r="J21" s="57">
        <f t="shared" si="0"/>
        <v>151.90170000000001</v>
      </c>
    </row>
    <row r="22" spans="1:13" ht="15.75" customHeight="1" x14ac:dyDescent="0.2">
      <c r="A22" s="52" t="s">
        <v>36</v>
      </c>
      <c r="B22" s="58">
        <v>2.5428799999999998</v>
      </c>
      <c r="C22" s="58">
        <v>1.7226999999999999</v>
      </c>
      <c r="D22" s="58">
        <v>0.99980999999999998</v>
      </c>
      <c r="E22" s="58">
        <v>0.35365000000000002</v>
      </c>
      <c r="F22" s="58">
        <v>0</v>
      </c>
      <c r="G22" s="58">
        <v>2.9857200000000002</v>
      </c>
      <c r="H22" s="58">
        <v>0</v>
      </c>
      <c r="I22" s="60"/>
      <c r="J22" s="58">
        <f t="shared" si="0"/>
        <v>8.6047600000000006</v>
      </c>
    </row>
    <row r="23" spans="1:13" ht="15.75" customHeight="1" x14ac:dyDescent="0.2">
      <c r="A23" s="50" t="s">
        <v>37</v>
      </c>
      <c r="B23" s="57">
        <v>10.704800000000001</v>
      </c>
      <c r="C23" s="57">
        <v>8.2136800000000001</v>
      </c>
      <c r="D23" s="57">
        <v>8.19435</v>
      </c>
      <c r="E23" s="57">
        <v>2.0925600000000002</v>
      </c>
      <c r="F23" s="57">
        <v>0</v>
      </c>
      <c r="G23" s="57">
        <v>1.99963</v>
      </c>
      <c r="H23" s="57">
        <v>0.99980999999999998</v>
      </c>
      <c r="I23" s="60"/>
      <c r="J23" s="57">
        <f t="shared" si="0"/>
        <v>32.204830000000001</v>
      </c>
    </row>
    <row r="24" spans="1:13" ht="15.75" customHeight="1" x14ac:dyDescent="0.2">
      <c r="A24" s="52" t="s">
        <v>38</v>
      </c>
      <c r="B24" s="58">
        <v>40.083579999999998</v>
      </c>
      <c r="C24" s="58">
        <v>12.69444</v>
      </c>
      <c r="D24" s="58">
        <v>16.84526</v>
      </c>
      <c r="E24" s="58">
        <v>5.7369199999999996</v>
      </c>
      <c r="F24" s="58">
        <v>6.8533600000000003</v>
      </c>
      <c r="G24" s="58">
        <v>8.7401</v>
      </c>
      <c r="H24" s="58">
        <v>5.2354500000000002</v>
      </c>
      <c r="I24" s="60"/>
      <c r="J24" s="58">
        <f t="shared" si="0"/>
        <v>96.189109999999985</v>
      </c>
    </row>
    <row r="25" spans="1:13" ht="15.75" customHeight="1" x14ac:dyDescent="0.2">
      <c r="A25" s="50" t="s">
        <v>39</v>
      </c>
      <c r="B25" s="57">
        <v>83.589470000000006</v>
      </c>
      <c r="C25" s="57">
        <v>30.934950000000001</v>
      </c>
      <c r="D25" s="57">
        <v>21.663440000000001</v>
      </c>
      <c r="E25" s="57">
        <v>17.823239999999998</v>
      </c>
      <c r="F25" s="57">
        <v>5.02963</v>
      </c>
      <c r="G25" s="57">
        <v>20.387329999999999</v>
      </c>
      <c r="H25" s="57">
        <v>13.209630000000001</v>
      </c>
      <c r="I25" s="60"/>
      <c r="J25" s="57">
        <f t="shared" si="0"/>
        <v>192.63768999999999</v>
      </c>
    </row>
    <row r="26" spans="1:13" ht="15.75" customHeight="1" x14ac:dyDescent="0.2">
      <c r="A26" s="52" t="s">
        <v>40</v>
      </c>
      <c r="B26" s="58">
        <v>113.5296</v>
      </c>
      <c r="C26" s="58">
        <v>33.757249999999999</v>
      </c>
      <c r="D26" s="58">
        <v>41.520609999999998</v>
      </c>
      <c r="E26" s="58">
        <v>21.831849999999999</v>
      </c>
      <c r="F26" s="58">
        <v>2.5403899999999999</v>
      </c>
      <c r="G26" s="58">
        <v>5.3065600000000002</v>
      </c>
      <c r="H26" s="58">
        <v>15.610300000000001</v>
      </c>
      <c r="I26" s="60"/>
      <c r="J26" s="58">
        <f t="shared" si="0"/>
        <v>234.09656000000001</v>
      </c>
    </row>
    <row r="27" spans="1:13" ht="15.75" customHeight="1" x14ac:dyDescent="0.2">
      <c r="A27" s="50" t="s">
        <v>41</v>
      </c>
      <c r="B27" s="57">
        <v>2.6707399999999999</v>
      </c>
      <c r="C27" s="57">
        <v>1.3534600000000001</v>
      </c>
      <c r="D27" s="57">
        <v>5.0826399999999996</v>
      </c>
      <c r="E27" s="57">
        <v>2.9015200000000001</v>
      </c>
      <c r="F27" s="57">
        <v>0.19522</v>
      </c>
      <c r="G27" s="57">
        <v>5.6863999999999999</v>
      </c>
      <c r="H27" s="57">
        <v>0</v>
      </c>
      <c r="I27" s="60"/>
      <c r="J27" s="57">
        <f t="shared" si="0"/>
        <v>17.889980000000001</v>
      </c>
    </row>
    <row r="28" spans="1:13" ht="15.75" customHeight="1" x14ac:dyDescent="0.2">
      <c r="A28" s="52" t="s">
        <v>42</v>
      </c>
      <c r="B28" s="58">
        <v>89.996260000000007</v>
      </c>
      <c r="C28" s="58">
        <v>30.584420000000001</v>
      </c>
      <c r="D28" s="58">
        <v>37.568759999999997</v>
      </c>
      <c r="E28" s="58">
        <v>42.48986</v>
      </c>
      <c r="F28" s="58">
        <v>37.773339999999997</v>
      </c>
      <c r="G28" s="58">
        <v>95.541700000000006</v>
      </c>
      <c r="H28" s="58">
        <v>26.678100000000001</v>
      </c>
      <c r="I28" s="60"/>
      <c r="J28" s="58">
        <f t="shared" si="0"/>
        <v>360.63243999999997</v>
      </c>
    </row>
    <row r="29" spans="1:13" ht="15.75" customHeight="1" x14ac:dyDescent="0.2">
      <c r="A29" s="50" t="s">
        <v>43</v>
      </c>
      <c r="B29" s="57">
        <v>0</v>
      </c>
      <c r="C29" s="57">
        <v>0.99980999999999998</v>
      </c>
      <c r="D29" s="57">
        <v>0.98421999999999998</v>
      </c>
      <c r="E29" s="57">
        <v>1.76885</v>
      </c>
      <c r="F29" s="57">
        <v>0</v>
      </c>
      <c r="G29" s="57">
        <v>4.6921999999999997</v>
      </c>
      <c r="H29" s="57">
        <v>0</v>
      </c>
      <c r="I29" s="60"/>
      <c r="J29" s="57">
        <f t="shared" si="0"/>
        <v>8.4450800000000008</v>
      </c>
    </row>
    <row r="30" spans="1:13" ht="15.75" customHeight="1" x14ac:dyDescent="0.2">
      <c r="A30" s="52" t="s">
        <v>44</v>
      </c>
      <c r="B30" s="58">
        <v>19.355699999999999</v>
      </c>
      <c r="C30" s="58">
        <v>16.441089999999999</v>
      </c>
      <c r="D30" s="58">
        <v>13.518990000000001</v>
      </c>
      <c r="E30" s="58">
        <v>25.372050000000002</v>
      </c>
      <c r="F30" s="58">
        <v>13.424189999999999</v>
      </c>
      <c r="G30" s="58">
        <v>26.835280000000001</v>
      </c>
      <c r="H30" s="58">
        <v>20.22766</v>
      </c>
      <c r="I30" s="60"/>
      <c r="J30" s="58">
        <f t="shared" si="0"/>
        <v>135.17496</v>
      </c>
    </row>
    <row r="31" spans="1:13" ht="15.75" customHeight="1" x14ac:dyDescent="0.2">
      <c r="A31" s="50" t="s">
        <v>45</v>
      </c>
      <c r="B31" s="57">
        <v>1.83247</v>
      </c>
      <c r="C31" s="57">
        <v>2.6389300000000002</v>
      </c>
      <c r="D31" s="57">
        <v>5.5279699999999998</v>
      </c>
      <c r="E31" s="57">
        <v>2.95391</v>
      </c>
      <c r="F31" s="57">
        <v>0.53825999999999996</v>
      </c>
      <c r="G31" s="57">
        <v>11.5861</v>
      </c>
      <c r="H31" s="57">
        <v>5.01403</v>
      </c>
      <c r="I31" s="60"/>
      <c r="J31" s="57">
        <f t="shared" si="0"/>
        <v>30.091670000000001</v>
      </c>
      <c r="M31" s="73"/>
    </row>
    <row r="32" spans="1:13" ht="15.75" customHeight="1" x14ac:dyDescent="0.2">
      <c r="A32" s="52" t="s">
        <v>46</v>
      </c>
      <c r="B32" s="58">
        <v>14.76642</v>
      </c>
      <c r="C32" s="58">
        <v>9.2596500000000006</v>
      </c>
      <c r="D32" s="58">
        <v>6.3431699999999998</v>
      </c>
      <c r="E32" s="58">
        <v>4.9903300000000002</v>
      </c>
      <c r="F32" s="58">
        <v>8.5573499999999996</v>
      </c>
      <c r="G32" s="58">
        <v>7.7340499999999999</v>
      </c>
      <c r="H32" s="58">
        <v>3.1591100000000001</v>
      </c>
      <c r="I32" s="60"/>
      <c r="J32" s="58">
        <f t="shared" si="0"/>
        <v>54.810079999999999</v>
      </c>
    </row>
    <row r="33" spans="1:21" ht="15.75" customHeight="1" x14ac:dyDescent="0.2">
      <c r="A33" s="50" t="s">
        <v>47</v>
      </c>
      <c r="B33" s="57">
        <v>194.53190000000001</v>
      </c>
      <c r="C33" s="57">
        <v>67.781450000000007</v>
      </c>
      <c r="D33" s="57">
        <v>66.941310000000001</v>
      </c>
      <c r="E33" s="57">
        <v>37.955469999999998</v>
      </c>
      <c r="F33" s="57">
        <v>12.623340000000001</v>
      </c>
      <c r="G33" s="57">
        <v>22.079460000000001</v>
      </c>
      <c r="H33" s="57">
        <v>17.90183</v>
      </c>
      <c r="I33" s="60"/>
      <c r="J33" s="57">
        <f t="shared" si="0"/>
        <v>419.81475999999998</v>
      </c>
    </row>
    <row r="34" spans="1:21" ht="15.75" customHeight="1" x14ac:dyDescent="0.2">
      <c r="A34" s="52" t="s">
        <v>48</v>
      </c>
      <c r="B34" s="58">
        <v>92.554730000000006</v>
      </c>
      <c r="C34" s="58">
        <v>22.46866</v>
      </c>
      <c r="D34" s="58">
        <v>31.864899999999999</v>
      </c>
      <c r="E34" s="58">
        <v>36.502839999999999</v>
      </c>
      <c r="F34" s="58">
        <v>12.15992</v>
      </c>
      <c r="G34" s="58">
        <v>62.968879999999999</v>
      </c>
      <c r="H34" s="58">
        <v>27.587479999999999</v>
      </c>
      <c r="I34" s="60"/>
      <c r="J34" s="58">
        <f t="shared" si="0"/>
        <v>286.10740999999996</v>
      </c>
      <c r="L34" s="73"/>
    </row>
    <row r="35" spans="1:21" ht="15.75" customHeight="1" x14ac:dyDescent="0.2">
      <c r="A35" s="50" t="s">
        <v>49</v>
      </c>
      <c r="B35" s="57">
        <v>69.933260000000004</v>
      </c>
      <c r="C35" s="57">
        <v>11.89983</v>
      </c>
      <c r="D35" s="57">
        <v>12.340170000000001</v>
      </c>
      <c r="E35" s="57">
        <v>11.7202</v>
      </c>
      <c r="F35" s="57">
        <v>9.7879400000000008</v>
      </c>
      <c r="G35" s="57">
        <v>44.48263</v>
      </c>
      <c r="H35" s="57">
        <v>22.50733</v>
      </c>
      <c r="I35" s="60"/>
      <c r="J35" s="57">
        <f t="shared" si="0"/>
        <v>182.67136000000002</v>
      </c>
    </row>
    <row r="36" spans="1:21" ht="15.75" customHeight="1" x14ac:dyDescent="0.2">
      <c r="A36" s="52" t="s">
        <v>50</v>
      </c>
      <c r="B36" s="58">
        <v>511.89733999999999</v>
      </c>
      <c r="C36" s="58">
        <v>231.77634</v>
      </c>
      <c r="D36" s="58">
        <v>193.96807000000001</v>
      </c>
      <c r="E36" s="58">
        <v>207.44588999999999</v>
      </c>
      <c r="F36" s="58">
        <v>82.367620000000002</v>
      </c>
      <c r="G36" s="58">
        <v>132.08819</v>
      </c>
      <c r="H36" s="58">
        <v>115.91779</v>
      </c>
      <c r="I36" s="60"/>
      <c r="J36" s="58">
        <f t="shared" si="0"/>
        <v>1475.4612399999999</v>
      </c>
    </row>
    <row r="37" spans="1:21" ht="15.75" customHeight="1" x14ac:dyDescent="0.2">
      <c r="A37" s="50" t="s">
        <v>51</v>
      </c>
      <c r="B37" s="57">
        <v>437.09911</v>
      </c>
      <c r="C37" s="57">
        <v>178.03717</v>
      </c>
      <c r="D37" s="57">
        <v>218.27855</v>
      </c>
      <c r="E37" s="57">
        <v>192.31335000000001</v>
      </c>
      <c r="F37" s="57">
        <v>80.532030000000006</v>
      </c>
      <c r="G37" s="57">
        <v>263.30256000000003</v>
      </c>
      <c r="H37" s="57">
        <v>91.618539999999996</v>
      </c>
      <c r="I37" s="60"/>
      <c r="J37" s="57">
        <f t="shared" si="0"/>
        <v>1461.1813100000002</v>
      </c>
    </row>
    <row r="38" spans="1:21" ht="15.75" customHeight="1" x14ac:dyDescent="0.2">
      <c r="A38" s="52" t="s">
        <v>52</v>
      </c>
      <c r="B38" s="58">
        <v>142.83726999999999</v>
      </c>
      <c r="C38" s="58">
        <v>45.295949999999998</v>
      </c>
      <c r="D38" s="58">
        <v>43.137279999999997</v>
      </c>
      <c r="E38" s="58">
        <v>13.543939999999999</v>
      </c>
      <c r="F38" s="58">
        <v>2.3532700000000002</v>
      </c>
      <c r="G38" s="58">
        <v>99.302689999999998</v>
      </c>
      <c r="H38" s="58">
        <v>21.034739999999999</v>
      </c>
      <c r="I38" s="60"/>
      <c r="J38" s="58">
        <f t="shared" si="0"/>
        <v>367.50513999999998</v>
      </c>
    </row>
    <row r="39" spans="1:21" ht="15.75" customHeight="1" x14ac:dyDescent="0.2">
      <c r="A39" s="50" t="s">
        <v>53</v>
      </c>
      <c r="B39" s="57">
        <v>116.56209</v>
      </c>
      <c r="C39" s="57">
        <v>56.963140000000003</v>
      </c>
      <c r="D39" s="57">
        <v>43.378660000000004</v>
      </c>
      <c r="E39" s="57">
        <v>9.2977000000000007</v>
      </c>
      <c r="F39" s="57">
        <v>2.9464199999999998</v>
      </c>
      <c r="G39" s="57">
        <v>69.176069999999996</v>
      </c>
      <c r="H39" s="57">
        <v>13.8689</v>
      </c>
      <c r="I39" s="60"/>
      <c r="J39" s="57">
        <f t="shared" si="0"/>
        <v>312.19297999999998</v>
      </c>
    </row>
    <row r="40" spans="1:21" ht="15.75" customHeight="1" x14ac:dyDescent="0.2">
      <c r="A40" s="52" t="s">
        <v>54</v>
      </c>
      <c r="B40" s="58">
        <v>116.6176</v>
      </c>
      <c r="C40" s="58">
        <v>57.537579999999998</v>
      </c>
      <c r="D40" s="58">
        <v>67.041730000000001</v>
      </c>
      <c r="E40" s="58">
        <v>55.433169999999997</v>
      </c>
      <c r="F40" s="58">
        <v>52.45993</v>
      </c>
      <c r="G40" s="58">
        <v>115.74939000000001</v>
      </c>
      <c r="H40" s="58">
        <v>30.669239999999999</v>
      </c>
      <c r="I40" s="60"/>
      <c r="J40" s="58">
        <f t="shared" si="0"/>
        <v>495.50864000000001</v>
      </c>
    </row>
    <row r="41" spans="1:21" ht="15.75" customHeight="1" x14ac:dyDescent="0.2">
      <c r="A41" s="50" t="s">
        <v>55</v>
      </c>
      <c r="B41" s="57">
        <v>112.35451999999999</v>
      </c>
      <c r="C41" s="57">
        <v>54.220669999999998</v>
      </c>
      <c r="D41" s="57">
        <v>49.389380000000003</v>
      </c>
      <c r="E41" s="57">
        <v>39.831600000000002</v>
      </c>
      <c r="F41" s="57">
        <v>11.97218</v>
      </c>
      <c r="G41" s="57">
        <v>16.442340000000002</v>
      </c>
      <c r="H41" s="57">
        <v>31.96283</v>
      </c>
      <c r="I41" s="60"/>
      <c r="J41" s="57">
        <f t="shared" si="0"/>
        <v>316.17352</v>
      </c>
    </row>
    <row r="42" spans="1:21" ht="15.75" customHeight="1" x14ac:dyDescent="0.2">
      <c r="A42" s="52" t="s">
        <v>56</v>
      </c>
      <c r="B42" s="58">
        <v>45.23545</v>
      </c>
      <c r="C42" s="58">
        <v>6.4292400000000001</v>
      </c>
      <c r="D42" s="58">
        <v>5.9533500000000004</v>
      </c>
      <c r="E42" s="58">
        <v>3.9531000000000001</v>
      </c>
      <c r="F42" s="58">
        <v>4.6641300000000001</v>
      </c>
      <c r="G42" s="58">
        <v>5.0433500000000002</v>
      </c>
      <c r="H42" s="58">
        <v>26.964390000000002</v>
      </c>
      <c r="I42" s="60"/>
      <c r="J42" s="58">
        <f t="shared" si="0"/>
        <v>98.243009999999998</v>
      </c>
    </row>
    <row r="43" spans="1:21" ht="15.75" customHeight="1" x14ac:dyDescent="0.2">
      <c r="A43" s="50" t="s">
        <v>57</v>
      </c>
      <c r="B43" s="57">
        <v>246.36313000000001</v>
      </c>
      <c r="C43" s="57">
        <v>66.492859999999993</v>
      </c>
      <c r="D43" s="57">
        <v>77.709720000000004</v>
      </c>
      <c r="E43" s="57">
        <v>20.282540000000001</v>
      </c>
      <c r="F43" s="57">
        <v>15.713839999999999</v>
      </c>
      <c r="G43" s="57">
        <v>54.832529999999998</v>
      </c>
      <c r="H43" s="57">
        <v>20.88692</v>
      </c>
      <c r="I43" s="60"/>
      <c r="J43" s="57">
        <f t="shared" si="0"/>
        <v>502.28154000000001</v>
      </c>
    </row>
    <row r="44" spans="1:21" ht="15.75" customHeight="1" x14ac:dyDescent="0.2">
      <c r="A44" s="52" t="s">
        <v>58</v>
      </c>
      <c r="B44" s="58">
        <v>170.31809000000001</v>
      </c>
      <c r="C44" s="58">
        <v>34.775770000000001</v>
      </c>
      <c r="D44" s="58">
        <v>21.31915</v>
      </c>
      <c r="E44" s="58">
        <v>4.1607900000000004</v>
      </c>
      <c r="F44" s="58">
        <v>3.4453900000000002</v>
      </c>
      <c r="G44" s="58">
        <v>8.8854199999999999</v>
      </c>
      <c r="H44" s="58">
        <v>19.81663</v>
      </c>
      <c r="I44" s="60"/>
      <c r="J44" s="58">
        <f t="shared" si="0"/>
        <v>262.72124000000002</v>
      </c>
    </row>
    <row r="45" spans="1:21" ht="15.75" customHeight="1" x14ac:dyDescent="0.2">
      <c r="A45" s="50" t="s">
        <v>59</v>
      </c>
      <c r="B45" s="57">
        <v>263.49155000000002</v>
      </c>
      <c r="C45" s="57">
        <v>113.67617</v>
      </c>
      <c r="D45" s="57">
        <v>218.04902000000001</v>
      </c>
      <c r="E45" s="57">
        <v>212.56222</v>
      </c>
      <c r="F45" s="57">
        <v>128.19122999999999</v>
      </c>
      <c r="G45" s="57">
        <v>337.44652000000002</v>
      </c>
      <c r="H45" s="57">
        <v>163.49966000000001</v>
      </c>
      <c r="I45" s="60"/>
      <c r="J45" s="57">
        <f t="shared" si="0"/>
        <v>1436.9163700000001</v>
      </c>
    </row>
    <row r="46" spans="1:21" ht="15.75" customHeight="1" x14ac:dyDescent="0.2">
      <c r="A46" s="59"/>
      <c r="B46" s="39"/>
      <c r="C46" s="39"/>
      <c r="D46" s="39"/>
      <c r="E46" s="39"/>
      <c r="F46" s="39"/>
      <c r="G46" s="39"/>
      <c r="H46" s="39"/>
      <c r="J46" s="39"/>
    </row>
    <row r="47" spans="1:21" ht="15.75" customHeight="1" x14ac:dyDescent="0.2">
      <c r="A47" s="53" t="s">
        <v>20</v>
      </c>
      <c r="B47" s="117">
        <f>SUM(B9:B45)-SUM(B17:B20)</f>
        <v>5977.2668799999983</v>
      </c>
      <c r="C47" s="117">
        <f>SUM(C9:C45)-SUM(C17:C20)</f>
        <v>2319.6563300000012</v>
      </c>
      <c r="D47" s="117">
        <f>SUM(D9:D45)-SUM(D17:D20)</f>
        <v>2533.3674099999994</v>
      </c>
      <c r="E47" s="117">
        <f t="shared" ref="E47:J47" si="1">SUM(E9:E45)-SUM(E17:E20)</f>
        <v>1837.3928899999999</v>
      </c>
      <c r="F47" s="117">
        <f t="shared" si="1"/>
        <v>962.85725000000014</v>
      </c>
      <c r="G47" s="117">
        <f t="shared" si="1"/>
        <v>2702.7424899999996</v>
      </c>
      <c r="H47" s="117">
        <f t="shared" si="1"/>
        <v>1116.6138600000004</v>
      </c>
      <c r="I47" s="59"/>
      <c r="J47" s="117">
        <f t="shared" si="1"/>
        <v>17449.897109999998</v>
      </c>
      <c r="K47" s="109">
        <v>7.6841148700000002</v>
      </c>
      <c r="L47" s="55"/>
      <c r="M47" s="55"/>
      <c r="N47" s="55"/>
      <c r="O47" s="40"/>
      <c r="P47" s="55"/>
      <c r="Q47" s="55"/>
      <c r="R47" s="55"/>
      <c r="S47" s="55"/>
      <c r="T47" s="55"/>
      <c r="U47" s="55"/>
    </row>
    <row r="48" spans="1:21" ht="15.75" customHeight="1" x14ac:dyDescent="0.2"/>
    <row r="49" spans="1:23" ht="15.75" customHeight="1" x14ac:dyDescent="0.2">
      <c r="A49" s="35" t="s">
        <v>60</v>
      </c>
      <c r="B49" s="57">
        <v>773.44290000000001</v>
      </c>
      <c r="C49" s="57">
        <v>166.80721</v>
      </c>
      <c r="D49" s="57">
        <v>160.92434</v>
      </c>
      <c r="E49" s="57">
        <v>131.1414</v>
      </c>
      <c r="F49" s="57">
        <v>88.095799999999997</v>
      </c>
      <c r="G49" s="57">
        <v>552.36450000000002</v>
      </c>
      <c r="H49" s="57">
        <v>53.444769999999998</v>
      </c>
      <c r="I49" s="60"/>
      <c r="J49" s="57">
        <f>SUM(B49:H49)</f>
        <v>1926.2209200000002</v>
      </c>
      <c r="K49" s="55"/>
      <c r="L49" s="55"/>
      <c r="M49" s="55"/>
      <c r="N49" s="55"/>
      <c r="O49" s="55"/>
      <c r="P49" s="55"/>
      <c r="Q49" s="55"/>
      <c r="R49" s="55"/>
      <c r="S49" s="55"/>
      <c r="T49" s="55"/>
    </row>
    <row r="50" spans="1:23" s="55" customFormat="1" ht="15.75" customHeight="1" x14ac:dyDescent="0.2">
      <c r="A50" s="38" t="s">
        <v>61</v>
      </c>
      <c r="B50" s="58">
        <v>1540.5064600000001</v>
      </c>
      <c r="C50" s="58">
        <v>772.68259</v>
      </c>
      <c r="D50" s="58">
        <v>916.16540999999995</v>
      </c>
      <c r="E50" s="58">
        <v>607.02113999999995</v>
      </c>
      <c r="F50" s="58">
        <v>356.02569999999997</v>
      </c>
      <c r="G50" s="58">
        <v>638.51930000000004</v>
      </c>
      <c r="H50" s="58">
        <v>228.14695</v>
      </c>
      <c r="I50" s="60"/>
      <c r="J50" s="58">
        <f t="shared" ref="J50:J51" si="2">SUM(B50:H50)</f>
        <v>5059.0675499999998</v>
      </c>
      <c r="U50" s="41"/>
      <c r="V50" s="41"/>
      <c r="W50" s="41"/>
    </row>
    <row r="51" spans="1:23" ht="15" x14ac:dyDescent="0.2">
      <c r="A51" s="35" t="s">
        <v>62</v>
      </c>
      <c r="B51" s="57">
        <v>1254.3217099999999</v>
      </c>
      <c r="C51" s="57">
        <v>489.47795000000002</v>
      </c>
      <c r="D51" s="57">
        <v>499.58897000000002</v>
      </c>
      <c r="E51" s="57">
        <v>461.52623</v>
      </c>
      <c r="F51" s="57">
        <v>187.20077000000001</v>
      </c>
      <c r="G51" s="57">
        <v>602.14494999999999</v>
      </c>
      <c r="H51" s="57">
        <v>278.66588000000002</v>
      </c>
      <c r="I51" s="60"/>
      <c r="J51" s="57">
        <f t="shared" si="2"/>
        <v>3772.9264599999997</v>
      </c>
      <c r="K51" s="41"/>
      <c r="L51" s="41"/>
      <c r="M51" s="41"/>
      <c r="N51" s="41"/>
      <c r="O51" s="41"/>
    </row>
    <row r="52" spans="1:23" x14ac:dyDescent="0.2">
      <c r="A52" s="44" t="s">
        <v>63</v>
      </c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14"/>
  <dimension ref="A1:S52"/>
  <sheetViews>
    <sheetView showGridLines="0" topLeftCell="A4" zoomScaleNormal="100" workbookViewId="0">
      <selection activeCell="C28" sqref="C28"/>
    </sheetView>
  </sheetViews>
  <sheetFormatPr defaultRowHeight="12.75" x14ac:dyDescent="0.2"/>
  <cols>
    <col min="1" max="1" width="17.140625" style="44" customWidth="1"/>
    <col min="2" max="8" width="9.7109375" customWidth="1"/>
    <col min="9" max="9" width="1.140625" customWidth="1"/>
    <col min="10" max="10" width="9.7109375" customWidth="1"/>
    <col min="11" max="11" width="3.5703125" bestFit="1" customWidth="1"/>
    <col min="12" max="12" width="3.5703125" customWidth="1"/>
    <col min="13" max="13" width="2.42578125" customWidth="1"/>
  </cols>
  <sheetData>
    <row r="1" spans="1:11" s="41" customFormat="1" ht="15.75" customHeight="1" x14ac:dyDescent="0.25">
      <c r="A1" s="33" t="s">
        <v>21</v>
      </c>
    </row>
    <row r="2" spans="1:11" ht="15.75" customHeight="1" x14ac:dyDescent="0.2"/>
    <row r="3" spans="1:11" ht="15.75" customHeight="1" x14ac:dyDescent="0.25">
      <c r="A3" s="33" t="s">
        <v>202</v>
      </c>
    </row>
    <row r="4" spans="1:11" ht="15.75" customHeight="1" x14ac:dyDescent="0.25">
      <c r="A4" s="33"/>
    </row>
    <row r="5" spans="1:11" ht="15.75" customHeight="1" x14ac:dyDescent="0.2"/>
    <row r="6" spans="1:11" ht="15.75" customHeight="1" x14ac:dyDescent="0.2">
      <c r="B6" s="66"/>
      <c r="C6" s="66"/>
      <c r="D6" s="66"/>
      <c r="E6" s="66"/>
      <c r="F6" s="66"/>
      <c r="G6" s="66"/>
      <c r="H6" s="66"/>
      <c r="I6" s="66"/>
      <c r="J6" s="66"/>
    </row>
    <row r="7" spans="1:11" s="44" customFormat="1" ht="15.75" customHeight="1" x14ac:dyDescent="0.2">
      <c r="B7" s="67" t="s">
        <v>70</v>
      </c>
      <c r="C7" s="67" t="s">
        <v>71</v>
      </c>
      <c r="D7" s="67" t="s">
        <v>72</v>
      </c>
      <c r="E7" s="67" t="s">
        <v>73</v>
      </c>
      <c r="F7" s="67" t="s">
        <v>74</v>
      </c>
      <c r="G7" s="67" t="s">
        <v>75</v>
      </c>
      <c r="H7" s="67" t="s">
        <v>76</v>
      </c>
      <c r="I7" s="67"/>
      <c r="J7" s="67" t="s">
        <v>13</v>
      </c>
    </row>
    <row r="8" spans="1:11" s="44" customFormat="1" ht="15.75" customHeight="1" x14ac:dyDescent="0.2">
      <c r="B8" s="67"/>
      <c r="C8" s="67"/>
      <c r="D8" s="67"/>
      <c r="E8" s="67"/>
      <c r="F8" s="67"/>
      <c r="G8" s="67"/>
      <c r="H8" s="67"/>
      <c r="I8" s="67"/>
      <c r="J8" s="67"/>
    </row>
    <row r="9" spans="1:11" ht="15.75" customHeight="1" x14ac:dyDescent="0.2">
      <c r="A9" s="50" t="s">
        <v>225</v>
      </c>
      <c r="B9" s="62">
        <f>IF(OR('Tabel 5 F'!B9&lt;5,'Tabel 5 Be'!B9&lt;0.5),"-",IFERROR('Tabel 5 Be'!B9/'Tabel 5 F'!B9*100,"-"))</f>
        <v>30.688806888068882</v>
      </c>
      <c r="C9" s="62">
        <f>IF(OR('Tabel 5 F'!C9&lt;5,'Tabel 5 Be'!C9&lt;0.5),"-",IFERROR('Tabel 5 Be'!C9/'Tabel 5 F'!C9*100,"-"))</f>
        <v>7.5779036827195476</v>
      </c>
      <c r="D9" s="62">
        <f>IF(OR('Tabel 5 F'!D9&lt;5,'Tabel 5 Be'!D9&lt;0.5),"-",IFERROR('Tabel 5 Be'!D9/'Tabel 5 F'!D9*100,"-"))</f>
        <v>3.3613445378151261</v>
      </c>
      <c r="E9" s="62">
        <f>IF(OR('Tabel 5 F'!E9&lt;5,'Tabel 5 Be'!E9&lt;0.5),"-",IFERROR('Tabel 5 Be'!E9/'Tabel 5 F'!E9*100,"-"))</f>
        <v>1.8546845124282982</v>
      </c>
      <c r="F9" s="62">
        <f>IF(OR('Tabel 5 F'!F9&lt;5,'Tabel 5 Be'!F9&lt;0.5),"-",IFERROR('Tabel 5 Be'!F9/'Tabel 5 F'!F9*100,"-"))</f>
        <v>1.1811023622047243</v>
      </c>
      <c r="G9" s="62">
        <f>IF(OR('Tabel 5 F'!G9&lt;5,'Tabel 5 Be'!G9&lt;0.5),"-",IFERROR('Tabel 5 Be'!G9/'Tabel 5 F'!G9*100,"-"))</f>
        <v>1.3457408732999283</v>
      </c>
      <c r="H9" s="62">
        <f>IF(OR('Tabel 5 F'!H9&lt;5,'Tabel 5 Be'!H9&lt;0.5),"-",IFERROR('Tabel 5 Be'!H9/'Tabel 5 F'!H9*100,"-"))</f>
        <v>3.1376518218623479</v>
      </c>
      <c r="I9" s="101"/>
      <c r="J9" s="62">
        <f>IF(OR('Tabel 5 F'!J9&lt;5,'Tabel 5 Be'!J9&lt;0.5),"-",IFERROR('Tabel 5 Be'!J9/'Tabel 5 F'!J9*100,"-"))</f>
        <v>3.4935052561374538</v>
      </c>
      <c r="K9" s="100"/>
    </row>
    <row r="10" spans="1:11" ht="15.75" customHeight="1" x14ac:dyDescent="0.2">
      <c r="A10" s="52" t="s">
        <v>226</v>
      </c>
      <c r="B10" s="63">
        <f>IF(OR('Tabel 5 F'!B10&lt;5,'Tabel 5 Be'!B10&lt;0.5),"-",IFERROR('Tabel 5 Be'!B10/'Tabel 5 F'!B10*100,"-"))</f>
        <v>40.341515474919959</v>
      </c>
      <c r="C10" s="63">
        <f>IF(OR('Tabel 5 F'!C10&lt;5,'Tabel 5 Be'!C10&lt;0.5),"-",IFERROR('Tabel 5 Be'!C10/'Tabel 5 F'!C10*100,"-"))</f>
        <v>8.2392776523702018</v>
      </c>
      <c r="D10" s="63">
        <f>IF(OR('Tabel 5 F'!D10&lt;5,'Tabel 5 Be'!D10&lt;0.5),"-",IFERROR('Tabel 5 Be'!D10/'Tabel 5 F'!D10*100,"-"))</f>
        <v>3.134938664243526</v>
      </c>
      <c r="E10" s="63">
        <f>IF(OR('Tabel 5 F'!E10&lt;5,'Tabel 5 Be'!E10&lt;0.5),"-",IFERROR('Tabel 5 Be'!E10/'Tabel 5 F'!E10*100,"-"))</f>
        <v>2.3853894893775625</v>
      </c>
      <c r="F10" s="63">
        <f>IF(OR('Tabel 5 F'!F10&lt;5,'Tabel 5 Be'!F10&lt;0.5),"-",IFERROR('Tabel 5 Be'!F10/'Tabel 5 F'!F10*100,"-"))</f>
        <v>1.6057091882247994</v>
      </c>
      <c r="G10" s="63">
        <f>IF(OR('Tabel 5 F'!G10&lt;5,'Tabel 5 Be'!G10&lt;0.5),"-",IFERROR('Tabel 5 Be'!G10/'Tabel 5 F'!G10*100,"-"))</f>
        <v>2.0390455531453364</v>
      </c>
      <c r="H10" s="63">
        <f>IF(OR('Tabel 5 F'!H10&lt;5,'Tabel 5 Be'!H10&lt;0.5),"-",IFERROR('Tabel 5 Be'!H10/'Tabel 5 F'!H10*100,"-"))</f>
        <v>3.3254156769596199</v>
      </c>
      <c r="I10" s="101"/>
      <c r="J10" s="63">
        <f>IF(OR('Tabel 5 F'!J10&lt;5,'Tabel 5 Be'!J10&lt;0.5),"-",IFERROR('Tabel 5 Be'!J10/'Tabel 5 F'!J10*100,"-"))</f>
        <v>3.3449149048937046</v>
      </c>
      <c r="K10" s="100"/>
    </row>
    <row r="11" spans="1:11" ht="15.75" customHeight="1" x14ac:dyDescent="0.2">
      <c r="A11" s="50" t="s">
        <v>227</v>
      </c>
      <c r="B11" s="62">
        <f>IF(OR('Tabel 5 F'!B11&lt;5,'Tabel 5 Be'!B11&lt;0.5),"-",IFERROR('Tabel 5 Be'!B11/'Tabel 5 F'!B11*100,"-"))</f>
        <v>40.787481070166578</v>
      </c>
      <c r="C11" s="62">
        <f>IF(OR('Tabel 5 F'!C11&lt;5,'Tabel 5 Be'!C11&lt;0.5),"-",IFERROR('Tabel 5 Be'!C11/'Tabel 5 F'!C11*100,"-"))</f>
        <v>17.118155619596543</v>
      </c>
      <c r="D11" s="62">
        <f>IF(OR('Tabel 5 F'!D11&lt;5,'Tabel 5 Be'!D11&lt;0.5),"-",IFERROR('Tabel 5 Be'!D11/'Tabel 5 F'!D11*100,"-"))</f>
        <v>6.347413598373616</v>
      </c>
      <c r="E11" s="62">
        <f>IF(OR('Tabel 5 F'!E11&lt;5,'Tabel 5 Be'!E11&lt;0.5),"-",IFERROR('Tabel 5 Be'!E11/'Tabel 5 F'!E11*100,"-"))</f>
        <v>4.2213883677298307</v>
      </c>
      <c r="F11" s="62">
        <f>IF(OR('Tabel 5 F'!F11&lt;5,'Tabel 5 Be'!F11&lt;0.5),"-",IFERROR('Tabel 5 Be'!F11/'Tabel 5 F'!F11*100,"-"))</f>
        <v>1.6688918558077435</v>
      </c>
      <c r="G11" s="62">
        <f>IF(OR('Tabel 5 F'!G11&lt;5,'Tabel 5 Be'!G11&lt;0.5),"-",IFERROR('Tabel 5 Be'!G11/'Tabel 5 F'!G11*100,"-"))</f>
        <v>2.5388601036269427</v>
      </c>
      <c r="H11" s="62">
        <f>IF(OR('Tabel 5 F'!H11&lt;5,'Tabel 5 Be'!H11&lt;0.5),"-",IFERROR('Tabel 5 Be'!H11/'Tabel 5 F'!H11*100,"-"))</f>
        <v>4.954499494438827</v>
      </c>
      <c r="I11" s="101"/>
      <c r="J11" s="62">
        <f>IF(OR('Tabel 5 F'!J11&lt;5,'Tabel 5 Be'!J11&lt;0.5),"-",IFERROR('Tabel 5 Be'!J11/'Tabel 5 F'!J11*100,"-"))</f>
        <v>9.8218313035633731</v>
      </c>
      <c r="K11" s="100"/>
    </row>
    <row r="12" spans="1:11" ht="15.75" customHeight="1" x14ac:dyDescent="0.2">
      <c r="A12" s="52" t="s">
        <v>26</v>
      </c>
      <c r="B12" s="63">
        <f>IF(OR('Tabel 5 F'!B12&lt;5,'Tabel 5 Be'!B12&lt;0.5),"-",IFERROR('Tabel 5 Be'!B12/'Tabel 5 F'!B12*100,"-"))</f>
        <v>48.930157448526444</v>
      </c>
      <c r="C12" s="63">
        <f>IF(OR('Tabel 5 F'!C12&lt;5,'Tabel 5 Be'!C12&lt;0.5),"-",IFERROR('Tabel 5 Be'!C12/'Tabel 5 F'!C12*100,"-"))</f>
        <v>27.209098862642168</v>
      </c>
      <c r="D12" s="63">
        <f>IF(OR('Tabel 5 F'!D12&lt;5,'Tabel 5 Be'!D12&lt;0.5),"-",IFERROR('Tabel 5 Be'!D12/'Tabel 5 F'!D12*100,"-"))</f>
        <v>12.307924073516119</v>
      </c>
      <c r="E12" s="63">
        <f>IF(OR('Tabel 5 F'!E12&lt;5,'Tabel 5 Be'!E12&lt;0.5),"-",IFERROR('Tabel 5 Be'!E12/'Tabel 5 F'!E12*100,"-"))</f>
        <v>7.4557187971989567</v>
      </c>
      <c r="F12" s="63">
        <f>IF(OR('Tabel 5 F'!F12&lt;5,'Tabel 5 Be'!F12&lt;0.5),"-",IFERROR('Tabel 5 Be'!F12/'Tabel 5 F'!F12*100,"-"))</f>
        <v>4.7648136835675015</v>
      </c>
      <c r="G12" s="63">
        <f>IF(OR('Tabel 5 F'!G12&lt;5,'Tabel 5 Be'!G12&lt;0.5),"-",IFERROR('Tabel 5 Be'!G12/'Tabel 5 F'!G12*100,"-"))</f>
        <v>4.2699950730826082</v>
      </c>
      <c r="H12" s="63">
        <f>IF(OR('Tabel 5 F'!H12&lt;5,'Tabel 5 Be'!H12&lt;0.5),"-",IFERROR('Tabel 5 Be'!H12/'Tabel 5 F'!H12*100,"-"))</f>
        <v>6.6921606118546846</v>
      </c>
      <c r="I12" s="101"/>
      <c r="J12" s="63">
        <f>IF(OR('Tabel 5 F'!J12&lt;5,'Tabel 5 Be'!J12&lt;0.5),"-",IFERROR('Tabel 5 Be'!J12/'Tabel 5 F'!J12*100,"-"))</f>
        <v>10.446877774489494</v>
      </c>
      <c r="K12" s="100"/>
    </row>
    <row r="13" spans="1:11" ht="15.75" customHeight="1" x14ac:dyDescent="0.2">
      <c r="A13" s="50" t="s">
        <v>27</v>
      </c>
      <c r="B13" s="62">
        <f>IF(OR('Tabel 5 F'!B13&lt;5,'Tabel 5 Be'!B13&lt;0.5),"-",IFERROR('Tabel 5 Be'!B13/'Tabel 5 F'!B13*100,"-"))</f>
        <v>39.650872817955111</v>
      </c>
      <c r="C13" s="62">
        <f>IF(OR('Tabel 5 F'!C13&lt;5,'Tabel 5 Be'!C13&lt;0.5),"-",IFERROR('Tabel 5 Be'!C13/'Tabel 5 F'!C13*100,"-"))</f>
        <v>18.114143920595531</v>
      </c>
      <c r="D13" s="62">
        <f>IF(OR('Tabel 5 F'!D13&lt;5,'Tabel 5 Be'!D13&lt;0.5),"-",IFERROR('Tabel 5 Be'!D13/'Tabel 5 F'!D13*100,"-"))</f>
        <v>7.8538102643856922</v>
      </c>
      <c r="E13" s="62">
        <f>IF(OR('Tabel 5 F'!E13&lt;5,'Tabel 5 Be'!E13&lt;0.5),"-",IFERROR('Tabel 5 Be'!E13/'Tabel 5 F'!E13*100,"-"))</f>
        <v>3.8901601830663615</v>
      </c>
      <c r="F13" s="62">
        <f>IF(OR('Tabel 5 F'!F13&lt;5,'Tabel 5 Be'!F13&lt;0.5),"-",IFERROR('Tabel 5 Be'!F13/'Tabel 5 F'!F13*100,"-"))</f>
        <v>2.7458811782326507</v>
      </c>
      <c r="G13" s="62">
        <f>IF(OR('Tabel 5 F'!G13&lt;5,'Tabel 5 Be'!G13&lt;0.5),"-",IFERROR('Tabel 5 Be'!G13/'Tabel 5 F'!G13*100,"-"))</f>
        <v>1.7282479141835518</v>
      </c>
      <c r="H13" s="62">
        <f>IF(OR('Tabel 5 F'!H13&lt;5,'Tabel 5 Be'!H13&lt;0.5),"-",IFERROR('Tabel 5 Be'!H13/'Tabel 5 F'!H13*100,"-"))</f>
        <v>3.7037037037037033</v>
      </c>
      <c r="I13" s="101"/>
      <c r="J13" s="62">
        <f>IF(OR('Tabel 5 F'!J13&lt;5,'Tabel 5 Be'!J13&lt;0.5),"-",IFERROR('Tabel 5 Be'!J13/'Tabel 5 F'!J13*100,"-"))</f>
        <v>4.2051003798155184</v>
      </c>
      <c r="K13" s="100"/>
    </row>
    <row r="14" spans="1:11" ht="15.75" customHeight="1" x14ac:dyDescent="0.2">
      <c r="A14" s="52" t="s">
        <v>28</v>
      </c>
      <c r="B14" s="63">
        <f>IF(OR('Tabel 5 F'!B14&lt;5,'Tabel 5 Be'!B14&lt;0.5),"-",IFERROR('Tabel 5 Be'!B14/'Tabel 5 F'!B14*100,"-"))</f>
        <v>30.64516129032258</v>
      </c>
      <c r="C14" s="63">
        <f>IF(OR('Tabel 5 F'!C14&lt;5,'Tabel 5 Be'!C14&lt;0.5),"-",IFERROR('Tabel 5 Be'!C14/'Tabel 5 F'!C14*100,"-"))</f>
        <v>15.686274509803921</v>
      </c>
      <c r="D14" s="63">
        <f>IF(OR('Tabel 5 F'!D14&lt;5,'Tabel 5 Be'!D14&lt;0.5),"-",IFERROR('Tabel 5 Be'!D14/'Tabel 5 F'!D14*100,"-"))</f>
        <v>6.666666666666667</v>
      </c>
      <c r="E14" s="63">
        <f>IF(OR('Tabel 5 F'!E14&lt;5,'Tabel 5 Be'!E14&lt;0.5),"-",IFERROR('Tabel 5 Be'!E14/'Tabel 5 F'!E14*100,"-"))</f>
        <v>4.2622950819672125</v>
      </c>
      <c r="F14" s="63">
        <f>IF(OR('Tabel 5 F'!F14&lt;5,'Tabel 5 Be'!F14&lt;0.5),"-",IFERROR('Tabel 5 Be'!F14/'Tabel 5 F'!F14*100,"-"))</f>
        <v>3.9408866995073892</v>
      </c>
      <c r="G14" s="63">
        <f>IF(OR('Tabel 5 F'!G14&lt;5,'Tabel 5 Be'!G14&lt;0.5),"-",IFERROR('Tabel 5 Be'!G14/'Tabel 5 F'!G14*100,"-"))</f>
        <v>3.8585209003215439</v>
      </c>
      <c r="H14" s="63">
        <f>IF(OR('Tabel 5 F'!H14&lt;5,'Tabel 5 Be'!H14&lt;0.5),"-",IFERROR('Tabel 5 Be'!H14/'Tabel 5 F'!H14*100,"-"))</f>
        <v>2.9411764705882351</v>
      </c>
      <c r="I14" s="101"/>
      <c r="J14" s="63">
        <f>IF(OR('Tabel 5 F'!J14&lt;5,'Tabel 5 Be'!J14&lt;0.5),"-",IFERROR('Tabel 5 Be'!J14/'Tabel 5 F'!J14*100,"-"))</f>
        <v>5.1766639276910436</v>
      </c>
      <c r="K14" s="100"/>
    </row>
    <row r="15" spans="1:11" ht="15.75" customHeight="1" x14ac:dyDescent="0.2">
      <c r="A15" s="50" t="s">
        <v>29</v>
      </c>
      <c r="B15" s="62">
        <f>IF(OR('Tabel 5 F'!B15&lt;5,'Tabel 5 Be'!B15&lt;0.5),"-",IFERROR('Tabel 5 Be'!B15/'Tabel 5 F'!B15*100,"-"))</f>
        <v>46.114864864864863</v>
      </c>
      <c r="C15" s="62">
        <f>IF(OR('Tabel 5 F'!C15&lt;5,'Tabel 5 Be'!C15&lt;0.5),"-",IFERROR('Tabel 5 Be'!C15/'Tabel 5 F'!C15*100,"-"))</f>
        <v>24.5</v>
      </c>
      <c r="D15" s="62">
        <f>IF(OR('Tabel 5 F'!D15&lt;5,'Tabel 5 Be'!D15&lt;0.5),"-",IFERROR('Tabel 5 Be'!D15/'Tabel 5 F'!D15*100,"-"))</f>
        <v>10.684931506849315</v>
      </c>
      <c r="E15" s="62">
        <f>IF(OR('Tabel 5 F'!E15&lt;5,'Tabel 5 Be'!E15&lt;0.5),"-",IFERROR('Tabel 5 Be'!E15/'Tabel 5 F'!E15*100,"-"))</f>
        <v>8.4650112866817153</v>
      </c>
      <c r="F15" s="62">
        <f>IF(OR('Tabel 5 F'!F15&lt;5,'Tabel 5 Be'!F15&lt;0.5),"-",IFERROR('Tabel 5 Be'!F15/'Tabel 5 F'!F15*100,"-"))</f>
        <v>5.1470588235294112</v>
      </c>
      <c r="G15" s="62">
        <f>IF(OR('Tabel 5 F'!G15&lt;5,'Tabel 5 Be'!G15&lt;0.5),"-",IFERROR('Tabel 5 Be'!G15/'Tabel 5 F'!G15*100,"-"))</f>
        <v>4.4871794871794872</v>
      </c>
      <c r="H15" s="62">
        <f>IF(OR('Tabel 5 F'!H15&lt;5,'Tabel 5 Be'!H15&lt;0.5),"-",IFERROR('Tabel 5 Be'!H15/'Tabel 5 F'!H15*100,"-"))</f>
        <v>8.1632653061224492</v>
      </c>
      <c r="I15" s="101"/>
      <c r="J15" s="62">
        <f>IF(OR('Tabel 5 F'!J15&lt;5,'Tabel 5 Be'!J15&lt;0.5),"-",IFERROR('Tabel 5 Be'!J15/'Tabel 5 F'!J15*100,"-"))</f>
        <v>14.817830246285366</v>
      </c>
      <c r="K15" s="100"/>
    </row>
    <row r="16" spans="1:11" ht="15.75" customHeight="1" x14ac:dyDescent="0.2">
      <c r="A16" s="52" t="s">
        <v>30</v>
      </c>
      <c r="B16" s="63">
        <f>IF(OR('Tabel 5 F'!B16&lt;5,'Tabel 5 Be'!B16&lt;0.5),"-",IFERROR('Tabel 5 Be'!B16/'Tabel 5 F'!B16*100,"-"))</f>
        <v>43.646408839779006</v>
      </c>
      <c r="C16" s="63">
        <f>IF(OR('Tabel 5 F'!C16&lt;5,'Tabel 5 Be'!C16&lt;0.5),"-",IFERROR('Tabel 5 Be'!C16/'Tabel 5 F'!C16*100,"-"))</f>
        <v>25.185185185185183</v>
      </c>
      <c r="D16" s="63">
        <f>IF(OR('Tabel 5 F'!D16&lt;5,'Tabel 5 Be'!D16&lt;0.5),"-",IFERROR('Tabel 5 Be'!D16/'Tabel 5 F'!D16*100,"-"))</f>
        <v>13.150684931506849</v>
      </c>
      <c r="E16" s="63">
        <f>IF(OR('Tabel 5 F'!E16&lt;5,'Tabel 5 Be'!E16&lt;0.5),"-",IFERROR('Tabel 5 Be'!E16/'Tabel 5 F'!E16*100,"-"))</f>
        <v>6.8965517241379306</v>
      </c>
      <c r="F16" s="63">
        <f>IF(OR('Tabel 5 F'!F16&lt;5,'Tabel 5 Be'!F16&lt;0.5),"-",IFERROR('Tabel 5 Be'!F16/'Tabel 5 F'!F16*100,"-"))</f>
        <v>4.778761061946903</v>
      </c>
      <c r="G16" s="63">
        <f>IF(OR('Tabel 5 F'!G16&lt;5,'Tabel 5 Be'!G16&lt;0.5),"-",IFERROR('Tabel 5 Be'!G16/'Tabel 5 F'!G16*100,"-"))</f>
        <v>3.7335285505124451</v>
      </c>
      <c r="H16" s="63">
        <f>IF(OR('Tabel 5 F'!H16&lt;5,'Tabel 5 Be'!H16&lt;0.5),"-",IFERROR('Tabel 5 Be'!H16/'Tabel 5 F'!H16*100,"-"))</f>
        <v>5.6910569105691051</v>
      </c>
      <c r="I16" s="101"/>
      <c r="J16" s="63">
        <f>IF(OR('Tabel 5 F'!J16&lt;5,'Tabel 5 Be'!J16&lt;0.5),"-",IFERROR('Tabel 5 Be'!J16/'Tabel 5 F'!J16*100,"-"))</f>
        <v>8.6902156924038749</v>
      </c>
      <c r="K16" s="100"/>
    </row>
    <row r="17" spans="1:11" ht="15" hidden="1" customHeight="1" x14ac:dyDescent="0.2">
      <c r="A17" s="50" t="s">
        <v>31</v>
      </c>
      <c r="B17" s="62">
        <f>IF(OR('Tabel 5 F'!B17&lt;5,'Tabel 5 Be'!B17&lt;0.5),"-",IFERROR('Tabel 5 Be'!B17/'Tabel 5 F'!B17*100,"-"))</f>
        <v>42.592592592592595</v>
      </c>
      <c r="C17" s="62">
        <f>IF(OR('Tabel 5 F'!C17&lt;5,'Tabel 5 Be'!C17&lt;0.5),"-",IFERROR('Tabel 5 Be'!C17/'Tabel 5 F'!C17*100,"-"))</f>
        <v>13.043478260869565</v>
      </c>
      <c r="D17" s="62">
        <f>IF(OR('Tabel 5 F'!D17&lt;5,'Tabel 5 Be'!D17&lt;0.5),"-",IFERROR('Tabel 5 Be'!D17/'Tabel 5 F'!D17*100,"-"))</f>
        <v>7.608695652173914</v>
      </c>
      <c r="E17" s="62">
        <f>IF(OR('Tabel 5 F'!E17&lt;5,'Tabel 5 Be'!E17&lt;0.5),"-",IFERROR('Tabel 5 Be'!E17/'Tabel 5 F'!E17*100,"-"))</f>
        <v>6.4102564102564097</v>
      </c>
      <c r="F17" s="62">
        <f>IF(OR('Tabel 5 F'!F17&lt;5,'Tabel 5 Be'!F17&lt;0.5),"-",IFERROR('Tabel 5 Be'!F17/'Tabel 5 F'!F17*100,"-"))</f>
        <v>1.0695187165775399</v>
      </c>
      <c r="G17" s="62">
        <f>IF(OR('Tabel 5 F'!G17&lt;5,'Tabel 5 Be'!G17&lt;0.5),"-",IFERROR('Tabel 5 Be'!G17/'Tabel 5 F'!G17*100,"-"))</f>
        <v>2.3452768729641695</v>
      </c>
      <c r="H17" s="62">
        <f>IF(OR('Tabel 5 F'!H17&lt;5,'Tabel 5 Be'!H17&lt;0.5),"-",IFERROR('Tabel 5 Be'!H17/'Tabel 5 F'!H17*100,"-"))</f>
        <v>4.6762589928057556</v>
      </c>
      <c r="I17" s="101"/>
      <c r="J17" s="62">
        <f>IF(OR('Tabel 5 F'!J17&lt;5,'Tabel 5 Be'!J17&lt;0.5),"-",IFERROR('Tabel 5 Be'!J17/'Tabel 5 F'!J17*100,"-"))</f>
        <v>4.2176296921130323</v>
      </c>
      <c r="K17" s="100"/>
    </row>
    <row r="18" spans="1:11" ht="15" hidden="1" customHeight="1" x14ac:dyDescent="0.2">
      <c r="A18" s="52" t="s">
        <v>32</v>
      </c>
      <c r="B18" s="63">
        <f>IF(OR('Tabel 5 F'!B18&lt;5,'Tabel 5 Be'!B18&lt;0.5),"-",IFERROR('Tabel 5 Be'!B18/'Tabel 5 F'!B18*100,"-"))</f>
        <v>54.285714285714285</v>
      </c>
      <c r="C18" s="63">
        <f>IF(OR('Tabel 5 F'!C18&lt;5,'Tabel 5 Be'!C18&lt;0.5),"-",IFERROR('Tabel 5 Be'!C18/'Tabel 5 F'!C18*100,"-"))</f>
        <v>28.571428571428569</v>
      </c>
      <c r="D18" s="63">
        <f>IF(OR('Tabel 5 F'!D18&lt;5,'Tabel 5 Be'!D18&lt;0.5),"-",IFERROR('Tabel 5 Be'!D18/'Tabel 5 F'!D18*100,"-"))</f>
        <v>9.0909090909090917</v>
      </c>
      <c r="E18" s="63">
        <f>IF(OR('Tabel 5 F'!E18&lt;5,'Tabel 5 Be'!E18&lt;0.5),"-",IFERROR('Tabel 5 Be'!E18/'Tabel 5 F'!E18*100,"-"))</f>
        <v>3.4482758620689653</v>
      </c>
      <c r="F18" s="63">
        <f>IF(OR('Tabel 5 F'!F18&lt;5,'Tabel 5 Be'!F18&lt;0.5),"-",IFERROR('Tabel 5 Be'!F18/'Tabel 5 F'!F18*100,"-"))</f>
        <v>1</v>
      </c>
      <c r="G18" s="63">
        <f>IF(OR('Tabel 5 F'!G18&lt;5,'Tabel 5 Be'!G18&lt;0.5),"-",IFERROR('Tabel 5 Be'!G18/'Tabel 5 F'!G18*100,"-"))</f>
        <v>2.7131782945736433</v>
      </c>
      <c r="H18" s="63">
        <f>IF(OR('Tabel 5 F'!H18&lt;5,'Tabel 5 Be'!H18&lt;0.5),"-",IFERROR('Tabel 5 Be'!H18/'Tabel 5 F'!H18*100,"-"))</f>
        <v>2.083333333333333</v>
      </c>
      <c r="I18" s="101"/>
      <c r="J18" s="63">
        <f>IF(OR('Tabel 5 F'!J18&lt;5,'Tabel 5 Be'!J18&lt;0.5),"-",IFERROR('Tabel 5 Be'!J18/'Tabel 5 F'!J18*100,"-"))</f>
        <v>7.3806078147612153</v>
      </c>
      <c r="K18" s="100"/>
    </row>
    <row r="19" spans="1:11" ht="15" hidden="1" customHeight="1" x14ac:dyDescent="0.2">
      <c r="A19" s="50" t="s">
        <v>33</v>
      </c>
      <c r="B19" s="62" t="str">
        <f>IF(OR('Tabel 5 F'!B19&lt;5,'Tabel 5 Be'!B19&lt;0.5),"-",IFERROR('Tabel 5 Be'!B19/'Tabel 5 F'!B19*100,"-"))</f>
        <v>-</v>
      </c>
      <c r="C19" s="62" t="str">
        <f>IF(OR('Tabel 5 F'!C19&lt;5,'Tabel 5 Be'!C19&lt;0.5),"-",IFERROR('Tabel 5 Be'!C19/'Tabel 5 F'!C19*100,"-"))</f>
        <v>-</v>
      </c>
      <c r="D19" s="62" t="str">
        <f>IF(OR('Tabel 5 F'!D19&lt;5,'Tabel 5 Be'!D19&lt;0.5),"-",IFERROR('Tabel 5 Be'!D19/'Tabel 5 F'!D19*100,"-"))</f>
        <v>-</v>
      </c>
      <c r="E19" s="62">
        <f>IF(OR('Tabel 5 F'!E19&lt;5,'Tabel 5 Be'!E19&lt;0.5),"-",IFERROR('Tabel 5 Be'!E19/'Tabel 5 F'!E19*100,"-"))</f>
        <v>5.5555555555555554</v>
      </c>
      <c r="F19" s="62" t="str">
        <f>IF(OR('Tabel 5 F'!F19&lt;5,'Tabel 5 Be'!F19&lt;0.5),"-",IFERROR('Tabel 5 Be'!F19/'Tabel 5 F'!F19*100,"-"))</f>
        <v>-</v>
      </c>
      <c r="G19" s="62">
        <f>IF(OR('Tabel 5 F'!G19&lt;5,'Tabel 5 Be'!G19&lt;0.5),"-",IFERROR('Tabel 5 Be'!G19/'Tabel 5 F'!G19*100,"-"))</f>
        <v>3.2388663967611335</v>
      </c>
      <c r="H19" s="62" t="str">
        <f>IF(OR('Tabel 5 F'!H19&lt;5,'Tabel 5 Be'!H19&lt;0.5),"-",IFERROR('Tabel 5 Be'!H19/'Tabel 5 F'!H19*100,"-"))</f>
        <v>-</v>
      </c>
      <c r="I19" s="101"/>
      <c r="J19" s="62">
        <f>IF(OR('Tabel 5 F'!J19&lt;5,'Tabel 5 Be'!J19&lt;0.5),"-",IFERROR('Tabel 5 Be'!J19/'Tabel 5 F'!J19*100,"-"))</f>
        <v>2.8125</v>
      </c>
      <c r="K19" s="100"/>
    </row>
    <row r="20" spans="1:11" ht="15" hidden="1" customHeight="1" x14ac:dyDescent="0.2">
      <c r="A20" s="52" t="s">
        <v>34</v>
      </c>
      <c r="B20" s="63">
        <f>IF(OR('Tabel 5 F'!B20&lt;5,'Tabel 5 Be'!B20&lt;0.5),"-",IFERROR('Tabel 5 Be'!B20/'Tabel 5 F'!B20*100,"-"))</f>
        <v>41.17647058823529</v>
      </c>
      <c r="C20" s="63">
        <f>IF(OR('Tabel 5 F'!C20&lt;5,'Tabel 5 Be'!C20&lt;0.5),"-",IFERROR('Tabel 5 Be'!C20/'Tabel 5 F'!C20*100,"-"))</f>
        <v>29.411764705882355</v>
      </c>
      <c r="D20" s="63">
        <f>IF(OR('Tabel 5 F'!D20&lt;5,'Tabel 5 Be'!D20&lt;0.5),"-",IFERROR('Tabel 5 Be'!D20/'Tabel 5 F'!D20*100,"-"))</f>
        <v>3.7037037037037033</v>
      </c>
      <c r="E20" s="63">
        <f>IF(OR('Tabel 5 F'!E20&lt;5,'Tabel 5 Be'!E20&lt;0.5),"-",IFERROR('Tabel 5 Be'!E20/'Tabel 5 F'!E20*100,"-"))</f>
        <v>3.4482758620689653</v>
      </c>
      <c r="F20" s="63">
        <f>IF(OR('Tabel 5 F'!F20&lt;5,'Tabel 5 Be'!F20&lt;0.5),"-",IFERROR('Tabel 5 Be'!F20/'Tabel 5 F'!F20*100,"-"))</f>
        <v>3.0303030303030303</v>
      </c>
      <c r="G20" s="63">
        <f>IF(OR('Tabel 5 F'!G20&lt;5,'Tabel 5 Be'!G20&lt;0.5),"-",IFERROR('Tabel 5 Be'!G20/'Tabel 5 F'!G20*100,"-"))</f>
        <v>1.9933554817275747</v>
      </c>
      <c r="H20" s="63">
        <f>IF(OR('Tabel 5 F'!H20&lt;5,'Tabel 5 Be'!H20&lt;0.5),"-",IFERROR('Tabel 5 Be'!H20/'Tabel 5 F'!H20*100,"-"))</f>
        <v>4</v>
      </c>
      <c r="I20" s="101"/>
      <c r="J20" s="63">
        <f>IF(OR('Tabel 5 F'!J20&lt;5,'Tabel 5 Be'!J20&lt;0.5),"-",IFERROR('Tabel 5 Be'!J20/'Tabel 5 F'!J20*100,"-"))</f>
        <v>4.7337278106508878</v>
      </c>
      <c r="K20" s="100"/>
    </row>
    <row r="21" spans="1:11" ht="15.75" customHeight="1" x14ac:dyDescent="0.2">
      <c r="A21" s="50" t="s">
        <v>35</v>
      </c>
      <c r="B21" s="62">
        <f>IF(OR('Tabel 5 F'!B21&lt;5,'Tabel 5 Be'!B21&lt;0.5),"-",IFERROR('Tabel 5 Be'!B21/'Tabel 5 F'!B21*100,"-"))</f>
        <v>46.226415094339622</v>
      </c>
      <c r="C21" s="62">
        <f>IF(OR('Tabel 5 F'!C21&lt;5,'Tabel 5 Be'!C21&lt;0.5),"-",IFERROR('Tabel 5 Be'!C21/'Tabel 5 F'!C21*100,"-"))</f>
        <v>19.834710743801654</v>
      </c>
      <c r="D21" s="62">
        <f>IF(OR('Tabel 5 F'!D21&lt;5,'Tabel 5 Be'!D21&lt;0.5),"-",IFERROR('Tabel 5 Be'!D21/'Tabel 5 F'!D21*100,"-"))</f>
        <v>7.623318385650224</v>
      </c>
      <c r="E21" s="62">
        <f>IF(OR('Tabel 5 F'!E21&lt;5,'Tabel 5 Be'!E21&lt;0.5),"-",IFERROR('Tabel 5 Be'!E21/'Tabel 5 F'!E21*100,"-"))</f>
        <v>5.0156739811912221</v>
      </c>
      <c r="F21" s="62">
        <f>IF(OR('Tabel 5 F'!F21&lt;5,'Tabel 5 Be'!F21&lt;0.5),"-",IFERROR('Tabel 5 Be'!F21/'Tabel 5 F'!F21*100,"-"))</f>
        <v>1.3333333333333335</v>
      </c>
      <c r="G21" s="62">
        <f>IF(OR('Tabel 5 F'!G21&lt;5,'Tabel 5 Be'!G21&lt;0.5),"-",IFERROR('Tabel 5 Be'!G21/'Tabel 5 F'!G21*100,"-"))</f>
        <v>2.4348568987612134</v>
      </c>
      <c r="H21" s="62">
        <f>IF(OR('Tabel 5 F'!H21&lt;5,'Tabel 5 Be'!H21&lt;0.5),"-",IFERROR('Tabel 5 Be'!H21/'Tabel 5 F'!H21*100,"-"))</f>
        <v>3.9603960396039604</v>
      </c>
      <c r="I21" s="101"/>
      <c r="J21" s="62">
        <f>IF(OR('Tabel 5 F'!J21&lt;5,'Tabel 5 Be'!J21&lt;0.5),"-",IFERROR('Tabel 5 Be'!J21/'Tabel 5 F'!J21*100,"-"))</f>
        <v>4.7312933916173829</v>
      </c>
      <c r="K21" s="100"/>
    </row>
    <row r="22" spans="1:11" ht="15.75" customHeight="1" x14ac:dyDescent="0.2">
      <c r="A22" s="52" t="s">
        <v>36</v>
      </c>
      <c r="B22" s="63">
        <f>IF(OR('Tabel 5 F'!B22&lt;5,'Tabel 5 Be'!B22&lt;0.5),"-",IFERROR('Tabel 5 Be'!B22/'Tabel 5 F'!B22*100,"-"))</f>
        <v>50</v>
      </c>
      <c r="C22" s="63">
        <f>IF(OR('Tabel 5 F'!C22&lt;5,'Tabel 5 Be'!C22&lt;0.5),"-",IFERROR('Tabel 5 Be'!C22/'Tabel 5 F'!C22*100,"-"))</f>
        <v>11.76470588235294</v>
      </c>
      <c r="D22" s="63">
        <f>IF(OR('Tabel 5 F'!D22&lt;5,'Tabel 5 Be'!D22&lt;0.5),"-",IFERROR('Tabel 5 Be'!D22/'Tabel 5 F'!D22*100,"-"))</f>
        <v>2.9411764705882351</v>
      </c>
      <c r="E22" s="63">
        <f>IF(OR('Tabel 5 F'!E22&lt;5,'Tabel 5 Be'!E22&lt;0.5),"-",IFERROR('Tabel 5 Be'!E22/'Tabel 5 F'!E22*100,"-"))</f>
        <v>4.1666666666666661</v>
      </c>
      <c r="F22" s="63" t="str">
        <f>IF(OR('Tabel 5 F'!F22&lt;5,'Tabel 5 Be'!F22&lt;0.5),"-",IFERROR('Tabel 5 Be'!F22/'Tabel 5 F'!F22*100,"-"))</f>
        <v>-</v>
      </c>
      <c r="G22" s="63">
        <f>IF(OR('Tabel 5 F'!G22&lt;5,'Tabel 5 Be'!G22&lt;0.5),"-",IFERROR('Tabel 5 Be'!G22/'Tabel 5 F'!G22*100,"-"))</f>
        <v>1.8018018018018018</v>
      </c>
      <c r="H22" s="63" t="str">
        <f>IF(OR('Tabel 5 F'!H22&lt;5,'Tabel 5 Be'!H22&lt;0.5),"-",IFERROR('Tabel 5 Be'!H22/'Tabel 5 F'!H22*100,"-"))</f>
        <v>-</v>
      </c>
      <c r="I22" s="101"/>
      <c r="J22" s="63">
        <f>IF(OR('Tabel 5 F'!J22&lt;5,'Tabel 5 Be'!J22&lt;0.5),"-",IFERROR('Tabel 5 Be'!J22/'Tabel 5 F'!J22*100,"-"))</f>
        <v>4.4817927170868348</v>
      </c>
      <c r="K22" s="100"/>
    </row>
    <row r="23" spans="1:11" ht="15.75" customHeight="1" x14ac:dyDescent="0.2">
      <c r="A23" s="50" t="s">
        <v>37</v>
      </c>
      <c r="B23" s="62">
        <f>IF(OR('Tabel 5 F'!B23&lt;5,'Tabel 5 Be'!B23&lt;0.5),"-",IFERROR('Tabel 5 Be'!B23/'Tabel 5 F'!B23*100,"-"))</f>
        <v>29.545454545454547</v>
      </c>
      <c r="C23" s="62">
        <f>IF(OR('Tabel 5 F'!C23&lt;5,'Tabel 5 Be'!C23&lt;0.5),"-",IFERROR('Tabel 5 Be'!C23/'Tabel 5 F'!C23*100,"-"))</f>
        <v>23.684210526315788</v>
      </c>
      <c r="D23" s="62">
        <f>IF(OR('Tabel 5 F'!D23&lt;5,'Tabel 5 Be'!D23&lt;0.5),"-",IFERROR('Tabel 5 Be'!D23/'Tabel 5 F'!D23*100,"-"))</f>
        <v>8.064516129032258</v>
      </c>
      <c r="E23" s="62">
        <f>IF(OR('Tabel 5 F'!E23&lt;5,'Tabel 5 Be'!E23&lt;0.5),"-",IFERROR('Tabel 5 Be'!E23/'Tabel 5 F'!E23*100,"-"))</f>
        <v>3.7037037037037033</v>
      </c>
      <c r="F23" s="62" t="str">
        <f>IF(OR('Tabel 5 F'!F23&lt;5,'Tabel 5 Be'!F23&lt;0.5),"-",IFERROR('Tabel 5 Be'!F23/'Tabel 5 F'!F23*100,"-"))</f>
        <v>-</v>
      </c>
      <c r="G23" s="62">
        <f>IF(OR('Tabel 5 F'!G23&lt;5,'Tabel 5 Be'!G23&lt;0.5),"-",IFERROR('Tabel 5 Be'!G23/'Tabel 5 F'!G23*100,"-"))</f>
        <v>4.7619047619047619</v>
      </c>
      <c r="H23" s="62">
        <f>IF(OR('Tabel 5 F'!H23&lt;5,'Tabel 5 Be'!H23&lt;0.5),"-",IFERROR('Tabel 5 Be'!H23/'Tabel 5 F'!H23*100,"-"))</f>
        <v>2.7777777777777777</v>
      </c>
      <c r="I23" s="101"/>
      <c r="J23" s="62">
        <f>IF(OR('Tabel 5 F'!J23&lt;5,'Tabel 5 Be'!J23&lt;0.5),"-",IFERROR('Tabel 5 Be'!J23/'Tabel 5 F'!J23*100,"-"))</f>
        <v>9.0476190476190474</v>
      </c>
      <c r="K23" s="100"/>
    </row>
    <row r="24" spans="1:11" ht="15.75" customHeight="1" x14ac:dyDescent="0.2">
      <c r="A24" s="52" t="s">
        <v>38</v>
      </c>
      <c r="B24" s="63">
        <f>IF(OR('Tabel 5 F'!B24&lt;5,'Tabel 5 Be'!B24&lt;0.5),"-",IFERROR('Tabel 5 Be'!B24/'Tabel 5 F'!B24*100,"-"))</f>
        <v>41.44736842105263</v>
      </c>
      <c r="C24" s="63">
        <f>IF(OR('Tabel 5 F'!C24&lt;5,'Tabel 5 Be'!C24&lt;0.5),"-",IFERROR('Tabel 5 Be'!C24/'Tabel 5 F'!C24*100,"-"))</f>
        <v>13.043478260869565</v>
      </c>
      <c r="D24" s="63">
        <f>IF(OR('Tabel 5 F'!D24&lt;5,'Tabel 5 Be'!D24&lt;0.5),"-",IFERROR('Tabel 5 Be'!D24/'Tabel 5 F'!D24*100,"-"))</f>
        <v>6.8027210884353746</v>
      </c>
      <c r="E24" s="63">
        <f>IF(OR('Tabel 5 F'!E24&lt;5,'Tabel 5 Be'!E24&lt;0.5),"-",IFERROR('Tabel 5 Be'!E24/'Tabel 5 F'!E24*100,"-"))</f>
        <v>2.0100502512562812</v>
      </c>
      <c r="F24" s="63">
        <f>IF(OR('Tabel 5 F'!F24&lt;5,'Tabel 5 Be'!F24&lt;0.5),"-",IFERROR('Tabel 5 Be'!F24/'Tabel 5 F'!F24*100,"-"))</f>
        <v>2.6058631921824107</v>
      </c>
      <c r="G24" s="63">
        <f>IF(OR('Tabel 5 F'!G24&lt;5,'Tabel 5 Be'!G24&lt;0.5),"-",IFERROR('Tabel 5 Be'!G24/'Tabel 5 F'!G24*100,"-"))</f>
        <v>1.245753114382786</v>
      </c>
      <c r="H24" s="63">
        <f>IF(OR('Tabel 5 F'!H24&lt;5,'Tabel 5 Be'!H24&lt;0.5),"-",IFERROR('Tabel 5 Be'!H24/'Tabel 5 F'!H24*100,"-"))</f>
        <v>2.5531914893617018</v>
      </c>
      <c r="I24" s="101"/>
      <c r="J24" s="63">
        <f>IF(OR('Tabel 5 F'!J24&lt;5,'Tabel 5 Be'!J24&lt;0.5),"-",IFERROR('Tabel 5 Be'!J24/'Tabel 5 F'!J24*100,"-"))</f>
        <v>5.4949664429530198</v>
      </c>
      <c r="K24" s="100"/>
    </row>
    <row r="25" spans="1:11" ht="15.75" customHeight="1" x14ac:dyDescent="0.2">
      <c r="A25" s="50" t="s">
        <v>39</v>
      </c>
      <c r="B25" s="62">
        <f>IF(OR('Tabel 5 F'!B25&lt;5,'Tabel 5 Be'!B25&lt;0.5),"-",IFERROR('Tabel 5 Be'!B25/'Tabel 5 F'!B25*100,"-"))</f>
        <v>39.330543933054393</v>
      </c>
      <c r="C25" s="62">
        <f>IF(OR('Tabel 5 F'!C25&lt;5,'Tabel 5 Be'!C25&lt;0.5),"-",IFERROR('Tabel 5 Be'!C25/'Tabel 5 F'!C25*100,"-"))</f>
        <v>12.23021582733813</v>
      </c>
      <c r="D25" s="62">
        <f>IF(OR('Tabel 5 F'!D25&lt;5,'Tabel 5 Be'!D25&lt;0.5),"-",IFERROR('Tabel 5 Be'!D25/'Tabel 5 F'!D25*100,"-"))</f>
        <v>4.0971168437025796</v>
      </c>
      <c r="E25" s="62">
        <f>IF(OR('Tabel 5 F'!E25&lt;5,'Tabel 5 Be'!E25&lt;0.5),"-",IFERROR('Tabel 5 Be'!E25/'Tabel 5 F'!E25*100,"-"))</f>
        <v>2.2459893048128343</v>
      </c>
      <c r="F25" s="62">
        <f>IF(OR('Tabel 5 F'!F25&lt;5,'Tabel 5 Be'!F25&lt;0.5),"-",IFERROR('Tabel 5 Be'!F25/'Tabel 5 F'!F25*100,"-"))</f>
        <v>0.96930533117932149</v>
      </c>
      <c r="G25" s="62">
        <f>IF(OR('Tabel 5 F'!G25&lt;5,'Tabel 5 Be'!G25&lt;0.5),"-",IFERROR('Tabel 5 Be'!G25/'Tabel 5 F'!G25*100,"-"))</f>
        <v>1.2201073694485114</v>
      </c>
      <c r="H25" s="62">
        <f>IF(OR('Tabel 5 F'!H25&lt;5,'Tabel 5 Be'!H25&lt;0.5),"-",IFERROR('Tabel 5 Be'!H25/'Tabel 5 F'!H25*100,"-"))</f>
        <v>3.1055900621118013</v>
      </c>
      <c r="I25" s="101"/>
      <c r="J25" s="62">
        <f>IF(OR('Tabel 5 F'!J25&lt;5,'Tabel 5 Be'!J25&lt;0.5),"-",IFERROR('Tabel 5 Be'!J25/'Tabel 5 F'!J25*100,"-"))</f>
        <v>4.2189281641961234</v>
      </c>
      <c r="K25" s="100"/>
    </row>
    <row r="26" spans="1:11" ht="15.75" customHeight="1" x14ac:dyDescent="0.2">
      <c r="A26" s="52" t="s">
        <v>40</v>
      </c>
      <c r="B26" s="63">
        <f>IF(OR('Tabel 5 F'!B26&lt;5,'Tabel 5 Be'!B26&lt;0.5),"-",IFERROR('Tabel 5 Be'!B26/'Tabel 5 F'!B26*100,"-"))</f>
        <v>12.903225806451612</v>
      </c>
      <c r="C26" s="63">
        <f>IF(OR('Tabel 5 F'!C26&lt;5,'Tabel 5 Be'!C26&lt;0.5),"-",IFERROR('Tabel 5 Be'!C26/'Tabel 5 F'!C26*100,"-"))</f>
        <v>5.2272727272727266</v>
      </c>
      <c r="D26" s="63">
        <f>IF(OR('Tabel 5 F'!D26&lt;5,'Tabel 5 Be'!D26&lt;0.5),"-",IFERROR('Tabel 5 Be'!D26/'Tabel 5 F'!D26*100,"-"))</f>
        <v>2.4743230625583568</v>
      </c>
      <c r="E26" s="63">
        <f>IF(OR('Tabel 5 F'!E26&lt;5,'Tabel 5 Be'!E26&lt;0.5),"-",IFERROR('Tabel 5 Be'!E26/'Tabel 5 F'!E26*100,"-"))</f>
        <v>1.3636363636363635</v>
      </c>
      <c r="F26" s="63">
        <f>IF(OR('Tabel 5 F'!F26&lt;5,'Tabel 5 Be'!F26&lt;0.5),"-",IFERROR('Tabel 5 Be'!F26/'Tabel 5 F'!F26*100,"-"))</f>
        <v>0.30612244897959184</v>
      </c>
      <c r="G26" s="63">
        <f>IF(OR('Tabel 5 F'!G26&lt;5,'Tabel 5 Be'!G26&lt;0.5),"-",IFERROR('Tabel 5 Be'!G26/'Tabel 5 F'!G26*100,"-"))</f>
        <v>0.19717384160368059</v>
      </c>
      <c r="H26" s="63">
        <f>IF(OR('Tabel 5 F'!H26&lt;5,'Tabel 5 Be'!H26&lt;0.5),"-",IFERROR('Tabel 5 Be'!H26/'Tabel 5 F'!H26*100,"-"))</f>
        <v>1.2658227848101267</v>
      </c>
      <c r="I26" s="101"/>
      <c r="J26" s="63">
        <f>IF(OR('Tabel 5 F'!J26&lt;5,'Tabel 5 Be'!J26&lt;0.5),"-",IFERROR('Tabel 5 Be'!J26/'Tabel 5 F'!J26*100,"-"))</f>
        <v>2.5043177892918824</v>
      </c>
      <c r="K26" s="100"/>
    </row>
    <row r="27" spans="1:11" ht="15.75" customHeight="1" x14ac:dyDescent="0.2">
      <c r="A27" s="50" t="s">
        <v>41</v>
      </c>
      <c r="B27" s="62">
        <f>IF(OR('Tabel 5 F'!B27&lt;5,'Tabel 5 Be'!B27&lt;0.5),"-",IFERROR('Tabel 5 Be'!B27/'Tabel 5 F'!B27*100,"-"))</f>
        <v>6.0606060606060606</v>
      </c>
      <c r="C27" s="62">
        <f>IF(OR('Tabel 5 F'!C27&lt;5,'Tabel 5 Be'!C27&lt;0.5),"-",IFERROR('Tabel 5 Be'!C27/'Tabel 5 F'!C27*100,"-"))</f>
        <v>2.083333333333333</v>
      </c>
      <c r="D27" s="62">
        <f>IF(OR('Tabel 5 F'!D27&lt;5,'Tabel 5 Be'!D27&lt;0.5),"-",IFERROR('Tabel 5 Be'!D27/'Tabel 5 F'!D27*100,"-"))</f>
        <v>3.1746031746031744</v>
      </c>
      <c r="E27" s="62">
        <f>IF(OR('Tabel 5 F'!E27&lt;5,'Tabel 5 Be'!E27&lt;0.5),"-",IFERROR('Tabel 5 Be'!E27/'Tabel 5 F'!E27*100,"-"))</f>
        <v>1.1267605633802817</v>
      </c>
      <c r="F27" s="62">
        <f>IF(OR('Tabel 5 F'!F27&lt;5,'Tabel 5 Be'!F27&lt;0.5),"-",IFERROR('Tabel 5 Be'!F27/'Tabel 5 F'!F27*100,"-"))</f>
        <v>0.43103448275862066</v>
      </c>
      <c r="G27" s="62">
        <f>IF(OR('Tabel 5 F'!G27&lt;5,'Tabel 5 Be'!G27&lt;0.5),"-",IFERROR('Tabel 5 Be'!G27/'Tabel 5 F'!G27*100,"-"))</f>
        <v>0.90090090090090091</v>
      </c>
      <c r="H27" s="62" t="str">
        <f>IF(OR('Tabel 5 F'!H27&lt;5,'Tabel 5 Be'!H27&lt;0.5),"-",IFERROR('Tabel 5 Be'!H27/'Tabel 5 F'!H27*100,"-"))</f>
        <v>-</v>
      </c>
      <c r="I27" s="101"/>
      <c r="J27" s="62">
        <f>IF(OR('Tabel 5 F'!J27&lt;5,'Tabel 5 Be'!J27&lt;0.5),"-",IFERROR('Tabel 5 Be'!J27/'Tabel 5 F'!J27*100,"-"))</f>
        <v>1.4141414141414141</v>
      </c>
      <c r="K27" s="100"/>
    </row>
    <row r="28" spans="1:11" ht="15.75" customHeight="1" x14ac:dyDescent="0.2">
      <c r="A28" s="52" t="s">
        <v>42</v>
      </c>
      <c r="B28" s="63">
        <f>IF(OR('Tabel 5 F'!B28&lt;5,'Tabel 5 Be'!B28&lt;0.5),"-",IFERROR('Tabel 5 Be'!B28/'Tabel 5 F'!B28*100,"-"))</f>
        <v>45.794392523364486</v>
      </c>
      <c r="C28" s="63">
        <f>IF(OR('Tabel 5 F'!C28&lt;5,'Tabel 5 Be'!C28&lt;0.5),"-",IFERROR('Tabel 5 Be'!C28/'Tabel 5 F'!C28*100,"-"))</f>
        <v>18.378378378378379</v>
      </c>
      <c r="D28" s="63">
        <f>IF(OR('Tabel 5 F'!D28&lt;5,'Tabel 5 Be'!D28&lt;0.5),"-",IFERROR('Tabel 5 Be'!D28/'Tabel 5 F'!D28*100,"-"))</f>
        <v>8.5603112840466924</v>
      </c>
      <c r="E28" s="63">
        <f>IF(OR('Tabel 5 F'!E28&lt;5,'Tabel 5 Be'!E28&lt;0.5),"-",IFERROR('Tabel 5 Be'!E28/'Tabel 5 F'!E28*100,"-"))</f>
        <v>5.361050328227571</v>
      </c>
      <c r="F28" s="63">
        <f>IF(OR('Tabel 5 F'!F28&lt;5,'Tabel 5 Be'!F28&lt;0.5),"-",IFERROR('Tabel 5 Be'!F28/'Tabel 5 F'!F28*100,"-"))</f>
        <v>4.9234135667396064</v>
      </c>
      <c r="G28" s="63">
        <f>IF(OR('Tabel 5 F'!G28&lt;5,'Tabel 5 Be'!G28&lt;0.5),"-",IFERROR('Tabel 5 Be'!G28/'Tabel 5 F'!G28*100,"-"))</f>
        <v>4.2447418738049709</v>
      </c>
      <c r="H28" s="63">
        <f>IF(OR('Tabel 5 F'!H28&lt;5,'Tabel 5 Be'!H28&lt;0.5),"-",IFERROR('Tabel 5 Be'!H28/'Tabel 5 F'!H28*100,"-"))</f>
        <v>4.5385779122541603</v>
      </c>
      <c r="I28" s="101"/>
      <c r="J28" s="63">
        <f>IF(OR('Tabel 5 F'!J28&lt;5,'Tabel 5 Be'!J28&lt;0.5),"-",IFERROR('Tabel 5 Be'!J28/'Tabel 5 F'!J28*100,"-"))</f>
        <v>6.83064650157886</v>
      </c>
      <c r="K28" s="100"/>
    </row>
    <row r="29" spans="1:11" ht="15.75" customHeight="1" x14ac:dyDescent="0.2">
      <c r="A29" s="50" t="s">
        <v>43</v>
      </c>
      <c r="B29" s="62" t="str">
        <f>IF(OR('Tabel 5 F'!B29&lt;5,'Tabel 5 Be'!B29&lt;0.5),"-",IFERROR('Tabel 5 Be'!B29/'Tabel 5 F'!B29*100,"-"))</f>
        <v>-</v>
      </c>
      <c r="C29" s="62">
        <f>IF(OR('Tabel 5 F'!C29&lt;5,'Tabel 5 Be'!C29&lt;0.5),"-",IFERROR('Tabel 5 Be'!C29/'Tabel 5 F'!C29*100,"-"))</f>
        <v>3.5714285714285712</v>
      </c>
      <c r="D29" s="62">
        <f>IF(OR('Tabel 5 F'!D29&lt;5,'Tabel 5 Be'!D29&lt;0.5),"-",IFERROR('Tabel 5 Be'!D29/'Tabel 5 F'!D29*100,"-"))</f>
        <v>4.5454545454545459</v>
      </c>
      <c r="E29" s="62">
        <f>IF(OR('Tabel 5 F'!E29&lt;5,'Tabel 5 Be'!E29&lt;0.5),"-",IFERROR('Tabel 5 Be'!E29/'Tabel 5 F'!E29*100,"-"))</f>
        <v>1.9607843137254901</v>
      </c>
      <c r="F29" s="62" t="str">
        <f>IF(OR('Tabel 5 F'!F29&lt;5,'Tabel 5 Be'!F29&lt;0.5),"-",IFERROR('Tabel 5 Be'!F29/'Tabel 5 F'!F29*100,"-"))</f>
        <v>-</v>
      </c>
      <c r="G29" s="62">
        <f>IF(OR('Tabel 5 F'!G29&lt;5,'Tabel 5 Be'!G29&lt;0.5),"-",IFERROR('Tabel 5 Be'!G29/'Tabel 5 F'!G29*100,"-"))</f>
        <v>1.0309278350515463</v>
      </c>
      <c r="H29" s="62" t="str">
        <f>IF(OR('Tabel 5 F'!H29&lt;5,'Tabel 5 Be'!H29&lt;0.5),"-",IFERROR('Tabel 5 Be'!H29/'Tabel 5 F'!H29*100,"-"))</f>
        <v>-</v>
      </c>
      <c r="I29" s="101"/>
      <c r="J29" s="62">
        <f>IF(OR('Tabel 5 F'!J29&lt;5,'Tabel 5 Be'!J29&lt;0.5),"-",IFERROR('Tabel 5 Be'!J29/'Tabel 5 F'!J29*100,"-"))</f>
        <v>1.1876484560570071</v>
      </c>
      <c r="K29" s="100"/>
    </row>
    <row r="30" spans="1:11" ht="15.75" customHeight="1" x14ac:dyDescent="0.2">
      <c r="A30" s="52" t="s">
        <v>44</v>
      </c>
      <c r="B30" s="63">
        <f>IF(OR('Tabel 5 F'!B30&lt;5,'Tabel 5 Be'!B30&lt;0.5),"-",IFERROR('Tabel 5 Be'!B30/'Tabel 5 F'!B30*100,"-"))</f>
        <v>51.219512195121951</v>
      </c>
      <c r="C30" s="63">
        <f>IF(OR('Tabel 5 F'!C30&lt;5,'Tabel 5 Be'!C30&lt;0.5),"-",IFERROR('Tabel 5 Be'!C30/'Tabel 5 F'!C30*100,"-"))</f>
        <v>32.727272727272727</v>
      </c>
      <c r="D30" s="63">
        <f>IF(OR('Tabel 5 F'!D30&lt;5,'Tabel 5 Be'!D30&lt;0.5),"-",IFERROR('Tabel 5 Be'!D30/'Tabel 5 F'!D30*100,"-"))</f>
        <v>8.791208791208792</v>
      </c>
      <c r="E30" s="63">
        <f>IF(OR('Tabel 5 F'!E30&lt;5,'Tabel 5 Be'!E30&lt;0.5),"-",IFERROR('Tabel 5 Be'!E30/'Tabel 5 F'!E30*100,"-"))</f>
        <v>6.0737527114967458</v>
      </c>
      <c r="F30" s="63">
        <f>IF(OR('Tabel 5 F'!F30&lt;5,'Tabel 5 Be'!F30&lt;0.5),"-",IFERROR('Tabel 5 Be'!F30/'Tabel 5 F'!F30*100,"-"))</f>
        <v>3.8356164383561646</v>
      </c>
      <c r="G30" s="63">
        <f>IF(OR('Tabel 5 F'!G30&lt;5,'Tabel 5 Be'!G30&lt;0.5),"-",IFERROR('Tabel 5 Be'!G30/'Tabel 5 F'!G30*100,"-"))</f>
        <v>2.6634382566585959</v>
      </c>
      <c r="H30" s="63">
        <f>IF(OR('Tabel 5 F'!H30&lt;5,'Tabel 5 Be'!H30&lt;0.5),"-",IFERROR('Tabel 5 Be'!H30/'Tabel 5 F'!H30*100,"-"))</f>
        <v>2.3851590106007068</v>
      </c>
      <c r="I30" s="101"/>
      <c r="J30" s="63">
        <f>IF(OR('Tabel 5 F'!J30&lt;5,'Tabel 5 Be'!J30&lt;0.5),"-",IFERROR('Tabel 5 Be'!J30/'Tabel 5 F'!J30*100,"-"))</f>
        <v>4.5179856115107917</v>
      </c>
      <c r="K30" s="100"/>
    </row>
    <row r="31" spans="1:11" ht="15.75" customHeight="1" x14ac:dyDescent="0.2">
      <c r="A31" s="50" t="s">
        <v>45</v>
      </c>
      <c r="B31" s="62">
        <f>IF(OR('Tabel 5 F'!B31&lt;5,'Tabel 5 Be'!B31&lt;0.5),"-",IFERROR('Tabel 5 Be'!B31/'Tabel 5 F'!B31*100,"-"))</f>
        <v>16.666666666666664</v>
      </c>
      <c r="C31" s="62">
        <f>IF(OR('Tabel 5 F'!C31&lt;5,'Tabel 5 Be'!C31&lt;0.5),"-",IFERROR('Tabel 5 Be'!C31/'Tabel 5 F'!C31*100,"-"))</f>
        <v>50</v>
      </c>
      <c r="D31" s="62">
        <f>IF(OR('Tabel 5 F'!D31&lt;5,'Tabel 5 Be'!D31&lt;0.5),"-",IFERROR('Tabel 5 Be'!D31/'Tabel 5 F'!D31*100,"-"))</f>
        <v>20.512820512820511</v>
      </c>
      <c r="E31" s="62">
        <f>IF(OR('Tabel 5 F'!E31&lt;5,'Tabel 5 Be'!E31&lt;0.5),"-",IFERROR('Tabel 5 Be'!E31/'Tabel 5 F'!E31*100,"-"))</f>
        <v>5.6338028169014089</v>
      </c>
      <c r="F31" s="62">
        <f>IF(OR('Tabel 5 F'!F31&lt;5,'Tabel 5 Be'!F31&lt;0.5),"-",IFERROR('Tabel 5 Be'!F31/'Tabel 5 F'!F31*100,"-"))</f>
        <v>2.5641025641025639</v>
      </c>
      <c r="G31" s="62">
        <f>IF(OR('Tabel 5 F'!G31&lt;5,'Tabel 5 Be'!G31&lt;0.5),"-",IFERROR('Tabel 5 Be'!G31/'Tabel 5 F'!G31*100,"-"))</f>
        <v>2.7079303675048356</v>
      </c>
      <c r="H31" s="62">
        <f>IF(OR('Tabel 5 F'!H31&lt;5,'Tabel 5 Be'!H31&lt;0.5),"-",IFERROR('Tabel 5 Be'!H31/'Tabel 5 F'!H31*100,"-"))</f>
        <v>2.734375</v>
      </c>
      <c r="I31" s="101"/>
      <c r="J31" s="62">
        <f>IF(OR('Tabel 5 F'!J31&lt;5,'Tabel 5 Be'!J31&lt;0.5),"-",IFERROR('Tabel 5 Be'!J31/'Tabel 5 F'!J31*100,"-"))</f>
        <v>4.1489361702127656</v>
      </c>
      <c r="K31" s="100"/>
    </row>
    <row r="32" spans="1:11" ht="15.75" customHeight="1" x14ac:dyDescent="0.2">
      <c r="A32" s="52" t="s">
        <v>46</v>
      </c>
      <c r="B32" s="63">
        <f>IF(OR('Tabel 5 F'!B32&lt;5,'Tabel 5 Be'!B32&lt;0.5),"-",IFERROR('Tabel 5 Be'!B32/'Tabel 5 F'!B32*100,"-"))</f>
        <v>42.857142857142854</v>
      </c>
      <c r="C32" s="63">
        <f>IF(OR('Tabel 5 F'!C32&lt;5,'Tabel 5 Be'!C32&lt;0.5),"-",IFERROR('Tabel 5 Be'!C32/'Tabel 5 F'!C32*100,"-"))</f>
        <v>27.027027027027028</v>
      </c>
      <c r="D32" s="63">
        <f>IF(OR('Tabel 5 F'!D32&lt;5,'Tabel 5 Be'!D32&lt;0.5),"-",IFERROR('Tabel 5 Be'!D32/'Tabel 5 F'!D32*100,"-"))</f>
        <v>7.6923076923076925</v>
      </c>
      <c r="E32" s="63">
        <f>IF(OR('Tabel 5 F'!E32&lt;5,'Tabel 5 Be'!E32&lt;0.5),"-",IFERROR('Tabel 5 Be'!E32/'Tabel 5 F'!E32*100,"-"))</f>
        <v>3.664921465968586</v>
      </c>
      <c r="F32" s="63">
        <f>IF(OR('Tabel 5 F'!F32&lt;5,'Tabel 5 Be'!F32&lt;0.5),"-",IFERROR('Tabel 5 Be'!F32/'Tabel 5 F'!F32*100,"-"))</f>
        <v>3.278688524590164</v>
      </c>
      <c r="G32" s="63">
        <f>IF(OR('Tabel 5 F'!G32&lt;5,'Tabel 5 Be'!G32&lt;0.5),"-",IFERROR('Tabel 5 Be'!G32/'Tabel 5 F'!G32*100,"-"))</f>
        <v>1.1235955056179776</v>
      </c>
      <c r="H32" s="63">
        <f>IF(OR('Tabel 5 F'!H32&lt;5,'Tabel 5 Be'!H32&lt;0.5),"-",IFERROR('Tabel 5 Be'!H32/'Tabel 5 F'!H32*100,"-"))</f>
        <v>2.9585798816568047</v>
      </c>
      <c r="I32" s="101"/>
      <c r="J32" s="63">
        <f>IF(OR('Tabel 5 F'!J32&lt;5,'Tabel 5 Be'!J32&lt;0.5),"-",IFERROR('Tabel 5 Be'!J32/'Tabel 5 F'!J32*100,"-"))</f>
        <v>3.755054881571346</v>
      </c>
      <c r="K32" s="100"/>
    </row>
    <row r="33" spans="1:11" ht="15.75" customHeight="1" x14ac:dyDescent="0.2">
      <c r="A33" s="50" t="s">
        <v>47</v>
      </c>
      <c r="B33" s="62">
        <f>IF(OR('Tabel 5 F'!B33&lt;5,'Tabel 5 Be'!B33&lt;0.5),"-",IFERROR('Tabel 5 Be'!B33/'Tabel 5 F'!B33*100,"-"))</f>
        <v>36.97478991596639</v>
      </c>
      <c r="C33" s="62">
        <f>IF(OR('Tabel 5 F'!C33&lt;5,'Tabel 5 Be'!C33&lt;0.5),"-",IFERROR('Tabel 5 Be'!C33/'Tabel 5 F'!C33*100,"-"))</f>
        <v>12.913907284768211</v>
      </c>
      <c r="D33" s="62">
        <f>IF(OR('Tabel 5 F'!D33&lt;5,'Tabel 5 Be'!D33&lt;0.5),"-",IFERROR('Tabel 5 Be'!D33/'Tabel 5 F'!D33*100,"-"))</f>
        <v>5.5003313452617633</v>
      </c>
      <c r="E33" s="62">
        <f>IF(OR('Tabel 5 F'!E33&lt;5,'Tabel 5 Be'!E33&lt;0.5),"-",IFERROR('Tabel 5 Be'!E33/'Tabel 5 F'!E33*100,"-"))</f>
        <v>3.0124426981008514</v>
      </c>
      <c r="F33" s="62">
        <f>IF(OR('Tabel 5 F'!F33&lt;5,'Tabel 5 Be'!F33&lt;0.5),"-",IFERROR('Tabel 5 Be'!F33/'Tabel 5 F'!F33*100,"-"))</f>
        <v>1.5301530153015301</v>
      </c>
      <c r="G33" s="62">
        <f>IF(OR('Tabel 5 F'!G33&lt;5,'Tabel 5 Be'!G33&lt;0.5),"-",IFERROR('Tabel 5 Be'!G33/'Tabel 5 F'!G33*100,"-"))</f>
        <v>1.4500537056928033</v>
      </c>
      <c r="H33" s="62">
        <f>IF(OR('Tabel 5 F'!H33&lt;5,'Tabel 5 Be'!H33&lt;0.5),"-",IFERROR('Tabel 5 Be'!H33/'Tabel 5 F'!H33*100,"-"))</f>
        <v>3.4285714285714288</v>
      </c>
      <c r="I33" s="101"/>
      <c r="J33" s="62">
        <f>IF(OR('Tabel 5 F'!J33&lt;5,'Tabel 5 Be'!J33&lt;0.5),"-",IFERROR('Tabel 5 Be'!J33/'Tabel 5 F'!J33*100,"-"))</f>
        <v>6.25948406676783</v>
      </c>
      <c r="K33" s="100"/>
    </row>
    <row r="34" spans="1:11" ht="15.75" customHeight="1" x14ac:dyDescent="0.2">
      <c r="A34" s="52" t="s">
        <v>48</v>
      </c>
      <c r="B34" s="63">
        <f>IF(OR('Tabel 5 F'!B34&lt;5,'Tabel 5 Be'!B34&lt;0.5),"-",IFERROR('Tabel 5 Be'!B34/'Tabel 5 F'!B34*100,"-"))</f>
        <v>13.636363636363635</v>
      </c>
      <c r="C34" s="63">
        <f>IF(OR('Tabel 5 F'!C34&lt;5,'Tabel 5 Be'!C34&lt;0.5),"-",IFERROR('Tabel 5 Be'!C34/'Tabel 5 F'!C34*100,"-"))</f>
        <v>3.3244680851063828</v>
      </c>
      <c r="D34" s="63">
        <f>IF(OR('Tabel 5 F'!D34&lt;5,'Tabel 5 Be'!D34&lt;0.5),"-",IFERROR('Tabel 5 Be'!D34/'Tabel 5 F'!D34*100,"-"))</f>
        <v>1.8679409209383144</v>
      </c>
      <c r="E34" s="63">
        <f>IF(OR('Tabel 5 F'!E34&lt;5,'Tabel 5 Be'!E34&lt;0.5),"-",IFERROR('Tabel 5 Be'!E34/'Tabel 5 F'!E34*100,"-"))</f>
        <v>1.7927415828596416</v>
      </c>
      <c r="F34" s="63">
        <f>IF(OR('Tabel 5 F'!F34&lt;5,'Tabel 5 Be'!F34&lt;0.5),"-",IFERROR('Tabel 5 Be'!F34/'Tabel 5 F'!F34*100,"-"))</f>
        <v>0.83632019115890077</v>
      </c>
      <c r="G34" s="63">
        <f>IF(OR('Tabel 5 F'!G34&lt;5,'Tabel 5 Be'!G34&lt;0.5),"-",IFERROR('Tabel 5 Be'!G34/'Tabel 5 F'!G34*100,"-"))</f>
        <v>1.4153613889413097</v>
      </c>
      <c r="H34" s="63">
        <f>IF(OR('Tabel 5 F'!H34&lt;5,'Tabel 5 Be'!H34&lt;0.5),"-",IFERROR('Tabel 5 Be'!H34/'Tabel 5 F'!H34*100,"-"))</f>
        <v>1.4292300599354542</v>
      </c>
      <c r="I34" s="101"/>
      <c r="J34" s="63">
        <f>IF(OR('Tabel 5 F'!J34&lt;5,'Tabel 5 Be'!J34&lt;0.5),"-",IFERROR('Tabel 5 Be'!J34/'Tabel 5 F'!J34*100,"-"))</f>
        <v>2.2226580375236975</v>
      </c>
      <c r="K34" s="100"/>
    </row>
    <row r="35" spans="1:11" ht="15.75" customHeight="1" x14ac:dyDescent="0.2">
      <c r="A35" s="50" t="s">
        <v>49</v>
      </c>
      <c r="B35" s="62">
        <f>IF(OR('Tabel 5 F'!B35&lt;5,'Tabel 5 Be'!B35&lt;0.5),"-",IFERROR('Tabel 5 Be'!B35/'Tabel 5 F'!B35*100,"-"))</f>
        <v>17.124735729386892</v>
      </c>
      <c r="C35" s="62">
        <f>IF(OR('Tabel 5 F'!C35&lt;5,'Tabel 5 Be'!C35&lt;0.5),"-",IFERROR('Tabel 5 Be'!C35/'Tabel 5 F'!C35*100,"-"))</f>
        <v>2.8138528138528138</v>
      </c>
      <c r="D35" s="62">
        <f>IF(OR('Tabel 5 F'!D35&lt;5,'Tabel 5 Be'!D35&lt;0.5),"-",IFERROR('Tabel 5 Be'!D35/'Tabel 5 F'!D35*100,"-"))</f>
        <v>1.2872083668543846</v>
      </c>
      <c r="E35" s="62">
        <f>IF(OR('Tabel 5 F'!E35&lt;5,'Tabel 5 Be'!E35&lt;0.5),"-",IFERROR('Tabel 5 Be'!E35/'Tabel 5 F'!E35*100,"-"))</f>
        <v>1.1914217633042097</v>
      </c>
      <c r="F35" s="62">
        <f>IF(OR('Tabel 5 F'!F35&lt;5,'Tabel 5 Be'!F35&lt;0.5),"-",IFERROR('Tabel 5 Be'!F35/'Tabel 5 F'!F35*100,"-"))</f>
        <v>1.4627659574468086</v>
      </c>
      <c r="G35" s="62">
        <f>IF(OR('Tabel 5 F'!G35&lt;5,'Tabel 5 Be'!G35&lt;0.5),"-",IFERROR('Tabel 5 Be'!G35/'Tabel 5 F'!G35*100,"-"))</f>
        <v>1.4210086375034827</v>
      </c>
      <c r="H35" s="62">
        <f>IF(OR('Tabel 5 F'!H35&lt;5,'Tabel 5 Be'!H35&lt;0.5),"-",IFERROR('Tabel 5 Be'!H35/'Tabel 5 F'!H35*100,"-"))</f>
        <v>2.0610687022900764</v>
      </c>
      <c r="I35" s="101"/>
      <c r="J35" s="62">
        <f>IF(OR('Tabel 5 F'!J35&lt;5,'Tabel 5 Be'!J35&lt;0.5),"-",IFERROR('Tabel 5 Be'!J35/'Tabel 5 F'!J35*100,"-"))</f>
        <v>2.3547535211267605</v>
      </c>
      <c r="K35" s="100"/>
    </row>
    <row r="36" spans="1:11" ht="15.75" customHeight="1" x14ac:dyDescent="0.2">
      <c r="A36" s="52" t="s">
        <v>50</v>
      </c>
      <c r="B36" s="63">
        <f>IF(OR('Tabel 5 F'!B36&lt;5,'Tabel 5 Be'!B36&lt;0.5),"-",IFERROR('Tabel 5 Be'!B36/'Tabel 5 F'!B36*100,"-"))</f>
        <v>36.175548589341695</v>
      </c>
      <c r="C36" s="63">
        <f>IF(OR('Tabel 5 F'!C36&lt;5,'Tabel 5 Be'!C36&lt;0.5),"-",IFERROR('Tabel 5 Be'!C36/'Tabel 5 F'!C36*100,"-"))</f>
        <v>16.509136735979837</v>
      </c>
      <c r="D36" s="63">
        <f>IF(OR('Tabel 5 F'!D36&lt;5,'Tabel 5 Be'!D36&lt;0.5),"-",IFERROR('Tabel 5 Be'!D36/'Tabel 5 F'!D36*100,"-"))</f>
        <v>5.9933690385105844</v>
      </c>
      <c r="E36" s="63">
        <f>IF(OR('Tabel 5 F'!E36&lt;5,'Tabel 5 Be'!E36&lt;0.5),"-",IFERROR('Tabel 5 Be'!E36/'Tabel 5 F'!E36*100,"-"))</f>
        <v>4.6212847555129439</v>
      </c>
      <c r="F36" s="63">
        <f>IF(OR('Tabel 5 F'!F36&lt;5,'Tabel 5 Be'!F36&lt;0.5),"-",IFERROR('Tabel 5 Be'!F36/'Tabel 5 F'!F36*100,"-"))</f>
        <v>2.6619099890230515</v>
      </c>
      <c r="G36" s="63">
        <f>IF(OR('Tabel 5 F'!G36&lt;5,'Tabel 5 Be'!G36&lt;0.5),"-",IFERROR('Tabel 5 Be'!G36/'Tabel 5 F'!G36*100,"-"))</f>
        <v>2.3915376360570293</v>
      </c>
      <c r="H36" s="63">
        <f>IF(OR('Tabel 5 F'!H36&lt;5,'Tabel 5 Be'!H36&lt;0.5),"-",IFERROR('Tabel 5 Be'!H36/'Tabel 5 F'!H36*100,"-"))</f>
        <v>3.544494720965309</v>
      </c>
      <c r="I36" s="101"/>
      <c r="J36" s="63">
        <f>IF(OR('Tabel 5 F'!J36&lt;5,'Tabel 5 Be'!J36&lt;0.5),"-",IFERROR('Tabel 5 Be'!J36/'Tabel 5 F'!J36*100,"-"))</f>
        <v>6.458073536636058</v>
      </c>
      <c r="K36" s="100"/>
    </row>
    <row r="37" spans="1:11" ht="15.75" customHeight="1" x14ac:dyDescent="0.2">
      <c r="A37" s="50" t="s">
        <v>51</v>
      </c>
      <c r="B37" s="62">
        <f>IF(OR('Tabel 5 F'!B37&lt;5,'Tabel 5 Be'!B37&lt;0.5),"-",IFERROR('Tabel 5 Be'!B37/'Tabel 5 F'!B37*100,"-"))</f>
        <v>21.269296740994854</v>
      </c>
      <c r="C37" s="62">
        <f>IF(OR('Tabel 5 F'!C37&lt;5,'Tabel 5 Be'!C37&lt;0.5),"-",IFERROR('Tabel 5 Be'!C37/'Tabel 5 F'!C37*100,"-"))</f>
        <v>9.082397003745319</v>
      </c>
      <c r="D37" s="62">
        <f>IF(OR('Tabel 5 F'!D37&lt;5,'Tabel 5 Be'!D37&lt;0.5),"-",IFERROR('Tabel 5 Be'!D37/'Tabel 5 F'!D37*100,"-"))</f>
        <v>4.3124896334383811</v>
      </c>
      <c r="E37" s="62">
        <f>IF(OR('Tabel 5 F'!E37&lt;5,'Tabel 5 Be'!E37&lt;0.5),"-",IFERROR('Tabel 5 Be'!E37/'Tabel 5 F'!E37*100,"-"))</f>
        <v>3.3888315898040373</v>
      </c>
      <c r="F37" s="62">
        <f>IF(OR('Tabel 5 F'!F37&lt;5,'Tabel 5 Be'!F37&lt;0.5),"-",IFERROR('Tabel 5 Be'!F37/'Tabel 5 F'!F37*100,"-"))</f>
        <v>2.3719404491546809</v>
      </c>
      <c r="G37" s="62">
        <f>IF(OR('Tabel 5 F'!G37&lt;5,'Tabel 5 Be'!G37&lt;0.5),"-",IFERROR('Tabel 5 Be'!G37/'Tabel 5 F'!G37*100,"-"))</f>
        <v>3.056640625</v>
      </c>
      <c r="H37" s="62">
        <f>IF(OR('Tabel 5 F'!H37&lt;5,'Tabel 5 Be'!H37&lt;0.5),"-",IFERROR('Tabel 5 Be'!H37/'Tabel 5 F'!H37*100,"-"))</f>
        <v>3.0203185063152116</v>
      </c>
      <c r="I37" s="101"/>
      <c r="J37" s="62">
        <f>IF(OR('Tabel 5 F'!J37&lt;5,'Tabel 5 Be'!J37&lt;0.5),"-",IFERROR('Tabel 5 Be'!J37/'Tabel 5 F'!J37*100,"-"))</f>
        <v>4.8307666030914636</v>
      </c>
      <c r="K37" s="100"/>
    </row>
    <row r="38" spans="1:11" ht="15.75" customHeight="1" x14ac:dyDescent="0.2">
      <c r="A38" s="52" t="s">
        <v>52</v>
      </c>
      <c r="B38" s="63">
        <f>IF(OR('Tabel 5 F'!B38&lt;5,'Tabel 5 Be'!B38&lt;0.5),"-",IFERROR('Tabel 5 Be'!B38/'Tabel 5 F'!B38*100,"-"))</f>
        <v>39.719626168224295</v>
      </c>
      <c r="C38" s="63">
        <f>IF(OR('Tabel 5 F'!C38&lt;5,'Tabel 5 Be'!C38&lt;0.5),"-",IFERROR('Tabel 5 Be'!C38/'Tabel 5 F'!C38*100,"-"))</f>
        <v>19.924812030075188</v>
      </c>
      <c r="D38" s="63">
        <f>IF(OR('Tabel 5 F'!D38&lt;5,'Tabel 5 Be'!D38&lt;0.5),"-",IFERROR('Tabel 5 Be'!D38/'Tabel 5 F'!D38*100,"-"))</f>
        <v>9.9601593625498008</v>
      </c>
      <c r="E38" s="63">
        <f>IF(OR('Tabel 5 F'!E38&lt;5,'Tabel 5 Be'!E38&lt;0.5),"-",IFERROR('Tabel 5 Be'!E38/'Tabel 5 F'!E38*100,"-"))</f>
        <v>4.7619047619047619</v>
      </c>
      <c r="F38" s="63">
        <f>IF(OR('Tabel 5 F'!F38&lt;5,'Tabel 5 Be'!F38&lt;0.5),"-",IFERROR('Tabel 5 Be'!F38/'Tabel 5 F'!F38*100,"-"))</f>
        <v>1.9867549668874174</v>
      </c>
      <c r="G38" s="63">
        <f>IF(OR('Tabel 5 F'!G38&lt;5,'Tabel 5 Be'!G38&lt;0.5),"-",IFERROR('Tabel 5 Be'!G38/'Tabel 5 F'!G38*100,"-"))</f>
        <v>3.4285714285714288</v>
      </c>
      <c r="H38" s="63">
        <f>IF(OR('Tabel 5 F'!H38&lt;5,'Tabel 5 Be'!H38&lt;0.5),"-",IFERROR('Tabel 5 Be'!H38/'Tabel 5 F'!H38*100,"-"))</f>
        <v>3.7302725968436152</v>
      </c>
      <c r="I38" s="101"/>
      <c r="J38" s="63">
        <f>IF(OR('Tabel 5 F'!J38&lt;5,'Tabel 5 Be'!J38&lt;0.5),"-",IFERROR('Tabel 5 Be'!J38/'Tabel 5 F'!J38*100,"-"))</f>
        <v>7.5619979042961933</v>
      </c>
      <c r="K38" s="100"/>
    </row>
    <row r="39" spans="1:11" ht="15.75" customHeight="1" x14ac:dyDescent="0.2">
      <c r="A39" s="50" t="s">
        <v>53</v>
      </c>
      <c r="B39" s="62">
        <f>IF(OR('Tabel 5 F'!B39&lt;5,'Tabel 5 Be'!B39&lt;0.5),"-",IFERROR('Tabel 5 Be'!B39/'Tabel 5 F'!B39*100,"-"))</f>
        <v>41.719745222929937</v>
      </c>
      <c r="C39" s="62">
        <f>IF(OR('Tabel 5 F'!C39&lt;5,'Tabel 5 Be'!C39&lt;0.5),"-",IFERROR('Tabel 5 Be'!C39/'Tabel 5 F'!C39*100,"-"))</f>
        <v>20.618556701030926</v>
      </c>
      <c r="D39" s="62">
        <f>IF(OR('Tabel 5 F'!D39&lt;5,'Tabel 5 Be'!D39&lt;0.5),"-",IFERROR('Tabel 5 Be'!D39/'Tabel 5 F'!D39*100,"-"))</f>
        <v>8.1123244929797202</v>
      </c>
      <c r="E39" s="62">
        <f>IF(OR('Tabel 5 F'!E39&lt;5,'Tabel 5 Be'!E39&lt;0.5),"-",IFERROR('Tabel 5 Be'!E39/'Tabel 5 F'!E39*100,"-"))</f>
        <v>3.459119496855346</v>
      </c>
      <c r="F39" s="62">
        <f>IF(OR('Tabel 5 F'!F39&lt;5,'Tabel 5 Be'!F39&lt;0.5),"-",IFERROR('Tabel 5 Be'!F39/'Tabel 5 F'!F39*100,"-"))</f>
        <v>3.4482758620689653</v>
      </c>
      <c r="G39" s="62">
        <f>IF(OR('Tabel 5 F'!G39&lt;5,'Tabel 5 Be'!G39&lt;0.5),"-",IFERROR('Tabel 5 Be'!G39/'Tabel 5 F'!G39*100,"-"))</f>
        <v>2.8378378378378382</v>
      </c>
      <c r="H39" s="62">
        <f>IF(OR('Tabel 5 F'!H39&lt;5,'Tabel 5 Be'!H39&lt;0.5),"-",IFERROR('Tabel 5 Be'!H39/'Tabel 5 F'!H39*100,"-"))</f>
        <v>2.5276461295418642</v>
      </c>
      <c r="I39" s="101"/>
      <c r="J39" s="62">
        <f>IF(OR('Tabel 5 F'!J39&lt;5,'Tabel 5 Be'!J39&lt;0.5),"-",IFERROR('Tabel 5 Be'!J39/'Tabel 5 F'!J39*100,"-"))</f>
        <v>6.8077803203661329</v>
      </c>
      <c r="K39" s="100"/>
    </row>
    <row r="40" spans="1:11" ht="15.75" customHeight="1" x14ac:dyDescent="0.2">
      <c r="A40" s="52" t="s">
        <v>54</v>
      </c>
      <c r="B40" s="63">
        <f>IF(OR('Tabel 5 F'!B40&lt;5,'Tabel 5 Be'!B40&lt;0.5),"-",IFERROR('Tabel 5 Be'!B40/'Tabel 5 F'!B40*100,"-"))</f>
        <v>39.650145772594755</v>
      </c>
      <c r="C40" s="63">
        <f>IF(OR('Tabel 5 F'!C40&lt;5,'Tabel 5 Be'!C40&lt;0.5),"-",IFERROR('Tabel 5 Be'!C40/'Tabel 5 F'!C40*100,"-"))</f>
        <v>17.694369973190348</v>
      </c>
      <c r="D40" s="63">
        <f>IF(OR('Tabel 5 F'!D40&lt;5,'Tabel 5 Be'!D40&lt;0.5),"-",IFERROR('Tabel 5 Be'!D40/'Tabel 5 F'!D40*100,"-"))</f>
        <v>10.023041474654377</v>
      </c>
      <c r="E40" s="63">
        <f>IF(OR('Tabel 5 F'!E40&lt;5,'Tabel 5 Be'!E40&lt;0.5),"-",IFERROR('Tabel 5 Be'!E40/'Tabel 5 F'!E40*100,"-"))</f>
        <v>9.5174262734584438</v>
      </c>
      <c r="F40" s="63">
        <f>IF(OR('Tabel 5 F'!F40&lt;5,'Tabel 5 Be'!F40&lt;0.5),"-",IFERROR('Tabel 5 Be'!F40/'Tabel 5 F'!F40*100,"-"))</f>
        <v>4.9639711769415538</v>
      </c>
      <c r="G40" s="63">
        <f>IF(OR('Tabel 5 F'!G40&lt;5,'Tabel 5 Be'!G40&lt;0.5),"-",IFERROR('Tabel 5 Be'!G40/'Tabel 5 F'!G40*100,"-"))</f>
        <v>4.5065058711520152</v>
      </c>
      <c r="H40" s="63">
        <f>IF(OR('Tabel 5 F'!H40&lt;5,'Tabel 5 Be'!H40&lt;0.5),"-",IFERROR('Tabel 5 Be'!H40/'Tabel 5 F'!H40*100,"-"))</f>
        <v>5.308464849354376</v>
      </c>
      <c r="I40" s="101"/>
      <c r="J40" s="63">
        <f>IF(OR('Tabel 5 F'!J40&lt;5,'Tabel 5 Be'!J40&lt;0.5),"-",IFERROR('Tabel 5 Be'!J40/'Tabel 5 F'!J40*100,"-"))</f>
        <v>8.0920964050087516</v>
      </c>
      <c r="K40" s="100"/>
    </row>
    <row r="41" spans="1:11" ht="15.75" customHeight="1" x14ac:dyDescent="0.2">
      <c r="A41" s="50" t="s">
        <v>55</v>
      </c>
      <c r="B41" s="62">
        <f>IF(OR('Tabel 5 F'!B41&lt;5,'Tabel 5 Be'!B41&lt;0.5),"-",IFERROR('Tabel 5 Be'!B41/'Tabel 5 F'!B41*100,"-"))</f>
        <v>27.765726681127983</v>
      </c>
      <c r="C41" s="62">
        <f>IF(OR('Tabel 5 F'!C41&lt;5,'Tabel 5 Be'!C41&lt;0.5),"-",IFERROR('Tabel 5 Be'!C41/'Tabel 5 F'!C41*100,"-"))</f>
        <v>13.953488372093023</v>
      </c>
      <c r="D41" s="62">
        <f>IF(OR('Tabel 5 F'!D41&lt;5,'Tabel 5 Be'!D41&lt;0.5),"-",IFERROR('Tabel 5 Be'!D41/'Tabel 5 F'!D41*100,"-"))</f>
        <v>6.166495375128469</v>
      </c>
      <c r="E41" s="62">
        <f>IF(OR('Tabel 5 F'!E41&lt;5,'Tabel 5 Be'!E41&lt;0.5),"-",IFERROR('Tabel 5 Be'!E41/'Tabel 5 F'!E41*100,"-"))</f>
        <v>4.9740932642487046</v>
      </c>
      <c r="F41" s="62">
        <f>IF(OR('Tabel 5 F'!F41&lt;5,'Tabel 5 Be'!F41&lt;0.5),"-",IFERROR('Tabel 5 Be'!F41/'Tabel 5 F'!F41*100,"-"))</f>
        <v>3.0357142857142856</v>
      </c>
      <c r="G41" s="62">
        <f>IF(OR('Tabel 5 F'!G41&lt;5,'Tabel 5 Be'!G41&lt;0.5),"-",IFERROR('Tabel 5 Be'!G41/'Tabel 5 F'!G41*100,"-"))</f>
        <v>4.1575492341356668</v>
      </c>
      <c r="H41" s="62">
        <f>IF(OR('Tabel 5 F'!H41&lt;5,'Tabel 5 Be'!H41&lt;0.5),"-",IFERROR('Tabel 5 Be'!H41/'Tabel 5 F'!H41*100,"-"))</f>
        <v>6.0606060606060606</v>
      </c>
      <c r="I41" s="101"/>
      <c r="J41" s="62">
        <f>IF(OR('Tabel 5 F'!J41&lt;5,'Tabel 5 Be'!J41&lt;0.5),"-",IFERROR('Tabel 5 Be'!J41/'Tabel 5 F'!J41*100,"-"))</f>
        <v>8.2882882882882889</v>
      </c>
      <c r="K41" s="100"/>
    </row>
    <row r="42" spans="1:11" ht="15.75" customHeight="1" x14ac:dyDescent="0.2">
      <c r="A42" s="52" t="s">
        <v>56</v>
      </c>
      <c r="B42" s="63">
        <f>IF(OR('Tabel 5 F'!B42&lt;5,'Tabel 5 Be'!B42&lt;0.5),"-",IFERROR('Tabel 5 Be'!B42/'Tabel 5 F'!B42*100,"-"))</f>
        <v>41.007194244604314</v>
      </c>
      <c r="C42" s="63">
        <f>IF(OR('Tabel 5 F'!C42&lt;5,'Tabel 5 Be'!C42&lt;0.5),"-",IFERROR('Tabel 5 Be'!C42/'Tabel 5 F'!C42*100,"-"))</f>
        <v>21.052631578947366</v>
      </c>
      <c r="D42" s="63">
        <f>IF(OR('Tabel 5 F'!D42&lt;5,'Tabel 5 Be'!D42&lt;0.5),"-",IFERROR('Tabel 5 Be'!D42/'Tabel 5 F'!D42*100,"-"))</f>
        <v>7.9545454545454541</v>
      </c>
      <c r="E42" s="63">
        <f>IF(OR('Tabel 5 F'!E42&lt;5,'Tabel 5 Be'!E42&lt;0.5),"-",IFERROR('Tabel 5 Be'!E42/'Tabel 5 F'!E42*100,"-"))</f>
        <v>4.395604395604396</v>
      </c>
      <c r="F42" s="63">
        <f>IF(OR('Tabel 5 F'!F42&lt;5,'Tabel 5 Be'!F42&lt;0.5),"-",IFERROR('Tabel 5 Be'!F42/'Tabel 5 F'!F42*100,"-"))</f>
        <v>11.111111111111111</v>
      </c>
      <c r="G42" s="63">
        <f>IF(OR('Tabel 5 F'!G42&lt;5,'Tabel 5 Be'!G42&lt;0.5),"-",IFERROR('Tabel 5 Be'!G42/'Tabel 5 F'!G42*100,"-"))</f>
        <v>3.1914893617021276</v>
      </c>
      <c r="H42" s="63">
        <f>IF(OR('Tabel 5 F'!H42&lt;5,'Tabel 5 Be'!H42&lt;0.5),"-",IFERROR('Tabel 5 Be'!H42/'Tabel 5 F'!H42*100,"-"))</f>
        <v>4.213483146067416</v>
      </c>
      <c r="I42" s="101"/>
      <c r="J42" s="63">
        <f>IF(OR('Tabel 5 F'!J42&lt;5,'Tabel 5 Be'!J42&lt;0.5),"-",IFERROR('Tabel 5 Be'!J42/'Tabel 5 F'!J42*100,"-"))</f>
        <v>9.007633587786259</v>
      </c>
      <c r="K42" s="100"/>
    </row>
    <row r="43" spans="1:11" ht="15.75" customHeight="1" x14ac:dyDescent="0.2">
      <c r="A43" s="50" t="s">
        <v>57</v>
      </c>
      <c r="B43" s="62">
        <f>IF(OR('Tabel 5 F'!B43&lt;5,'Tabel 5 Be'!B43&lt;0.5),"-",IFERROR('Tabel 5 Be'!B43/'Tabel 5 F'!B43*100,"-"))</f>
        <v>46.564885496183209</v>
      </c>
      <c r="C43" s="62">
        <f>IF(OR('Tabel 5 F'!C43&lt;5,'Tabel 5 Be'!C43&lt;0.5),"-",IFERROR('Tabel 5 Be'!C43/'Tabel 5 F'!C43*100,"-"))</f>
        <v>29.277566539923956</v>
      </c>
      <c r="D43" s="62">
        <f>IF(OR('Tabel 5 F'!D43&lt;5,'Tabel 5 Be'!D43&lt;0.5),"-",IFERROR('Tabel 5 Be'!D43/'Tabel 5 F'!D43*100,"-"))</f>
        <v>17.318435754189945</v>
      </c>
      <c r="E43" s="62">
        <f>IF(OR('Tabel 5 F'!E43&lt;5,'Tabel 5 Be'!E43&lt;0.5),"-",IFERROR('Tabel 5 Be'!E43/'Tabel 5 F'!E43*100,"-"))</f>
        <v>6.8783068783068781</v>
      </c>
      <c r="F43" s="62">
        <f>IF(OR('Tabel 5 F'!F43&lt;5,'Tabel 5 Be'!F43&lt;0.5),"-",IFERROR('Tabel 5 Be'!F43/'Tabel 5 F'!F43*100,"-"))</f>
        <v>5.382436260623229</v>
      </c>
      <c r="G43" s="62">
        <f>IF(OR('Tabel 5 F'!G43&lt;5,'Tabel 5 Be'!G43&lt;0.5),"-",IFERROR('Tabel 5 Be'!G43/'Tabel 5 F'!G43*100,"-"))</f>
        <v>5.6867891513560798</v>
      </c>
      <c r="H43" s="62">
        <f>IF(OR('Tabel 5 F'!H43&lt;5,'Tabel 5 Be'!H43&lt;0.5),"-",IFERROR('Tabel 5 Be'!H43/'Tabel 5 F'!H43*100,"-"))</f>
        <v>7.598784194528875</v>
      </c>
      <c r="I43" s="101"/>
      <c r="J43" s="62">
        <f>IF(OR('Tabel 5 F'!J43&lt;5,'Tabel 5 Be'!J43&lt;0.5),"-",IFERROR('Tabel 5 Be'!J43/'Tabel 5 F'!J43*100,"-"))</f>
        <v>16.675779114270092</v>
      </c>
      <c r="K43" s="100"/>
    </row>
    <row r="44" spans="1:11" ht="15.75" customHeight="1" x14ac:dyDescent="0.2">
      <c r="A44" s="52" t="s">
        <v>58</v>
      </c>
      <c r="B44" s="63">
        <f>IF(OR('Tabel 5 F'!B44&lt;5,'Tabel 5 Be'!B44&lt;0.5),"-",IFERROR('Tabel 5 Be'!B44/'Tabel 5 F'!B44*100,"-"))</f>
        <v>39.72055888223553</v>
      </c>
      <c r="C44" s="63">
        <f>IF(OR('Tabel 5 F'!C44&lt;5,'Tabel 5 Be'!C44&lt;0.5),"-",IFERROR('Tabel 5 Be'!C44/'Tabel 5 F'!C44*100,"-"))</f>
        <v>18.518518518518519</v>
      </c>
      <c r="D44" s="63">
        <f>IF(OR('Tabel 5 F'!D44&lt;5,'Tabel 5 Be'!D44&lt;0.5),"-",IFERROR('Tabel 5 Be'!D44/'Tabel 5 F'!D44*100,"-"))</f>
        <v>5.8426966292134832</v>
      </c>
      <c r="E44" s="63">
        <f>IF(OR('Tabel 5 F'!E44&lt;5,'Tabel 5 Be'!E44&lt;0.5),"-",IFERROR('Tabel 5 Be'!E44/'Tabel 5 F'!E44*100,"-"))</f>
        <v>1.7921146953405016</v>
      </c>
      <c r="F44" s="63">
        <f>IF(OR('Tabel 5 F'!F44&lt;5,'Tabel 5 Be'!F44&lt;0.5),"-",IFERROR('Tabel 5 Be'!F44/'Tabel 5 F'!F44*100,"-"))</f>
        <v>2.6845637583892619</v>
      </c>
      <c r="G44" s="63">
        <f>IF(OR('Tabel 5 F'!G44&lt;5,'Tabel 5 Be'!G44&lt;0.5),"-",IFERROR('Tabel 5 Be'!G44/'Tabel 5 F'!G44*100,"-"))</f>
        <v>2.8818443804034581</v>
      </c>
      <c r="H44" s="63">
        <f>IF(OR('Tabel 5 F'!H44&lt;5,'Tabel 5 Be'!H44&lt;0.5),"-",IFERROR('Tabel 5 Be'!H44/'Tabel 5 F'!H44*100,"-"))</f>
        <v>3.0263157894736841</v>
      </c>
      <c r="I44" s="101"/>
      <c r="J44" s="63">
        <f>IF(OR('Tabel 5 F'!J44&lt;5,'Tabel 5 Be'!J44&lt;0.5),"-",IFERROR('Tabel 5 Be'!J44/'Tabel 5 F'!J44*100,"-"))</f>
        <v>11.383018168335187</v>
      </c>
      <c r="K44" s="100"/>
    </row>
    <row r="45" spans="1:11" ht="15.75" customHeight="1" x14ac:dyDescent="0.2">
      <c r="A45" s="50" t="s">
        <v>59</v>
      </c>
      <c r="B45" s="62">
        <f>IF(OR('Tabel 5 F'!B45&lt;5,'Tabel 5 Be'!B45&lt;0.5),"-",IFERROR('Tabel 5 Be'!B45/'Tabel 5 F'!B45*100,"-"))</f>
        <v>22.13352685050798</v>
      </c>
      <c r="C45" s="62">
        <f>IF(OR('Tabel 5 F'!C45&lt;5,'Tabel 5 Be'!C45&lt;0.5),"-",IFERROR('Tabel 5 Be'!C45/'Tabel 5 F'!C45*100,"-"))</f>
        <v>12.896825396825399</v>
      </c>
      <c r="D45" s="62">
        <f>IF(OR('Tabel 5 F'!D45&lt;5,'Tabel 5 Be'!D45&lt;0.5),"-",IFERROR('Tabel 5 Be'!D45/'Tabel 5 F'!D45*100,"-"))</f>
        <v>9.2393192080583546</v>
      </c>
      <c r="E45" s="62">
        <f>IF(OR('Tabel 5 F'!E45&lt;5,'Tabel 5 Be'!E45&lt;0.5),"-",IFERROR('Tabel 5 Be'!E45/'Tabel 5 F'!E45*100,"-"))</f>
        <v>6.8743286788399569</v>
      </c>
      <c r="F45" s="62">
        <f>IF(OR('Tabel 5 F'!F45&lt;5,'Tabel 5 Be'!F45&lt;0.5),"-",IFERROR('Tabel 5 Be'!F45/'Tabel 5 F'!F45*100,"-"))</f>
        <v>5.4214876033057848</v>
      </c>
      <c r="G45" s="62">
        <f>IF(OR('Tabel 5 F'!G45&lt;5,'Tabel 5 Be'!G45&lt;0.5),"-",IFERROR('Tabel 5 Be'!G45/'Tabel 5 F'!G45*100,"-"))</f>
        <v>6.4133738601823715</v>
      </c>
      <c r="H45" s="62">
        <f>IF(OR('Tabel 5 F'!H45&lt;5,'Tabel 5 Be'!H45&lt;0.5),"-",IFERROR('Tabel 5 Be'!H45/'Tabel 5 F'!H45*100,"-"))</f>
        <v>5.3159750474640628</v>
      </c>
      <c r="I45" s="101"/>
      <c r="J45" s="62">
        <f>IF(OR('Tabel 5 F'!J45&lt;5,'Tabel 5 Be'!J45&lt;0.5),"-",IFERROR('Tabel 5 Be'!J45/'Tabel 5 F'!J45*100,"-"))</f>
        <v>7.8048561554687854</v>
      </c>
      <c r="K45" s="60"/>
    </row>
    <row r="46" spans="1:11" ht="15.75" customHeight="1" x14ac:dyDescent="0.2">
      <c r="A46" s="59"/>
      <c r="B46" s="69"/>
      <c r="C46" s="69"/>
      <c r="D46" s="69"/>
      <c r="E46" s="69"/>
      <c r="F46" s="69"/>
      <c r="G46" s="69"/>
      <c r="H46" s="69"/>
      <c r="J46" s="69"/>
    </row>
    <row r="47" spans="1:11" ht="15.75" customHeight="1" x14ac:dyDescent="0.2">
      <c r="A47" s="53" t="s">
        <v>20</v>
      </c>
      <c r="B47" s="70">
        <f>IF(OR('Tabel 5 F'!B47&lt;5,'Tabel 5 Be'!B47&lt;0.5),"-",IFERROR('Tabel 5 Be'!B47/'Tabel 5 F'!B47*100,"-"))</f>
        <v>33.709081959143489</v>
      </c>
      <c r="C47" s="70">
        <f>IF(OR('Tabel 5 F'!C47&lt;5,'Tabel 5 Be'!C47&lt;0.5),"-",IFERROR('Tabel 5 Be'!C47/'Tabel 5 F'!C47*100,"-"))</f>
        <v>14.75548060708263</v>
      </c>
      <c r="D47" s="70">
        <f>IF(OR('Tabel 5 F'!D47&lt;5,'Tabel 5 Be'!D47&lt;0.5),"-",IFERROR('Tabel 5 Be'!D47/'Tabel 5 F'!D47*100,"-"))</f>
        <v>6.6248613599522219</v>
      </c>
      <c r="E47" s="70">
        <f>IF(OR('Tabel 5 F'!E47&lt;5,'Tabel 5 Be'!E47&lt;0.5),"-",IFERROR('Tabel 5 Be'!E47/'Tabel 5 F'!E47*100,"-"))</f>
        <v>4.2821887170786255</v>
      </c>
      <c r="F47" s="70">
        <f>IF(OR('Tabel 5 F'!F47&lt;5,'Tabel 5 Be'!F47&lt;0.5),"-",IFERROR('Tabel 5 Be'!F47/'Tabel 5 F'!F47*100,"-"))</f>
        <v>2.8866590875389253</v>
      </c>
      <c r="G47" s="70">
        <f>IF(OR('Tabel 5 F'!G47&lt;5,'Tabel 5 Be'!G47&lt;0.5),"-",IFERROR('Tabel 5 Be'!G47/'Tabel 5 F'!G47*100,"-"))</f>
        <v>2.6426855399000067</v>
      </c>
      <c r="H47" s="70">
        <f>IF(OR('Tabel 5 F'!H47&lt;5,'Tabel 5 Be'!H47&lt;0.5),"-",IFERROR('Tabel 5 Be'!H47/'Tabel 5 F'!H47*100,"-"))</f>
        <v>3.8803865699262694</v>
      </c>
      <c r="I47" s="115"/>
      <c r="J47" s="70">
        <f>IF(OR('Tabel 5 F'!J47&lt;5,'Tabel 5 Be'!J47&lt;0.5),"-",IFERROR('Tabel 5 Be'!J47/'Tabel 5 F'!J47*100,"-"))</f>
        <v>6.1407546447956767</v>
      </c>
      <c r="K47" s="115"/>
    </row>
    <row r="48" spans="1:11" ht="15.75" customHeight="1" x14ac:dyDescent="0.2">
      <c r="B48" s="71"/>
      <c r="C48" s="71"/>
      <c r="D48" s="71"/>
      <c r="E48" s="71"/>
      <c r="F48" s="71"/>
      <c r="G48" s="71"/>
      <c r="H48" s="71"/>
      <c r="J48" s="71"/>
    </row>
    <row r="49" spans="1:19" ht="15.75" customHeight="1" x14ac:dyDescent="0.2">
      <c r="A49" s="35" t="s">
        <v>60</v>
      </c>
      <c r="B49" s="68">
        <f>IF(OR('Tabel 5 F'!B49&lt;5,'Tabel 5 Be'!B49&lt;0.5),"-",IFERROR('Tabel 5 Be'!B49/'Tabel 5 F'!B49*100,"-"))</f>
        <v>34.217713616855249</v>
      </c>
      <c r="C49" s="68">
        <f>IF(OR('Tabel 5 F'!C49&lt;5,'Tabel 5 Be'!C49&lt;0.5),"-",IFERROR('Tabel 5 Be'!C49/'Tabel 5 F'!C49*100,"-"))</f>
        <v>7.8328981723237598</v>
      </c>
      <c r="D49" s="68">
        <f>IF(OR('Tabel 5 F'!D49&lt;5,'Tabel 5 Be'!D49&lt;0.5),"-",IFERROR('Tabel 5 Be'!D49/'Tabel 5 F'!D49*100,"-"))</f>
        <v>3.2767402376910018</v>
      </c>
      <c r="E49" s="68">
        <f>IF(OR('Tabel 5 F'!E49&lt;5,'Tabel 5 Be'!E49&lt;0.5),"-",IFERROR('Tabel 5 Be'!E49/'Tabel 5 F'!E49*100,"-"))</f>
        <v>2.0346265638822194</v>
      </c>
      <c r="F49" s="68">
        <f>IF(OR('Tabel 5 F'!F49&lt;5,'Tabel 5 Be'!F49&lt;0.5),"-",IFERROR('Tabel 5 Be'!F49/'Tabel 5 F'!F49*100,"-"))</f>
        <v>1.3610586011342156</v>
      </c>
      <c r="G49" s="68">
        <f>IF(OR('Tabel 5 F'!G49&lt;5,'Tabel 5 Be'!G49&lt;0.5),"-",IFERROR('Tabel 5 Be'!G49/'Tabel 5 F'!G49*100,"-"))</f>
        <v>1.7774176121015668</v>
      </c>
      <c r="H49" s="68">
        <f>IF(OR('Tabel 5 F'!H49&lt;5,'Tabel 5 Be'!H49&lt;0.5),"-",IFERROR('Tabel 5 Be'!H49/'Tabel 5 F'!H49*100,"-"))</f>
        <v>3.2240437158469941</v>
      </c>
      <c r="I49" s="60"/>
      <c r="J49" s="68">
        <f>IF(OR('Tabel 5 F'!J49&lt;5,'Tabel 5 Be'!J49&lt;0.5),"-",IFERROR('Tabel 5 Be'!J49/'Tabel 5 F'!J49*100,"-"))</f>
        <v>3.41640055615823</v>
      </c>
      <c r="K49" s="75"/>
      <c r="L49" s="55"/>
      <c r="M49" s="55"/>
      <c r="N49" s="55"/>
      <c r="O49" s="55"/>
      <c r="P49" s="55"/>
      <c r="Q49" s="55"/>
      <c r="R49" s="55"/>
      <c r="S49" s="55"/>
    </row>
    <row r="50" spans="1:19" ht="15.75" customHeight="1" x14ac:dyDescent="0.2">
      <c r="A50" s="38" t="s">
        <v>61</v>
      </c>
      <c r="B50" s="69">
        <f>IF(OR('Tabel 5 F'!B50&lt;5,'Tabel 5 Be'!B50&lt;0.5),"-",IFERROR('Tabel 5 Be'!B50/'Tabel 5 F'!B50*100,"-"))</f>
        <v>46.91624023700512</v>
      </c>
      <c r="C50" s="69">
        <f>IF(OR('Tabel 5 F'!C50&lt;5,'Tabel 5 Be'!C50&lt;0.5),"-",IFERROR('Tabel 5 Be'!C50/'Tabel 5 F'!C50*100,"-"))</f>
        <v>25.438848920863311</v>
      </c>
      <c r="D50" s="69">
        <f>IF(OR('Tabel 5 F'!D50&lt;5,'Tabel 5 Be'!D50&lt;0.5),"-",IFERROR('Tabel 5 Be'!D50/'Tabel 5 F'!D50*100,"-"))</f>
        <v>11.378381075955685</v>
      </c>
      <c r="E50" s="69">
        <f>IF(OR('Tabel 5 F'!E50&lt;5,'Tabel 5 Be'!E50&lt;0.5),"-",IFERROR('Tabel 5 Be'!E50/'Tabel 5 F'!E50*100,"-"))</f>
        <v>6.7691747793649348</v>
      </c>
      <c r="F50" s="69">
        <f>IF(OR('Tabel 5 F'!F50&lt;5,'Tabel 5 Be'!F50&lt;0.5),"-",IFERROR('Tabel 5 Be'!F50/'Tabel 5 F'!F50*100,"-"))</f>
        <v>4.3403826787512587</v>
      </c>
      <c r="G50" s="69">
        <f>IF(OR('Tabel 5 F'!G50&lt;5,'Tabel 5 Be'!G50&lt;0.5),"-",IFERROR('Tabel 5 Be'!G50/'Tabel 5 F'!G50*100,"-"))</f>
        <v>3.3204205866076371</v>
      </c>
      <c r="H50" s="69">
        <f>IF(OR('Tabel 5 F'!H50&lt;5,'Tabel 5 Be'!H50&lt;0.5),"-",IFERROR('Tabel 5 Be'!H50/'Tabel 5 F'!H50*100,"-"))</f>
        <v>6.3285138658449869</v>
      </c>
      <c r="I50" s="60"/>
      <c r="J50" s="69">
        <f>IF(OR('Tabel 5 F'!J50&lt;5,'Tabel 5 Be'!J50&lt;0.5),"-",IFERROR('Tabel 5 Be'!J50/'Tabel 5 F'!J50*100,"-"))</f>
        <v>9.0950514900209605</v>
      </c>
      <c r="K50" s="75"/>
      <c r="L50" s="55"/>
      <c r="M50" s="55"/>
      <c r="N50" s="55"/>
      <c r="O50" s="55"/>
      <c r="P50" s="55"/>
      <c r="Q50" s="55"/>
      <c r="R50" s="55"/>
      <c r="S50" s="55"/>
    </row>
    <row r="51" spans="1:19" ht="15.75" customHeight="1" x14ac:dyDescent="0.2">
      <c r="A51" s="35" t="s">
        <v>62</v>
      </c>
      <c r="B51" s="68">
        <f>IF(OR('Tabel 5 F'!B51&lt;5,'Tabel 5 Be'!B51&lt;0.5),"-",IFERROR('Tabel 5 Be'!B51/'Tabel 5 F'!B51*100,"-"))</f>
        <v>25.434243176178661</v>
      </c>
      <c r="C51" s="68">
        <f>IF(OR('Tabel 5 F'!C51&lt;5,'Tabel 5 Be'!C51&lt;0.5),"-",IFERROR('Tabel 5 Be'!C51/'Tabel 5 F'!C51*100,"-"))</f>
        <v>10.513165481453008</v>
      </c>
      <c r="D51" s="68">
        <f>IF(OR('Tabel 5 F'!D51&lt;5,'Tabel 5 Be'!D51&lt;0.5),"-",IFERROR('Tabel 5 Be'!D51/'Tabel 5 F'!D51*100,"-"))</f>
        <v>4.3152104022290496</v>
      </c>
      <c r="E51" s="68">
        <f>IF(OR('Tabel 5 F'!E51&lt;5,'Tabel 5 Be'!E51&lt;0.5),"-",IFERROR('Tabel 5 Be'!E51/'Tabel 5 F'!E51*100,"-"))</f>
        <v>3.4203080792203711</v>
      </c>
      <c r="F51" s="68">
        <f>IF(OR('Tabel 5 F'!F51&lt;5,'Tabel 5 Be'!F51&lt;0.5),"-",IFERROR('Tabel 5 Be'!F51/'Tabel 5 F'!F51*100,"-"))</f>
        <v>2.150432050274941</v>
      </c>
      <c r="G51" s="68">
        <f>IF(OR('Tabel 5 F'!G51&lt;5,'Tabel 5 Be'!G51&lt;0.5),"-",IFERROR('Tabel 5 Be'!G51/'Tabel 5 F'!G51*100,"-"))</f>
        <v>2.4468525676421868</v>
      </c>
      <c r="H51" s="68">
        <f>IF(OR('Tabel 5 F'!H51&lt;5,'Tabel 5 Be'!H51&lt;0.5),"-",IFERROR('Tabel 5 Be'!H51/'Tabel 5 F'!H51*100,"-"))</f>
        <v>2.8399457443201088</v>
      </c>
      <c r="I51" s="60"/>
      <c r="J51" s="68">
        <f>IF(OR('Tabel 5 F'!J51&lt;5,'Tabel 5 Be'!J51&lt;0.5),"-",IFERROR('Tabel 5 Be'!J51/'Tabel 5 F'!J51*100,"-"))</f>
        <v>4.790464870287777</v>
      </c>
      <c r="K51" s="41"/>
      <c r="L51" s="41"/>
      <c r="M51" s="41"/>
      <c r="N51" s="41"/>
    </row>
    <row r="52" spans="1:19" ht="15" customHeight="1" x14ac:dyDescent="0.2">
      <c r="A52" s="44" t="s">
        <v>63</v>
      </c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15"/>
  <dimension ref="A1:S53"/>
  <sheetViews>
    <sheetView showGridLines="0" workbookViewId="0">
      <selection activeCell="F28" sqref="F28"/>
    </sheetView>
  </sheetViews>
  <sheetFormatPr defaultRowHeight="12.75" x14ac:dyDescent="0.2"/>
  <cols>
    <col min="1" max="1" width="17.140625" style="44" customWidth="1"/>
    <col min="2" max="8" width="9.7109375" customWidth="1"/>
    <col min="9" max="9" width="1.28515625" customWidth="1"/>
    <col min="10" max="10" width="9.7109375" customWidth="1"/>
    <col min="11" max="13" width="1" customWidth="1"/>
  </cols>
  <sheetData>
    <row r="1" spans="1:11" s="41" customFormat="1" ht="15.75" customHeight="1" x14ac:dyDescent="0.25">
      <c r="A1" s="33" t="s">
        <v>21</v>
      </c>
    </row>
    <row r="2" spans="1:11" ht="15.75" customHeight="1" x14ac:dyDescent="0.2"/>
    <row r="3" spans="1:11" ht="15.75" customHeight="1" x14ac:dyDescent="0.25">
      <c r="A3" s="33" t="s">
        <v>203</v>
      </c>
    </row>
    <row r="4" spans="1:11" ht="15.75" customHeight="1" x14ac:dyDescent="0.25">
      <c r="A4" s="33"/>
    </row>
    <row r="5" spans="1:11" ht="15.75" customHeight="1" x14ac:dyDescent="0.2"/>
    <row r="6" spans="1:11" ht="15.75" customHeight="1" x14ac:dyDescent="0.2">
      <c r="B6" s="66"/>
      <c r="C6" s="66"/>
      <c r="D6" s="66"/>
      <c r="E6" s="66"/>
      <c r="F6" s="66"/>
      <c r="G6" s="66"/>
      <c r="H6" s="66"/>
      <c r="I6" s="66"/>
      <c r="J6" s="66"/>
    </row>
    <row r="7" spans="1:11" s="44" customFormat="1" ht="15.75" customHeight="1" x14ac:dyDescent="0.2">
      <c r="B7" s="67" t="s">
        <v>70</v>
      </c>
      <c r="C7" s="67" t="s">
        <v>71</v>
      </c>
      <c r="D7" s="67" t="s">
        <v>72</v>
      </c>
      <c r="E7" s="67" t="s">
        <v>73</v>
      </c>
      <c r="F7" s="67" t="s">
        <v>74</v>
      </c>
      <c r="G7" s="67" t="s">
        <v>75</v>
      </c>
      <c r="H7" s="67" t="s">
        <v>76</v>
      </c>
      <c r="I7" s="67"/>
      <c r="J7" s="67" t="s">
        <v>13</v>
      </c>
    </row>
    <row r="8" spans="1:11" s="44" customFormat="1" ht="15.75" customHeight="1" x14ac:dyDescent="0.2">
      <c r="B8" s="67"/>
      <c r="C8" s="67"/>
      <c r="D8" s="67"/>
      <c r="E8" s="67"/>
      <c r="F8" s="67"/>
      <c r="G8" s="67"/>
      <c r="H8" s="67"/>
      <c r="I8" s="67"/>
      <c r="J8" s="67"/>
    </row>
    <row r="9" spans="1:11" ht="15.75" customHeight="1" x14ac:dyDescent="0.2">
      <c r="A9" s="50" t="s">
        <v>225</v>
      </c>
      <c r="B9" s="62">
        <f>IF(OR('Tabel 5 F'!B9&lt;5,'Tabel 5 Br'!B9&lt;0.5),"-",IFERROR('Tabel 5 Br'!B9/'Tabel 5 F'!B9*100,"-"))</f>
        <v>26.614963714637145</v>
      </c>
      <c r="C9" s="62">
        <f>IF(OR('Tabel 5 F'!C9&lt;5,'Tabel 5 Br'!C9&lt;0.5),"-",IFERROR('Tabel 5 Br'!C9/'Tabel 5 F'!C9*100,"-"))</f>
        <v>7.1009263456090652</v>
      </c>
      <c r="D9" s="62">
        <f>IF(OR('Tabel 5 F'!D9&lt;5,'Tabel 5 Br'!D9&lt;0.5),"-",IFERROR('Tabel 5 Br'!D9/'Tabel 5 F'!D9*100,"-"))</f>
        <v>2.7162903225806452</v>
      </c>
      <c r="E9" s="62">
        <f>IF(OR('Tabel 5 F'!E9&lt;5,'Tabel 5 Br'!E9&lt;0.5),"-",IFERROR('Tabel 5 Br'!E9/'Tabel 5 F'!E9*100,"-"))</f>
        <v>1.5062026768642447</v>
      </c>
      <c r="F9" s="62">
        <f>IF(OR('Tabel 5 F'!F9&lt;5,'Tabel 5 Br'!F9&lt;0.5),"-",IFERROR('Tabel 5 Br'!F9/'Tabel 5 F'!F9*100,"-"))</f>
        <v>0.98581408573928264</v>
      </c>
      <c r="G9" s="62">
        <f>IF(OR('Tabel 5 F'!G9&lt;5,'Tabel 5 Br'!G9&lt;0.5),"-",IFERROR('Tabel 5 Br'!G9/'Tabel 5 F'!G9*100,"-"))</f>
        <v>1.1228808876163205</v>
      </c>
      <c r="H9" s="62">
        <f>IF(OR('Tabel 5 F'!H9&lt;5,'Tabel 5 Br'!H9&lt;0.5),"-",IFERROR('Tabel 5 Br'!H9/'Tabel 5 F'!H9*100,"-"))</f>
        <v>2.8829078947368423</v>
      </c>
      <c r="I9" s="101"/>
      <c r="J9" s="62">
        <f>IF(OR('Tabel 5 F'!J9&lt;5,'Tabel 5 Br'!J9&lt;0.5),"-",IFERROR('Tabel 5 Br'!J9/'Tabel 5 F'!J9*100,"-"))</f>
        <v>2.9930566583034266</v>
      </c>
      <c r="K9" s="74"/>
    </row>
    <row r="10" spans="1:11" ht="15.75" customHeight="1" x14ac:dyDescent="0.2">
      <c r="A10" s="52" t="s">
        <v>226</v>
      </c>
      <c r="B10" s="63">
        <f>IF(OR('Tabel 5 F'!B10&lt;5,'Tabel 5 Br'!B10&lt;0.5),"-",IFERROR('Tabel 5 Br'!B10/'Tabel 5 F'!B10*100,"-"))</f>
        <v>36.358974386339376</v>
      </c>
      <c r="C10" s="63">
        <f>IF(OR('Tabel 5 F'!C10&lt;5,'Tabel 5 Br'!C10&lt;0.5),"-",IFERROR('Tabel 5 Br'!C10/'Tabel 5 F'!C10*100,"-"))</f>
        <v>7.5103984198645595</v>
      </c>
      <c r="D10" s="63">
        <f>IF(OR('Tabel 5 F'!D10&lt;5,'Tabel 5 Br'!D10&lt;0.5),"-",IFERROR('Tabel 5 Br'!D10/'Tabel 5 F'!D10*100,"-"))</f>
        <v>2.7587637437528398</v>
      </c>
      <c r="E10" s="63">
        <f>IF(OR('Tabel 5 F'!E10&lt;5,'Tabel 5 Br'!E10&lt;0.5),"-",IFERROR('Tabel 5 Br'!E10/'Tabel 5 F'!E10*100,"-"))</f>
        <v>1.9518073052553111</v>
      </c>
      <c r="F10" s="63">
        <f>IF(OR('Tabel 5 F'!F10&lt;5,'Tabel 5 Br'!F10&lt;0.5),"-",IFERROR('Tabel 5 Br'!F10/'Tabel 5 F'!F10*100,"-"))</f>
        <v>1.2793455248290218</v>
      </c>
      <c r="G10" s="63">
        <f>IF(OR('Tabel 5 F'!G10&lt;5,'Tabel 5 Br'!G10&lt;0.5),"-",IFERROR('Tabel 5 Br'!G10/'Tabel 5 F'!G10*100,"-"))</f>
        <v>1.7158266377440348</v>
      </c>
      <c r="H10" s="63">
        <f>IF(OR('Tabel 5 F'!H10&lt;5,'Tabel 5 Br'!H10&lt;0.5),"-",IFERROR('Tabel 5 Br'!H10/'Tabel 5 F'!H10*100,"-"))</f>
        <v>2.9645653206650828</v>
      </c>
      <c r="I10" s="101"/>
      <c r="J10" s="63">
        <f>IF(OR('Tabel 5 F'!J10&lt;5,'Tabel 5 Br'!J10&lt;0.5),"-",IFERROR('Tabel 5 Br'!J10/'Tabel 5 F'!J10*100,"-"))</f>
        <v>2.89675864201166</v>
      </c>
      <c r="K10" s="74"/>
    </row>
    <row r="11" spans="1:11" ht="15.75" customHeight="1" x14ac:dyDescent="0.2">
      <c r="A11" s="50" t="s">
        <v>227</v>
      </c>
      <c r="B11" s="62">
        <f>IF(OR('Tabel 5 F'!B11&lt;5,'Tabel 5 Br'!B11&lt;0.5),"-",IFERROR('Tabel 5 Br'!B11/'Tabel 5 F'!B11*100,"-"))</f>
        <v>36.482585058051484</v>
      </c>
      <c r="C11" s="62">
        <f>IF(OR('Tabel 5 F'!C11&lt;5,'Tabel 5 Br'!C11&lt;0.5),"-",IFERROR('Tabel 5 Br'!C11/'Tabel 5 F'!C11*100,"-"))</f>
        <v>15.267933717579249</v>
      </c>
      <c r="D11" s="62">
        <f>IF(OR('Tabel 5 F'!D11&lt;5,'Tabel 5 Br'!D11&lt;0.5),"-",IFERROR('Tabel 5 Br'!D11/'Tabel 5 F'!D11*100,"-"))</f>
        <v>5.2908299073864917</v>
      </c>
      <c r="E11" s="62">
        <f>IF(OR('Tabel 5 F'!E11&lt;5,'Tabel 5 Br'!E11&lt;0.5),"-",IFERROR('Tabel 5 Br'!E11/'Tabel 5 F'!E11*100,"-"))</f>
        <v>3.56454846779237</v>
      </c>
      <c r="F11" s="62">
        <f>IF(OR('Tabel 5 F'!F11&lt;5,'Tabel 5 Br'!F11&lt;0.5),"-",IFERROR('Tabel 5 Br'!F11/'Tabel 5 F'!F11*100,"-"))</f>
        <v>1.3478544726301736</v>
      </c>
      <c r="G11" s="62">
        <f>IF(OR('Tabel 5 F'!G11&lt;5,'Tabel 5 Br'!G11&lt;0.5),"-",IFERROR('Tabel 5 Br'!G11/'Tabel 5 F'!G11*100,"-"))</f>
        <v>2.1766637305699481</v>
      </c>
      <c r="H11" s="62">
        <f>IF(OR('Tabel 5 F'!H11&lt;5,'Tabel 5 Br'!H11&lt;0.5),"-",IFERROR('Tabel 5 Br'!H11/'Tabel 5 F'!H11*100,"-"))</f>
        <v>4.2842207617121675</v>
      </c>
      <c r="I11" s="101"/>
      <c r="J11" s="62">
        <f>IF(OR('Tabel 5 F'!J11&lt;5,'Tabel 5 Br'!J11&lt;0.5),"-",IFERROR('Tabel 5 Br'!J11/'Tabel 5 F'!J11*100,"-"))</f>
        <v>8.5991839197113222</v>
      </c>
      <c r="K11" s="74"/>
    </row>
    <row r="12" spans="1:11" ht="15.75" customHeight="1" x14ac:dyDescent="0.2">
      <c r="A12" s="52" t="s">
        <v>26</v>
      </c>
      <c r="B12" s="63">
        <f>IF(OR('Tabel 5 F'!B12&lt;5,'Tabel 5 Br'!B12&lt;0.5),"-",IFERROR('Tabel 5 Br'!B12/'Tabel 5 F'!B12*100,"-"))</f>
        <v>43.457200242228502</v>
      </c>
      <c r="C12" s="63">
        <f>IF(OR('Tabel 5 F'!C12&lt;5,'Tabel 5 Br'!C12&lt;0.5),"-",IFERROR('Tabel 5 Br'!C12/'Tabel 5 F'!C12*100,"-"))</f>
        <v>23.706764216972882</v>
      </c>
      <c r="D12" s="63">
        <f>IF(OR('Tabel 5 F'!D12&lt;5,'Tabel 5 Br'!D12&lt;0.5),"-",IFERROR('Tabel 5 Br'!D12/'Tabel 5 F'!D12*100,"-"))</f>
        <v>9.8142996384453145</v>
      </c>
      <c r="E12" s="63">
        <f>IF(OR('Tabel 5 F'!E12&lt;5,'Tabel 5 Br'!E12&lt;0.5),"-",IFERROR('Tabel 5 Br'!E12/'Tabel 5 F'!E12*100,"-"))</f>
        <v>6.1174202938349582</v>
      </c>
      <c r="F12" s="63">
        <f>IF(OR('Tabel 5 F'!F12&lt;5,'Tabel 5 Br'!F12&lt;0.5),"-",IFERROR('Tabel 5 Br'!F12/'Tabel 5 F'!F12*100,"-"))</f>
        <v>3.870301007941356</v>
      </c>
      <c r="G12" s="63">
        <f>IF(OR('Tabel 5 F'!G12&lt;5,'Tabel 5 Br'!G12&lt;0.5),"-",IFERROR('Tabel 5 Br'!G12/'Tabel 5 F'!G12*100,"-"))</f>
        <v>3.5185528822466741</v>
      </c>
      <c r="H12" s="63">
        <f>IF(OR('Tabel 5 F'!H12&lt;5,'Tabel 5 Br'!H12&lt;0.5),"-",IFERROR('Tabel 5 Br'!H12/'Tabel 5 F'!H12*100,"-"))</f>
        <v>5.7525156150414274</v>
      </c>
      <c r="I12" s="101"/>
      <c r="J12" s="63">
        <f>IF(OR('Tabel 5 F'!J12&lt;5,'Tabel 5 Br'!J12&lt;0.5),"-",IFERROR('Tabel 5 Br'!J12/'Tabel 5 F'!J12*100,"-"))</f>
        <v>8.8236337920489287</v>
      </c>
      <c r="K12" s="74"/>
    </row>
    <row r="13" spans="1:11" ht="15.75" customHeight="1" x14ac:dyDescent="0.2">
      <c r="A13" s="50" t="s">
        <v>27</v>
      </c>
      <c r="B13" s="62">
        <f>IF(OR('Tabel 5 F'!B13&lt;5,'Tabel 5 Br'!B13&lt;0.5),"-",IFERROR('Tabel 5 Br'!B13/'Tabel 5 F'!B13*100,"-"))</f>
        <v>34.257119700748127</v>
      </c>
      <c r="C13" s="62">
        <f>IF(OR('Tabel 5 F'!C13&lt;5,'Tabel 5 Br'!C13&lt;0.5),"-",IFERROR('Tabel 5 Br'!C13/'Tabel 5 F'!C13*100,"-"))</f>
        <v>15.658151364764269</v>
      </c>
      <c r="D13" s="62">
        <f>IF(OR('Tabel 5 F'!D13&lt;5,'Tabel 5 Br'!D13&lt;0.5),"-",IFERROR('Tabel 5 Br'!D13/'Tabel 5 F'!D13*100,"-"))</f>
        <v>6.6692247278382579</v>
      </c>
      <c r="E13" s="62">
        <f>IF(OR('Tabel 5 F'!E13&lt;5,'Tabel 5 Br'!E13&lt;0.5),"-",IFERROR('Tabel 5 Br'!E13/'Tabel 5 F'!E13*100,"-"))</f>
        <v>3.2109834096109839</v>
      </c>
      <c r="F13" s="62">
        <f>IF(OR('Tabel 5 F'!F13&lt;5,'Tabel 5 Br'!F13&lt;0.5),"-",IFERROR('Tabel 5 Br'!F13/'Tabel 5 F'!F13*100,"-"))</f>
        <v>2.3270464303544682</v>
      </c>
      <c r="G13" s="62">
        <f>IF(OR('Tabel 5 F'!G13&lt;5,'Tabel 5 Br'!G13&lt;0.5),"-",IFERROR('Tabel 5 Br'!G13/'Tabel 5 F'!G13*100,"-"))</f>
        <v>1.3992296781883196</v>
      </c>
      <c r="H13" s="62">
        <f>IF(OR('Tabel 5 F'!H13&lt;5,'Tabel 5 Br'!H13&lt;0.5),"-",IFERROR('Tabel 5 Br'!H13/'Tabel 5 F'!H13*100,"-"))</f>
        <v>3.2295711500974655</v>
      </c>
      <c r="I13" s="101"/>
      <c r="J13" s="62">
        <f>IF(OR('Tabel 5 F'!J13&lt;5,'Tabel 5 Br'!J13&lt;0.5),"-",IFERROR('Tabel 5 Br'!J13/'Tabel 5 F'!J13*100,"-"))</f>
        <v>3.5468083966359192</v>
      </c>
      <c r="K13" s="74"/>
    </row>
    <row r="14" spans="1:11" ht="15.75" customHeight="1" x14ac:dyDescent="0.2">
      <c r="A14" s="52" t="s">
        <v>28</v>
      </c>
      <c r="B14" s="63">
        <f>IF(OR('Tabel 5 F'!B14&lt;5,'Tabel 5 Br'!B14&lt;0.5),"-",IFERROR('Tabel 5 Br'!B14/'Tabel 5 F'!B14*100,"-"))</f>
        <v>26.499774193548394</v>
      </c>
      <c r="C14" s="63">
        <f>IF(OR('Tabel 5 F'!C14&lt;5,'Tabel 5 Br'!C14&lt;0.5),"-",IFERROR('Tabel 5 Br'!C14/'Tabel 5 F'!C14*100,"-"))</f>
        <v>14.868843137254901</v>
      </c>
      <c r="D14" s="63">
        <f>IF(OR('Tabel 5 F'!D14&lt;5,'Tabel 5 Br'!D14&lt;0.5),"-",IFERROR('Tabel 5 Br'!D14/'Tabel 5 F'!D14*100,"-"))</f>
        <v>4.5272370370370369</v>
      </c>
      <c r="E14" s="63">
        <f>IF(OR('Tabel 5 F'!E14&lt;5,'Tabel 5 Br'!E14&lt;0.5),"-",IFERROR('Tabel 5 Br'!E14/'Tabel 5 F'!E14*100,"-"))</f>
        <v>3.755062295081967</v>
      </c>
      <c r="F14" s="63">
        <f>IF(OR('Tabel 5 F'!F14&lt;5,'Tabel 5 Br'!F14&lt;0.5),"-",IFERROR('Tabel 5 Br'!F14/'Tabel 5 F'!F14*100,"-"))</f>
        <v>3.1669605911330048</v>
      </c>
      <c r="G14" s="63">
        <f>IF(OR('Tabel 5 F'!G14&lt;5,'Tabel 5 Br'!G14&lt;0.5),"-",IFERROR('Tabel 5 Br'!G14/'Tabel 5 F'!G14*100,"-"))</f>
        <v>3.1207738478027864</v>
      </c>
      <c r="H14" s="63">
        <f>IF(OR('Tabel 5 F'!H14&lt;5,'Tabel 5 Br'!H14&lt;0.5),"-",IFERROR('Tabel 5 Br'!H14/'Tabel 5 F'!H14*100,"-"))</f>
        <v>2.9406274509803922</v>
      </c>
      <c r="I14" s="101"/>
      <c r="J14" s="63">
        <f>IF(OR('Tabel 5 F'!J14&lt;5,'Tabel 5 Br'!J14&lt;0.5),"-",IFERROR('Tabel 5 Br'!J14/'Tabel 5 F'!J14*100,"-"))</f>
        <v>4.2775887428101891</v>
      </c>
      <c r="K14" s="74"/>
    </row>
    <row r="15" spans="1:11" ht="15.75" customHeight="1" x14ac:dyDescent="0.2">
      <c r="A15" s="50" t="s">
        <v>29</v>
      </c>
      <c r="B15" s="62">
        <f>IF(OR('Tabel 5 F'!B15&lt;5,'Tabel 5 Br'!B15&lt;0.5),"-",IFERROR('Tabel 5 Br'!B15/'Tabel 5 F'!B15*100,"-"))</f>
        <v>40.706582770270273</v>
      </c>
      <c r="C15" s="62">
        <f>IF(OR('Tabel 5 F'!C15&lt;5,'Tabel 5 Br'!C15&lt;0.5),"-",IFERROR('Tabel 5 Br'!C15/'Tabel 5 F'!C15*100,"-"))</f>
        <v>21.492234999999997</v>
      </c>
      <c r="D15" s="62">
        <f>IF(OR('Tabel 5 F'!D15&lt;5,'Tabel 5 Br'!D15&lt;0.5),"-",IFERROR('Tabel 5 Br'!D15/'Tabel 5 F'!D15*100,"-"))</f>
        <v>8.767747260273973</v>
      </c>
      <c r="E15" s="62">
        <f>IF(OR('Tabel 5 F'!E15&lt;5,'Tabel 5 Br'!E15&lt;0.5),"-",IFERROR('Tabel 5 Br'!E15/'Tabel 5 F'!E15*100,"-"))</f>
        <v>6.5766580135440176</v>
      </c>
      <c r="F15" s="62">
        <f>IF(OR('Tabel 5 F'!F15&lt;5,'Tabel 5 Br'!F15&lt;0.5),"-",IFERROR('Tabel 5 Br'!F15/'Tabel 5 F'!F15*100,"-"))</f>
        <v>4.5523455882352941</v>
      </c>
      <c r="G15" s="62">
        <f>IF(OR('Tabel 5 F'!G15&lt;5,'Tabel 5 Br'!G15&lt;0.5),"-",IFERROR('Tabel 5 Br'!G15/'Tabel 5 F'!G15*100,"-"))</f>
        <v>3.6636169871794868</v>
      </c>
      <c r="H15" s="62">
        <f>IF(OR('Tabel 5 F'!H15&lt;5,'Tabel 5 Br'!H15&lt;0.5),"-",IFERROR('Tabel 5 Br'!H15/'Tabel 5 F'!H15*100,"-"))</f>
        <v>6.6946472303206992</v>
      </c>
      <c r="I15" s="101"/>
      <c r="J15" s="62">
        <f>IF(OR('Tabel 5 F'!J15&lt;5,'Tabel 5 Br'!J15&lt;0.5),"-",IFERROR('Tabel 5 Br'!J15/'Tabel 5 F'!J15*100,"-"))</f>
        <v>12.632034602076123</v>
      </c>
      <c r="K15" s="74"/>
    </row>
    <row r="16" spans="1:11" ht="15.75" customHeight="1" x14ac:dyDescent="0.2">
      <c r="A16" s="52" t="s">
        <v>30</v>
      </c>
      <c r="B16" s="63">
        <f>IF(OR('Tabel 5 F'!B16&lt;5,'Tabel 5 Br'!B16&lt;0.5),"-",IFERROR('Tabel 5 Br'!B16/'Tabel 5 F'!B16*100,"-"))</f>
        <v>38.280508287292811</v>
      </c>
      <c r="C16" s="63">
        <f>IF(OR('Tabel 5 F'!C16&lt;5,'Tabel 5 Br'!C16&lt;0.5),"-",IFERROR('Tabel 5 Br'!C16/'Tabel 5 F'!C16*100,"-"))</f>
        <v>23.042288888888887</v>
      </c>
      <c r="D16" s="63">
        <f>IF(OR('Tabel 5 F'!D16&lt;5,'Tabel 5 Br'!D16&lt;0.5),"-",IFERROR('Tabel 5 Br'!D16/'Tabel 5 F'!D16*100,"-"))</f>
        <v>10.600909589041096</v>
      </c>
      <c r="E16" s="63">
        <f>IF(OR('Tabel 5 F'!E16&lt;5,'Tabel 5 Br'!E16&lt;0.5),"-",IFERROR('Tabel 5 Br'!E16/'Tabel 5 F'!E16*100,"-"))</f>
        <v>5.2125797413793107</v>
      </c>
      <c r="F16" s="63">
        <f>IF(OR('Tabel 5 F'!F16&lt;5,'Tabel 5 Br'!F16&lt;0.5),"-",IFERROR('Tabel 5 Br'!F16/'Tabel 5 F'!F16*100,"-"))</f>
        <v>4.3462353982300881</v>
      </c>
      <c r="G16" s="63">
        <f>IF(OR('Tabel 5 F'!G16&lt;5,'Tabel 5 Br'!G16&lt;0.5),"-",IFERROR('Tabel 5 Br'!G16/'Tabel 5 F'!G16*100,"-"))</f>
        <v>2.9763374816983896</v>
      </c>
      <c r="H16" s="63">
        <f>IF(OR('Tabel 5 F'!H16&lt;5,'Tabel 5 Br'!H16&lt;0.5),"-",IFERROR('Tabel 5 Br'!H16/'Tabel 5 F'!H16*100,"-"))</f>
        <v>4.1489593495934969</v>
      </c>
      <c r="I16" s="101"/>
      <c r="J16" s="63">
        <f>IF(OR('Tabel 5 F'!J16&lt;5,'Tabel 5 Br'!J16&lt;0.5),"-",IFERROR('Tabel 5 Br'!J16/'Tabel 5 F'!J16*100,"-"))</f>
        <v>7.3019918724601425</v>
      </c>
      <c r="K16" s="74"/>
    </row>
    <row r="17" spans="1:11" ht="15" hidden="1" customHeight="1" x14ac:dyDescent="0.2">
      <c r="A17" s="50" t="s">
        <v>31</v>
      </c>
      <c r="B17" s="62">
        <f>IF(OR('Tabel 5 F'!B17&lt;5,'Tabel 5 Br'!B17&lt;0.5),"-",IFERROR('Tabel 5 Br'!B17/'Tabel 5 F'!B17*100,"-"))</f>
        <v>37.775092592592593</v>
      </c>
      <c r="C17" s="62">
        <f>IF(OR('Tabel 5 F'!C17&lt;5,'Tabel 5 Br'!C17&lt;0.5),"-",IFERROR('Tabel 5 Br'!C17/'Tabel 5 F'!C17*100,"-"))</f>
        <v>10.631159420289855</v>
      </c>
      <c r="D17" s="62">
        <f>IF(OR('Tabel 5 F'!D17&lt;5,'Tabel 5 Br'!D17&lt;0.5),"-",IFERROR('Tabel 5 Br'!D17/'Tabel 5 F'!D17*100,"-"))</f>
        <v>5.4215652173913043</v>
      </c>
      <c r="E17" s="62">
        <f>IF(OR('Tabel 5 F'!E17&lt;5,'Tabel 5 Br'!E17&lt;0.5),"-",IFERROR('Tabel 5 Br'!E17/'Tabel 5 F'!E17*100,"-"))</f>
        <v>4.6526666666666667</v>
      </c>
      <c r="F17" s="62">
        <f>IF(OR('Tabel 5 F'!F17&lt;5,'Tabel 5 Br'!F17&lt;0.5),"-",IFERROR('Tabel 5 Br'!F17/'Tabel 5 F'!F17*100,"-"))</f>
        <v>0.99527272727272731</v>
      </c>
      <c r="G17" s="62">
        <f>IF(OR('Tabel 5 F'!G17&lt;5,'Tabel 5 Br'!G17&lt;0.5),"-",IFERROR('Tabel 5 Br'!G17/'Tabel 5 F'!G17*100,"-"))</f>
        <v>1.7812201954397393</v>
      </c>
      <c r="H17" s="62">
        <f>IF(OR('Tabel 5 F'!H17&lt;5,'Tabel 5 Br'!H17&lt;0.5),"-",IFERROR('Tabel 5 Br'!H17/'Tabel 5 F'!H17*100,"-"))</f>
        <v>3.7911906474820145</v>
      </c>
      <c r="I17" s="101"/>
      <c r="J17" s="62">
        <f>IF(OR('Tabel 5 F'!J17&lt;5,'Tabel 5 Br'!J17&lt;0.5),"-",IFERROR('Tabel 5 Br'!J17/'Tabel 5 F'!J17*100,"-"))</f>
        <v>3.3623977224799666</v>
      </c>
      <c r="K17" s="74"/>
    </row>
    <row r="18" spans="1:11" ht="15" hidden="1" customHeight="1" x14ac:dyDescent="0.2">
      <c r="A18" s="52" t="s">
        <v>32</v>
      </c>
      <c r="B18" s="63">
        <f>IF(OR('Tabel 5 F'!B18&lt;5,'Tabel 5 Br'!B18&lt;0.5),"-",IFERROR('Tabel 5 Br'!B18/'Tabel 5 F'!B18*100,"-"))</f>
        <v>45.997999999999998</v>
      </c>
      <c r="C18" s="63">
        <f>IF(OR('Tabel 5 F'!C18&lt;5,'Tabel 5 Br'!C18&lt;0.5),"-",IFERROR('Tabel 5 Br'!C18/'Tabel 5 F'!C18*100,"-"))</f>
        <v>21.452171428571429</v>
      </c>
      <c r="D18" s="63">
        <f>IF(OR('Tabel 5 F'!D18&lt;5,'Tabel 5 Br'!D18&lt;0.5),"-",IFERROR('Tabel 5 Br'!D18/'Tabel 5 F'!D18*100,"-"))</f>
        <v>8.529757575757575</v>
      </c>
      <c r="E18" s="63">
        <f>IF(OR('Tabel 5 F'!E18&lt;5,'Tabel 5 Br'!E18&lt;0.5),"-",IFERROR('Tabel 5 Br'!E18/'Tabel 5 F'!E18*100,"-"))</f>
        <v>2.7712241379310347</v>
      </c>
      <c r="F18" s="63">
        <f>IF(OR('Tabel 5 F'!F18&lt;5,'Tabel 5 Br'!F18&lt;0.5),"-",IFERROR('Tabel 5 Br'!F18/'Tabel 5 F'!F18*100,"-"))</f>
        <v>0.55510999999999999</v>
      </c>
      <c r="G18" s="63">
        <f>IF(OR('Tabel 5 F'!G18&lt;5,'Tabel 5 Br'!G18&lt;0.5),"-",IFERROR('Tabel 5 Br'!G18/'Tabel 5 F'!G18*100,"-"))</f>
        <v>2.6473992248062013</v>
      </c>
      <c r="H18" s="63">
        <f>IF(OR('Tabel 5 F'!H18&lt;5,'Tabel 5 Br'!H18&lt;0.5),"-",IFERROR('Tabel 5 Br'!H18/'Tabel 5 F'!H18*100,"-"))</f>
        <v>2.0829374999999999</v>
      </c>
      <c r="I18" s="101"/>
      <c r="J18" s="63">
        <f>IF(OR('Tabel 5 F'!J18&lt;5,'Tabel 5 Br'!J18&lt;0.5),"-",IFERROR('Tabel 5 Br'!J18/'Tabel 5 F'!J18*100,"-"))</f>
        <v>6.3171997105643971</v>
      </c>
      <c r="K18" s="74"/>
    </row>
    <row r="19" spans="1:11" ht="15" hidden="1" customHeight="1" x14ac:dyDescent="0.2">
      <c r="A19" s="50" t="s">
        <v>33</v>
      </c>
      <c r="B19" s="62" t="str">
        <f>IF(OR('Tabel 5 F'!B19&lt;5,'Tabel 5 Br'!B19&lt;0.5),"-",IFERROR('Tabel 5 Br'!B19/'Tabel 5 F'!B19*100,"-"))</f>
        <v>-</v>
      </c>
      <c r="C19" s="62" t="str">
        <f>IF(OR('Tabel 5 F'!C19&lt;5,'Tabel 5 Br'!C19&lt;0.5),"-",IFERROR('Tabel 5 Br'!C19/'Tabel 5 F'!C19*100,"-"))</f>
        <v>-</v>
      </c>
      <c r="D19" s="62" t="str">
        <f>IF(OR('Tabel 5 F'!D19&lt;5,'Tabel 5 Br'!D19&lt;0.5),"-",IFERROR('Tabel 5 Br'!D19/'Tabel 5 F'!D19*100,"-"))</f>
        <v>-</v>
      </c>
      <c r="E19" s="62">
        <f>IF(OR('Tabel 5 F'!E19&lt;5,'Tabel 5 Br'!E19&lt;0.5),"-",IFERROR('Tabel 5 Br'!E19/'Tabel 5 F'!E19*100,"-"))</f>
        <v>5.5545</v>
      </c>
      <c r="F19" s="62" t="str">
        <f>IF(OR('Tabel 5 F'!F19&lt;5,'Tabel 5 Br'!F19&lt;0.5),"-",IFERROR('Tabel 5 Br'!F19/'Tabel 5 F'!F19*100,"-"))</f>
        <v>-</v>
      </c>
      <c r="G19" s="62">
        <f>IF(OR('Tabel 5 F'!G19&lt;5,'Tabel 5 Br'!G19&lt;0.5),"-",IFERROR('Tabel 5 Br'!G19/'Tabel 5 F'!G19*100,"-"))</f>
        <v>2.7524210526315787</v>
      </c>
      <c r="H19" s="62" t="str">
        <f>IF(OR('Tabel 5 F'!H19&lt;5,'Tabel 5 Br'!H19&lt;0.5),"-",IFERROR('Tabel 5 Br'!H19/'Tabel 5 F'!H19*100,"-"))</f>
        <v>-</v>
      </c>
      <c r="I19" s="101"/>
      <c r="J19" s="62">
        <f>IF(OR('Tabel 5 F'!J19&lt;5,'Tabel 5 Br'!J19&lt;0.5),"-",IFERROR('Tabel 5 Br'!J19/'Tabel 5 F'!J19*100,"-"))</f>
        <v>2.436965625</v>
      </c>
      <c r="K19" s="74"/>
    </row>
    <row r="20" spans="1:11" ht="15" hidden="1" customHeight="1" x14ac:dyDescent="0.2">
      <c r="A20" s="52" t="s">
        <v>34</v>
      </c>
      <c r="B20" s="63">
        <f>IF(OR('Tabel 5 F'!B20&lt;5,'Tabel 5 Br'!B20&lt;0.5),"-",IFERROR('Tabel 5 Br'!B20/'Tabel 5 F'!B20*100,"-"))</f>
        <v>30.774764705882351</v>
      </c>
      <c r="C20" s="63">
        <f>IF(OR('Tabel 5 F'!C20&lt;5,'Tabel 5 Br'!C20&lt;0.5),"-",IFERROR('Tabel 5 Br'!C20/'Tabel 5 F'!C20*100,"-"))</f>
        <v>26.287705882352942</v>
      </c>
      <c r="D20" s="63">
        <f>IF(OR('Tabel 5 F'!D20&lt;5,'Tabel 5 Br'!D20&lt;0.5),"-",IFERROR('Tabel 5 Br'!D20/'Tabel 5 F'!D20*100,"-"))</f>
        <v>3.7029999999999998</v>
      </c>
      <c r="E20" s="63" t="str">
        <f>IF(OR('Tabel 5 F'!E20&lt;5,'Tabel 5 Br'!E20&lt;0.5),"-",IFERROR('Tabel 5 Br'!E20/'Tabel 5 F'!E20*100,"-"))</f>
        <v>-</v>
      </c>
      <c r="F20" s="63">
        <f>IF(OR('Tabel 5 F'!F20&lt;5,'Tabel 5 Br'!F20&lt;0.5),"-",IFERROR('Tabel 5 Br'!F20/'Tabel 5 F'!F20*100,"-"))</f>
        <v>3.0297424242424245</v>
      </c>
      <c r="G20" s="63">
        <f>IF(OR('Tabel 5 F'!G20&lt;5,'Tabel 5 Br'!G20&lt;0.5),"-",IFERROR('Tabel 5 Br'!G20/'Tabel 5 F'!G20*100,"-"))</f>
        <v>1.8549767441860463</v>
      </c>
      <c r="H20" s="63">
        <f>IF(OR('Tabel 5 F'!H20&lt;5,'Tabel 5 Br'!H20&lt;0.5),"-",IFERROR('Tabel 5 Br'!H20/'Tabel 5 F'!H20*100,"-"))</f>
        <v>3.9992600000000005</v>
      </c>
      <c r="I20" s="101"/>
      <c r="J20" s="63">
        <f>IF(OR('Tabel 5 F'!J20&lt;5,'Tabel 5 Br'!J20&lt;0.5),"-",IFERROR('Tabel 5 Br'!J20/'Tabel 5 F'!J20*100,"-"))</f>
        <v>4.0885857988165686</v>
      </c>
      <c r="K20" s="74"/>
    </row>
    <row r="21" spans="1:11" ht="15.75" customHeight="1" x14ac:dyDescent="0.2">
      <c r="A21" s="50" t="s">
        <v>35</v>
      </c>
      <c r="B21" s="62">
        <f>IF(OR('Tabel 5 F'!B21&lt;5,'Tabel 5 Br'!B21&lt;0.5),"-",IFERROR('Tabel 5 Br'!B21/'Tabel 5 F'!B21*100,"-"))</f>
        <v>39.367509433962262</v>
      </c>
      <c r="C21" s="62">
        <f>IF(OR('Tabel 5 F'!C21&lt;5,'Tabel 5 Br'!C21&lt;0.5),"-",IFERROR('Tabel 5 Br'!C21/'Tabel 5 F'!C21*100,"-"))</f>
        <v>15.960884297520661</v>
      </c>
      <c r="D21" s="62">
        <f>IF(OR('Tabel 5 F'!D21&lt;5,'Tabel 5 Br'!D21&lt;0.5),"-",IFERROR('Tabel 5 Br'!D21/'Tabel 5 F'!D21*100,"-"))</f>
        <v>6.4717982062780273</v>
      </c>
      <c r="E21" s="62">
        <f>IF(OR('Tabel 5 F'!E21&lt;5,'Tabel 5 Br'!E21&lt;0.5),"-",IFERROR('Tabel 5 Br'!E21/'Tabel 5 F'!E21*100,"-"))</f>
        <v>3.7362194357366771</v>
      </c>
      <c r="F21" s="62">
        <f>IF(OR('Tabel 5 F'!F21&lt;5,'Tabel 5 Br'!F21&lt;0.5),"-",IFERROR('Tabel 5 Br'!F21/'Tabel 5 F'!F21*100,"-"))</f>
        <v>1.1775706666666668</v>
      </c>
      <c r="G21" s="62">
        <f>IF(OR('Tabel 5 F'!G21&lt;5,'Tabel 5 Br'!G21&lt;0.5),"-",IFERROR('Tabel 5 Br'!G21/'Tabel 5 F'!G21*100,"-"))</f>
        <v>1.9886364801366938</v>
      </c>
      <c r="H21" s="62">
        <f>IF(OR('Tabel 5 F'!H21&lt;5,'Tabel 5 Br'!H21&lt;0.5),"-",IFERROR('Tabel 5 Br'!H21/'Tabel 5 F'!H21*100,"-"))</f>
        <v>3.3512252475247521</v>
      </c>
      <c r="I21" s="101"/>
      <c r="J21" s="62">
        <f>IF(OR('Tabel 5 F'!J21&lt;5,'Tabel 5 Br'!J21&lt;0.5),"-",IFERROR('Tabel 5 Br'!J21/'Tabel 5 F'!J21*100,"-"))</f>
        <v>3.9059321162252512</v>
      </c>
      <c r="K21" s="74"/>
    </row>
    <row r="22" spans="1:11" ht="15.75" customHeight="1" x14ac:dyDescent="0.2">
      <c r="A22" s="52" t="s">
        <v>36</v>
      </c>
      <c r="B22" s="63">
        <f>IF(OR('Tabel 5 F'!B22&lt;5,'Tabel 5 Br'!B22&lt;0.5),"-",IFERROR('Tabel 5 Br'!B22/'Tabel 5 F'!B22*100,"-"))</f>
        <v>15.892999999999999</v>
      </c>
      <c r="C22" s="63">
        <f>IF(OR('Tabel 5 F'!C22&lt;5,'Tabel 5 Br'!C22&lt;0.5),"-",IFERROR('Tabel 5 Br'!C22/'Tabel 5 F'!C22*100,"-"))</f>
        <v>10.133529411764705</v>
      </c>
      <c r="D22" s="63">
        <f>IF(OR('Tabel 5 F'!D22&lt;5,'Tabel 5 Br'!D22&lt;0.5),"-",IFERROR('Tabel 5 Br'!D22/'Tabel 5 F'!D22*100,"-"))</f>
        <v>2.9406176470588234</v>
      </c>
      <c r="E22" s="63" t="str">
        <f>IF(OR('Tabel 5 F'!E22&lt;5,'Tabel 5 Br'!E22&lt;0.5),"-",IFERROR('Tabel 5 Br'!E22/'Tabel 5 F'!E22*100,"-"))</f>
        <v>-</v>
      </c>
      <c r="F22" s="63" t="str">
        <f>IF(OR('Tabel 5 F'!F22&lt;5,'Tabel 5 Br'!F22&lt;0.5),"-",IFERROR('Tabel 5 Br'!F22/'Tabel 5 F'!F22*100,"-"))</f>
        <v>-</v>
      </c>
      <c r="G22" s="63">
        <f>IF(OR('Tabel 5 F'!G22&lt;5,'Tabel 5 Br'!G22&lt;0.5),"-",IFERROR('Tabel 5 Br'!G22/'Tabel 5 F'!G22*100,"-"))</f>
        <v>1.344918918918919</v>
      </c>
      <c r="H22" s="63" t="str">
        <f>IF(OR('Tabel 5 F'!H22&lt;5,'Tabel 5 Br'!H22&lt;0.5),"-",IFERROR('Tabel 5 Br'!H22/'Tabel 5 F'!H22*100,"-"))</f>
        <v>-</v>
      </c>
      <c r="I22" s="101"/>
      <c r="J22" s="63">
        <f>IF(OR('Tabel 5 F'!J22&lt;5,'Tabel 5 Br'!J22&lt;0.5),"-",IFERROR('Tabel 5 Br'!J22/'Tabel 5 F'!J22*100,"-"))</f>
        <v>2.4102969187675072</v>
      </c>
      <c r="K22" s="74"/>
    </row>
    <row r="23" spans="1:11" ht="15.75" customHeight="1" x14ac:dyDescent="0.2">
      <c r="A23" s="50" t="s">
        <v>37</v>
      </c>
      <c r="B23" s="62">
        <f>IF(OR('Tabel 5 F'!B23&lt;5,'Tabel 5 Br'!B23&lt;0.5),"-",IFERROR('Tabel 5 Br'!B23/'Tabel 5 F'!B23*100,"-"))</f>
        <v>24.329090909090912</v>
      </c>
      <c r="C23" s="62">
        <f>IF(OR('Tabel 5 F'!C23&lt;5,'Tabel 5 Br'!C23&lt;0.5),"-",IFERROR('Tabel 5 Br'!C23/'Tabel 5 F'!C23*100,"-"))</f>
        <v>21.614947368421053</v>
      </c>
      <c r="D23" s="62">
        <f>IF(OR('Tabel 5 F'!D23&lt;5,'Tabel 5 Br'!D23&lt;0.5),"-",IFERROR('Tabel 5 Br'!D23/'Tabel 5 F'!D23*100,"-"))</f>
        <v>6.6083467741935475</v>
      </c>
      <c r="E23" s="62">
        <f>IF(OR('Tabel 5 F'!E23&lt;5,'Tabel 5 Br'!E23&lt;0.5),"-",IFERROR('Tabel 5 Br'!E23/'Tabel 5 F'!E23*100,"-"))</f>
        <v>2.5834074074074076</v>
      </c>
      <c r="F23" s="62" t="str">
        <f>IF(OR('Tabel 5 F'!F23&lt;5,'Tabel 5 Br'!F23&lt;0.5),"-",IFERROR('Tabel 5 Br'!F23/'Tabel 5 F'!F23*100,"-"))</f>
        <v>-</v>
      </c>
      <c r="G23" s="62">
        <f>IF(OR('Tabel 5 F'!G23&lt;5,'Tabel 5 Br'!G23&lt;0.5),"-",IFERROR('Tabel 5 Br'!G23/'Tabel 5 F'!G23*100,"-"))</f>
        <v>4.7610238095238095</v>
      </c>
      <c r="H23" s="62">
        <f>IF(OR('Tabel 5 F'!H23&lt;5,'Tabel 5 Br'!H23&lt;0.5),"-",IFERROR('Tabel 5 Br'!H23/'Tabel 5 F'!H23*100,"-"))</f>
        <v>2.77725</v>
      </c>
      <c r="I23" s="101"/>
      <c r="J23" s="62">
        <f>IF(OR('Tabel 5 F'!J23&lt;5,'Tabel 5 Br'!J23&lt;0.5),"-",IFERROR('Tabel 5 Br'!J23/'Tabel 5 F'!J23*100,"-"))</f>
        <v>7.6678166666666669</v>
      </c>
      <c r="K23" s="74"/>
    </row>
    <row r="24" spans="1:11" ht="15.75" customHeight="1" x14ac:dyDescent="0.2">
      <c r="A24" s="52" t="s">
        <v>38</v>
      </c>
      <c r="B24" s="63">
        <f>IF(OR('Tabel 5 F'!B24&lt;5,'Tabel 5 Br'!B24&lt;0.5),"-",IFERROR('Tabel 5 Br'!B24/'Tabel 5 F'!B24*100,"-"))</f>
        <v>26.370776315789474</v>
      </c>
      <c r="C24" s="63">
        <f>IF(OR('Tabel 5 F'!C24&lt;5,'Tabel 5 Br'!C24&lt;0.5),"-",IFERROR('Tabel 5 Br'!C24/'Tabel 5 F'!C24*100,"-"))</f>
        <v>11.03864347826087</v>
      </c>
      <c r="D24" s="63">
        <f>IF(OR('Tabel 5 F'!D24&lt;5,'Tabel 5 Br'!D24&lt;0.5),"-",IFERROR('Tabel 5 Br'!D24/'Tabel 5 F'!D24*100,"-"))</f>
        <v>5.7296802721088431</v>
      </c>
      <c r="E24" s="63">
        <f>IF(OR('Tabel 5 F'!E24&lt;5,'Tabel 5 Br'!E24&lt;0.5),"-",IFERROR('Tabel 5 Br'!E24/'Tabel 5 F'!E24*100,"-"))</f>
        <v>1.4414371859296482</v>
      </c>
      <c r="F24" s="63">
        <f>IF(OR('Tabel 5 F'!F24&lt;5,'Tabel 5 Br'!F24&lt;0.5),"-",IFERROR('Tabel 5 Br'!F24/'Tabel 5 F'!F24*100,"-"))</f>
        <v>2.2323648208469056</v>
      </c>
      <c r="G24" s="63">
        <f>IF(OR('Tabel 5 F'!G24&lt;5,'Tabel 5 Br'!G24&lt;0.5),"-",IFERROR('Tabel 5 Br'!G24/'Tabel 5 F'!G24*100,"-"))</f>
        <v>0.98981879954699892</v>
      </c>
      <c r="H24" s="63">
        <f>IF(OR('Tabel 5 F'!H24&lt;5,'Tabel 5 Br'!H24&lt;0.5),"-",IFERROR('Tabel 5 Br'!H24/'Tabel 5 F'!H24*100,"-"))</f>
        <v>2.2278510638297875</v>
      </c>
      <c r="I24" s="101"/>
      <c r="J24" s="63">
        <f>IF(OR('Tabel 5 F'!J24&lt;5,'Tabel 5 Br'!J24&lt;0.5),"-",IFERROR('Tabel 5 Br'!J24/'Tabel 5 F'!J24*100,"-"))</f>
        <v>4.0347781040268451</v>
      </c>
      <c r="K24" s="74"/>
    </row>
    <row r="25" spans="1:11" ht="15.75" customHeight="1" x14ac:dyDescent="0.2">
      <c r="A25" s="50" t="s">
        <v>39</v>
      </c>
      <c r="B25" s="62">
        <f>IF(OR('Tabel 5 F'!B25&lt;5,'Tabel 5 Br'!B25&lt;0.5),"-",IFERROR('Tabel 5 Br'!B25/'Tabel 5 F'!B25*100,"-"))</f>
        <v>34.974673640167367</v>
      </c>
      <c r="C25" s="62">
        <f>IF(OR('Tabel 5 F'!C25&lt;5,'Tabel 5 Br'!C25&lt;0.5),"-",IFERROR('Tabel 5 Br'!C25/'Tabel 5 F'!C25*100,"-"))</f>
        <v>11.127679856115108</v>
      </c>
      <c r="D25" s="62">
        <f>IF(OR('Tabel 5 F'!D25&lt;5,'Tabel 5 Br'!D25&lt;0.5),"-",IFERROR('Tabel 5 Br'!D25/'Tabel 5 F'!D25*100,"-"))</f>
        <v>3.2873201820940818</v>
      </c>
      <c r="E25" s="62">
        <f>IF(OR('Tabel 5 F'!E25&lt;5,'Tabel 5 Br'!E25&lt;0.5),"-",IFERROR('Tabel 5 Br'!E25/'Tabel 5 F'!E25*100,"-"))</f>
        <v>1.9062288770053473</v>
      </c>
      <c r="F25" s="62">
        <f>IF(OR('Tabel 5 F'!F25&lt;5,'Tabel 5 Br'!F25&lt;0.5),"-",IFERROR('Tabel 5 Br'!F25/'Tabel 5 F'!F25*100,"-"))</f>
        <v>0.81254119547657511</v>
      </c>
      <c r="G25" s="62">
        <f>IF(OR('Tabel 5 F'!G25&lt;5,'Tabel 5 Br'!G25&lt;0.5),"-",IFERROR('Tabel 5 Br'!G25/'Tabel 5 F'!G25*100,"-"))</f>
        <v>0.99498926305514879</v>
      </c>
      <c r="H25" s="62">
        <f>IF(OR('Tabel 5 F'!H25&lt;5,'Tabel 5 Br'!H25&lt;0.5),"-",IFERROR('Tabel 5 Br'!H25/'Tabel 5 F'!H25*100,"-"))</f>
        <v>2.7349130434782607</v>
      </c>
      <c r="I25" s="101"/>
      <c r="J25" s="62">
        <f>IF(OR('Tabel 5 F'!J25&lt;5,'Tabel 5 Br'!J25&lt;0.5),"-",IFERROR('Tabel 5 Br'!J25/'Tabel 5 F'!J25*100,"-"))</f>
        <v>3.6609215127328012</v>
      </c>
      <c r="K25" s="74"/>
    </row>
    <row r="26" spans="1:11" ht="15.75" customHeight="1" x14ac:dyDescent="0.2">
      <c r="A26" s="52" t="s">
        <v>40</v>
      </c>
      <c r="B26" s="63">
        <f>IF(OR('Tabel 5 F'!B26&lt;5,'Tabel 5 Br'!B26&lt;0.5),"-",IFERROR('Tabel 5 Br'!B26/'Tabel 5 F'!B26*100,"-"))</f>
        <v>10.771309297912714</v>
      </c>
      <c r="C26" s="63">
        <f>IF(OR('Tabel 5 F'!C26&lt;5,'Tabel 5 Br'!C26&lt;0.5),"-",IFERROR('Tabel 5 Br'!C26/'Tabel 5 F'!C26*100,"-"))</f>
        <v>3.8360511363636363</v>
      </c>
      <c r="D26" s="63">
        <f>IF(OR('Tabel 5 F'!D26&lt;5,'Tabel 5 Br'!D26&lt;0.5),"-",IFERROR('Tabel 5 Br'!D26/'Tabel 5 F'!D26*100,"-"))</f>
        <v>1.9384038281979457</v>
      </c>
      <c r="E26" s="63">
        <f>IF(OR('Tabel 5 F'!E26&lt;5,'Tabel 5 Br'!E26&lt;0.5),"-",IFERROR('Tabel 5 Br'!E26/'Tabel 5 F'!E26*100,"-"))</f>
        <v>1.1026186868686867</v>
      </c>
      <c r="F26" s="63">
        <f>IF(OR('Tabel 5 F'!F26&lt;5,'Tabel 5 Br'!F26&lt;0.5),"-",IFERROR('Tabel 5 Br'!F26/'Tabel 5 F'!F26*100,"-"))</f>
        <v>0.25922346938775509</v>
      </c>
      <c r="G26" s="63">
        <f>IF(OR('Tabel 5 F'!G26&lt;5,'Tabel 5 Br'!G26&lt;0.5),"-",IFERROR('Tabel 5 Br'!G26/'Tabel 5 F'!G26*100,"-"))</f>
        <v>0.17438580348340454</v>
      </c>
      <c r="H26" s="63">
        <f>IF(OR('Tabel 5 F'!H26&lt;5,'Tabel 5 Br'!H26&lt;0.5),"-",IFERROR('Tabel 5 Br'!H26/'Tabel 5 F'!H26*100,"-"))</f>
        <v>1.0399933377748167</v>
      </c>
      <c r="I26" s="101"/>
      <c r="J26" s="63">
        <f>IF(OR('Tabel 5 F'!J26&lt;5,'Tabel 5 Br'!J26&lt;0.5),"-",IFERROR('Tabel 5 Br'!J26/'Tabel 5 F'!J26*100,"-"))</f>
        <v>2.0215592400690845</v>
      </c>
      <c r="K26" s="74"/>
    </row>
    <row r="27" spans="1:11" ht="15.75" customHeight="1" x14ac:dyDescent="0.2">
      <c r="A27" s="50" t="s">
        <v>41</v>
      </c>
      <c r="B27" s="62">
        <f>IF(OR('Tabel 5 F'!B27&lt;5,'Tabel 5 Br'!B27&lt;0.5),"-",IFERROR('Tabel 5 Br'!B27/'Tabel 5 F'!B27*100,"-"))</f>
        <v>2.6977171717171715</v>
      </c>
      <c r="C27" s="62">
        <f>IF(OR('Tabel 5 F'!C27&lt;5,'Tabel 5 Br'!C27&lt;0.5),"-",IFERROR('Tabel 5 Br'!C27/'Tabel 5 F'!C27*100,"-"))</f>
        <v>1.4098541666666666</v>
      </c>
      <c r="D27" s="62">
        <f>IF(OR('Tabel 5 F'!D27&lt;5,'Tabel 5 Br'!D27&lt;0.5),"-",IFERROR('Tabel 5 Br'!D27/'Tabel 5 F'!D27*100,"-"))</f>
        <v>2.0169206349206346</v>
      </c>
      <c r="E27" s="62">
        <f>IF(OR('Tabel 5 F'!E27&lt;5,'Tabel 5 Br'!E27&lt;0.5),"-",IFERROR('Tabel 5 Br'!E27/'Tabel 5 F'!E27*100,"-"))</f>
        <v>0.81732957746478885</v>
      </c>
      <c r="F27" s="62" t="str">
        <f>IF(OR('Tabel 5 F'!F27&lt;5,'Tabel 5 Br'!F27&lt;0.5),"-",IFERROR('Tabel 5 Br'!F27/'Tabel 5 F'!F27*100,"-"))</f>
        <v>-</v>
      </c>
      <c r="G27" s="62">
        <f>IF(OR('Tabel 5 F'!G27&lt;5,'Tabel 5 Br'!G27&lt;0.5),"-",IFERROR('Tabel 5 Br'!G27/'Tabel 5 F'!G27*100,"-"))</f>
        <v>0.73184041184041182</v>
      </c>
      <c r="H27" s="62" t="str">
        <f>IF(OR('Tabel 5 F'!H27&lt;5,'Tabel 5 Br'!H27&lt;0.5),"-",IFERROR('Tabel 5 Br'!H27/'Tabel 5 F'!H27*100,"-"))</f>
        <v>-</v>
      </c>
      <c r="I27" s="101"/>
      <c r="J27" s="62">
        <f>IF(OR('Tabel 5 F'!J27&lt;5,'Tabel 5 Br'!J27&lt;0.5),"-",IFERROR('Tabel 5 Br'!J27/'Tabel 5 F'!J27*100,"-"))</f>
        <v>0.90353434343434358</v>
      </c>
      <c r="K27" s="74"/>
    </row>
    <row r="28" spans="1:11" ht="15.75" customHeight="1" x14ac:dyDescent="0.2">
      <c r="A28" s="52" t="s">
        <v>42</v>
      </c>
      <c r="B28" s="63">
        <f>IF(OR('Tabel 5 F'!B28&lt;5,'Tabel 5 Br'!B28&lt;0.5),"-",IFERROR('Tabel 5 Br'!B28/'Tabel 5 F'!B28*100,"-"))</f>
        <v>42.05432710280374</v>
      </c>
      <c r="C28" s="63">
        <f>IF(OR('Tabel 5 F'!C28&lt;5,'Tabel 5 Br'!C28&lt;0.5),"-",IFERROR('Tabel 5 Br'!C28/'Tabel 5 F'!C28*100,"-"))</f>
        <v>16.532118918918918</v>
      </c>
      <c r="D28" s="63">
        <f>IF(OR('Tabel 5 F'!D28&lt;5,'Tabel 5 Br'!D28&lt;0.5),"-",IFERROR('Tabel 5 Br'!D28/'Tabel 5 F'!D28*100,"-"))</f>
        <v>7.3090972762645912</v>
      </c>
      <c r="E28" s="63">
        <f>IF(OR('Tabel 5 F'!E28&lt;5,'Tabel 5 Br'!E28&lt;0.5),"-",IFERROR('Tabel 5 Br'!E28/'Tabel 5 F'!E28*100,"-"))</f>
        <v>4.6487811816192561</v>
      </c>
      <c r="F28" s="63">
        <f>IF(OR('Tabel 5 F'!F28&lt;5,'Tabel 5 Br'!F28&lt;0.5),"-",IFERROR('Tabel 5 Br'!F28/'Tabel 5 F'!F28*100,"-"))</f>
        <v>4.1327505470459522</v>
      </c>
      <c r="G28" s="63">
        <f>IF(OR('Tabel 5 F'!G28&lt;5,'Tabel 5 Br'!G28&lt;0.5),"-",IFERROR('Tabel 5 Br'!G28/'Tabel 5 F'!G28*100,"-"))</f>
        <v>3.6536022944550668</v>
      </c>
      <c r="H28" s="63">
        <f>IF(OR('Tabel 5 F'!H28&lt;5,'Tabel 5 Br'!H28&lt;0.5),"-",IFERROR('Tabel 5 Br'!H28/'Tabel 5 F'!H28*100,"-"))</f>
        <v>4.0360211800302572</v>
      </c>
      <c r="I28" s="101"/>
      <c r="J28" s="63">
        <f>IF(OR('Tabel 5 F'!J28&lt;5,'Tabel 5 Br'!J28&lt;0.5),"-",IFERROR('Tabel 5 Br'!J28/'Tabel 5 F'!J28*100,"-"))</f>
        <v>5.993558916403523</v>
      </c>
      <c r="K28" s="74"/>
    </row>
    <row r="29" spans="1:11" ht="15.75" customHeight="1" x14ac:dyDescent="0.2">
      <c r="A29" s="50" t="s">
        <v>43</v>
      </c>
      <c r="B29" s="62" t="str">
        <f>IF(OR('Tabel 5 F'!B29&lt;5,'Tabel 5 Br'!B29&lt;0.5),"-",IFERROR('Tabel 5 Br'!B29/'Tabel 5 F'!B29*100,"-"))</f>
        <v>-</v>
      </c>
      <c r="C29" s="62">
        <f>IF(OR('Tabel 5 F'!C29&lt;5,'Tabel 5 Br'!C29&lt;0.5),"-",IFERROR('Tabel 5 Br'!C29/'Tabel 5 F'!C29*100,"-"))</f>
        <v>3.5707499999999994</v>
      </c>
      <c r="D29" s="62">
        <f>IF(OR('Tabel 5 F'!D29&lt;5,'Tabel 5 Br'!D29&lt;0.5),"-",IFERROR('Tabel 5 Br'!D29/'Tabel 5 F'!D29*100,"-"))</f>
        <v>2.2368636363636365</v>
      </c>
      <c r="E29" s="62">
        <f>IF(OR('Tabel 5 F'!E29&lt;5,'Tabel 5 Br'!E29&lt;0.5),"-",IFERROR('Tabel 5 Br'!E29/'Tabel 5 F'!E29*100,"-"))</f>
        <v>1.7341666666666669</v>
      </c>
      <c r="F29" s="62" t="str">
        <f>IF(OR('Tabel 5 F'!F29&lt;5,'Tabel 5 Br'!F29&lt;0.5),"-",IFERROR('Tabel 5 Br'!F29/'Tabel 5 F'!F29*100,"-"))</f>
        <v>-</v>
      </c>
      <c r="G29" s="62">
        <f>IF(OR('Tabel 5 F'!G29&lt;5,'Tabel 5 Br'!G29&lt;0.5),"-",IFERROR('Tabel 5 Br'!G29/'Tabel 5 F'!G29*100,"-"))</f>
        <v>0.9674639175257731</v>
      </c>
      <c r="H29" s="62" t="str">
        <f>IF(OR('Tabel 5 F'!H29&lt;5,'Tabel 5 Br'!H29&lt;0.5),"-",IFERROR('Tabel 5 Br'!H29/'Tabel 5 F'!H29*100,"-"))</f>
        <v>-</v>
      </c>
      <c r="I29" s="101"/>
      <c r="J29" s="62">
        <f>IF(OR('Tabel 5 F'!J29&lt;5,'Tabel 5 Br'!J29&lt;0.5),"-",IFERROR('Tabel 5 Br'!J29/'Tabel 5 F'!J29*100,"-"))</f>
        <v>1.002978622327791</v>
      </c>
      <c r="K29" s="74"/>
    </row>
    <row r="30" spans="1:11" ht="15.75" customHeight="1" x14ac:dyDescent="0.2">
      <c r="A30" s="52" t="s">
        <v>44</v>
      </c>
      <c r="B30" s="63">
        <f>IF(OR('Tabel 5 F'!B30&lt;5,'Tabel 5 Br'!B30&lt;0.5),"-",IFERROR('Tabel 5 Br'!B30/'Tabel 5 F'!B30*100,"-"))</f>
        <v>47.209024390243897</v>
      </c>
      <c r="C30" s="63">
        <f>IF(OR('Tabel 5 F'!C30&lt;5,'Tabel 5 Br'!C30&lt;0.5),"-",IFERROR('Tabel 5 Br'!C30/'Tabel 5 F'!C30*100,"-"))</f>
        <v>29.892890909090909</v>
      </c>
      <c r="D30" s="63">
        <f>IF(OR('Tabel 5 F'!D30&lt;5,'Tabel 5 Br'!D30&lt;0.5),"-",IFERROR('Tabel 5 Br'!D30/'Tabel 5 F'!D30*100,"-"))</f>
        <v>7.4280164835164832</v>
      </c>
      <c r="E30" s="63">
        <f>IF(OR('Tabel 5 F'!E30&lt;5,'Tabel 5 Br'!E30&lt;0.5),"-",IFERROR('Tabel 5 Br'!E30/'Tabel 5 F'!E30*100,"-"))</f>
        <v>5.5036984815618224</v>
      </c>
      <c r="F30" s="63">
        <f>IF(OR('Tabel 5 F'!F30&lt;5,'Tabel 5 Br'!F30&lt;0.5),"-",IFERROR('Tabel 5 Br'!F30/'Tabel 5 F'!F30*100,"-"))</f>
        <v>3.6778602739726023</v>
      </c>
      <c r="G30" s="63">
        <f>IF(OR('Tabel 5 F'!G30&lt;5,'Tabel 5 Br'!G30&lt;0.5),"-",IFERROR('Tabel 5 Br'!G30/'Tabel 5 F'!G30*100,"-"))</f>
        <v>2.1658821630347056</v>
      </c>
      <c r="H30" s="63">
        <f>IF(OR('Tabel 5 F'!H30&lt;5,'Tabel 5 Br'!H30&lt;0.5),"-",IFERROR('Tabel 5 Br'!H30/'Tabel 5 F'!H30*100,"-"))</f>
        <v>1.7868957597173145</v>
      </c>
      <c r="I30" s="101"/>
      <c r="J30" s="63">
        <f>IF(OR('Tabel 5 F'!J30&lt;5,'Tabel 5 Br'!J30&lt;0.5),"-",IFERROR('Tabel 5 Br'!J30/'Tabel 5 F'!J30*100,"-"))</f>
        <v>3.8899269064748201</v>
      </c>
      <c r="K30" s="74"/>
    </row>
    <row r="31" spans="1:11" ht="15.75" customHeight="1" x14ac:dyDescent="0.2">
      <c r="A31" s="50" t="s">
        <v>45</v>
      </c>
      <c r="B31" s="62">
        <f>IF(OR('Tabel 5 F'!B31&lt;5,'Tabel 5 Br'!B31&lt;0.5),"-",IFERROR('Tabel 5 Br'!B31/'Tabel 5 F'!B31*100,"-"))</f>
        <v>15.270583333333335</v>
      </c>
      <c r="C31" s="62">
        <f>IF(OR('Tabel 5 F'!C31&lt;5,'Tabel 5 Br'!C31&lt;0.5),"-",IFERROR('Tabel 5 Br'!C31/'Tabel 5 F'!C31*100,"-"))</f>
        <v>43.982166666666672</v>
      </c>
      <c r="D31" s="62">
        <f>IF(OR('Tabel 5 F'!D31&lt;5,'Tabel 5 Br'!D31&lt;0.5),"-",IFERROR('Tabel 5 Br'!D31/'Tabel 5 F'!D31*100,"-"))</f>
        <v>14.17428205128205</v>
      </c>
      <c r="E31" s="62">
        <f>IF(OR('Tabel 5 F'!E31&lt;5,'Tabel 5 Br'!E31&lt;0.5),"-",IFERROR('Tabel 5 Br'!E31/'Tabel 5 F'!E31*100,"-"))</f>
        <v>4.1604366197183102</v>
      </c>
      <c r="F31" s="62">
        <f>IF(OR('Tabel 5 F'!F31&lt;5,'Tabel 5 Br'!F31&lt;0.5),"-",IFERROR('Tabel 5 Br'!F31/'Tabel 5 F'!F31*100,"-"))</f>
        <v>1.3801538461538461</v>
      </c>
      <c r="G31" s="62">
        <f>IF(OR('Tabel 5 F'!G31&lt;5,'Tabel 5 Br'!G31&lt;0.5),"-",IFERROR('Tabel 5 Br'!G31/'Tabel 5 F'!G31*100,"-"))</f>
        <v>2.2410251450676983</v>
      </c>
      <c r="H31" s="62">
        <f>IF(OR('Tabel 5 F'!H31&lt;5,'Tabel 5 Br'!H31&lt;0.5),"-",IFERROR('Tabel 5 Br'!H31/'Tabel 5 F'!H31*100,"-"))</f>
        <v>1.9586054687500001</v>
      </c>
      <c r="I31" s="101"/>
      <c r="J31" s="62">
        <f>IF(OR('Tabel 5 F'!J31&lt;5,'Tabel 5 Br'!J31&lt;0.5),"-",IFERROR('Tabel 5 Br'!J31/'Tabel 5 F'!J31*100,"-"))</f>
        <v>3.2012414893617023</v>
      </c>
      <c r="K31" s="74"/>
    </row>
    <row r="32" spans="1:11" ht="15.75" customHeight="1" x14ac:dyDescent="0.2">
      <c r="A32" s="52" t="s">
        <v>46</v>
      </c>
      <c r="B32" s="63">
        <f>IF(OR('Tabel 5 F'!B32&lt;5,'Tabel 5 Br'!B32&lt;0.5),"-",IFERROR('Tabel 5 Br'!B32/'Tabel 5 F'!B32*100,"-"))</f>
        <v>42.189771428571426</v>
      </c>
      <c r="C32" s="63">
        <f>IF(OR('Tabel 5 F'!C32&lt;5,'Tabel 5 Br'!C32&lt;0.5),"-",IFERROR('Tabel 5 Br'!C32/'Tabel 5 F'!C32*100,"-"))</f>
        <v>25.026081081081081</v>
      </c>
      <c r="D32" s="63">
        <f>IF(OR('Tabel 5 F'!D32&lt;5,'Tabel 5 Br'!D32&lt;0.5),"-",IFERROR('Tabel 5 Br'!D32/'Tabel 5 F'!D32*100,"-"))</f>
        <v>6.0992019230769232</v>
      </c>
      <c r="E32" s="63">
        <f>IF(OR('Tabel 5 F'!E32&lt;5,'Tabel 5 Br'!E32&lt;0.5),"-",IFERROR('Tabel 5 Br'!E32/'Tabel 5 F'!E32*100,"-"))</f>
        <v>2.612738219895288</v>
      </c>
      <c r="F32" s="63">
        <f>IF(OR('Tabel 5 F'!F32&lt;5,'Tabel 5 Br'!F32&lt;0.5),"-",IFERROR('Tabel 5 Br'!F32/'Tabel 5 F'!F32*100,"-"))</f>
        <v>2.8056885245901642</v>
      </c>
      <c r="G32" s="63">
        <f>IF(OR('Tabel 5 F'!G32&lt;5,'Tabel 5 Br'!G32&lt;0.5),"-",IFERROR('Tabel 5 Br'!G32/'Tabel 5 F'!G32*100,"-"))</f>
        <v>0.86899438202247181</v>
      </c>
      <c r="H32" s="63">
        <f>IF(OR('Tabel 5 F'!H32&lt;5,'Tabel 5 Br'!H32&lt;0.5),"-",IFERROR('Tabel 5 Br'!H32/'Tabel 5 F'!H32*100,"-"))</f>
        <v>1.8692958579881656</v>
      </c>
      <c r="I32" s="101"/>
      <c r="J32" s="63">
        <f>IF(OR('Tabel 5 F'!J32&lt;5,'Tabel 5 Br'!J32&lt;0.5),"-",IFERROR('Tabel 5 Br'!J32/'Tabel 5 F'!J32*100,"-"))</f>
        <v>3.1663824378971697</v>
      </c>
      <c r="K32" s="74"/>
    </row>
    <row r="33" spans="1:11" ht="15.75" customHeight="1" x14ac:dyDescent="0.2">
      <c r="A33" s="50" t="s">
        <v>47</v>
      </c>
      <c r="B33" s="62">
        <f>IF(OR('Tabel 5 F'!B33&lt;5,'Tabel 5 Br'!B33&lt;0.5),"-",IFERROR('Tabel 5 Br'!B33/'Tabel 5 F'!B33*100,"-"))</f>
        <v>32.694436974789923</v>
      </c>
      <c r="C33" s="62">
        <f>IF(OR('Tabel 5 F'!C33&lt;5,'Tabel 5 Br'!C33&lt;0.5),"-",IFERROR('Tabel 5 Br'!C33/'Tabel 5 F'!C33*100,"-"))</f>
        <v>11.222094370860928</v>
      </c>
      <c r="D33" s="62">
        <f>IF(OR('Tabel 5 F'!D33&lt;5,'Tabel 5 Br'!D33&lt;0.5),"-",IFERROR('Tabel 5 Br'!D33/'Tabel 5 F'!D33*100,"-"))</f>
        <v>4.4361371769383702</v>
      </c>
      <c r="E33" s="62">
        <f>IF(OR('Tabel 5 F'!E33&lt;5,'Tabel 5 Br'!E33&lt;0.5),"-",IFERROR('Tabel 5 Br'!E33/'Tabel 5 F'!E33*100,"-"))</f>
        <v>2.4856234446627372</v>
      </c>
      <c r="F33" s="62">
        <f>IF(OR('Tabel 5 F'!F33&lt;5,'Tabel 5 Br'!F33&lt;0.5),"-",IFERROR('Tabel 5 Br'!F33/'Tabel 5 F'!F33*100,"-"))</f>
        <v>1.1362142214221422</v>
      </c>
      <c r="G33" s="62">
        <f>IF(OR('Tabel 5 F'!G33&lt;5,'Tabel 5 Br'!G33&lt;0.5),"-",IFERROR('Tabel 5 Br'!G33/'Tabel 5 F'!G33*100,"-"))</f>
        <v>1.1857926960257787</v>
      </c>
      <c r="H33" s="62">
        <f>IF(OR('Tabel 5 F'!H33&lt;5,'Tabel 5 Br'!H33&lt;0.5),"-",IFERROR('Tabel 5 Br'!H33/'Tabel 5 F'!H33*100,"-"))</f>
        <v>2.557404285714286</v>
      </c>
      <c r="I33" s="101"/>
      <c r="J33" s="62">
        <f>IF(OR('Tabel 5 F'!J33&lt;5,'Tabel 5 Br'!J33&lt;0.5),"-",IFERROR('Tabel 5 Br'!J33/'Tabel 5 F'!J33*100,"-"))</f>
        <v>5.308734951947395</v>
      </c>
      <c r="K33" s="74"/>
    </row>
    <row r="34" spans="1:11" ht="15.75" customHeight="1" x14ac:dyDescent="0.2">
      <c r="A34" s="52" t="s">
        <v>48</v>
      </c>
      <c r="B34" s="63">
        <f>IF(OR('Tabel 5 F'!B34&lt;5,'Tabel 5 Br'!B34&lt;0.5),"-",IFERROR('Tabel 5 Br'!B34/'Tabel 5 F'!B34*100,"-"))</f>
        <v>11.370359950859951</v>
      </c>
      <c r="C34" s="63">
        <f>IF(OR('Tabel 5 F'!C34&lt;5,'Tabel 5 Br'!C34&lt;0.5),"-",IFERROR('Tabel 5 Br'!C34/'Tabel 5 F'!C34*100,"-"))</f>
        <v>2.9878537234042555</v>
      </c>
      <c r="D34" s="63">
        <f>IF(OR('Tabel 5 F'!D34&lt;5,'Tabel 5 Br'!D34&lt;0.5),"-",IFERROR('Tabel 5 Br'!D34/'Tabel 5 F'!D34*100,"-"))</f>
        <v>1.3842267593397044</v>
      </c>
      <c r="E34" s="63">
        <f>IF(OR('Tabel 5 F'!E34&lt;5,'Tabel 5 Br'!E34&lt;0.5),"-",IFERROR('Tabel 5 Br'!E34/'Tabel 5 F'!E34*100,"-"))</f>
        <v>1.5961014429383473</v>
      </c>
      <c r="F34" s="63">
        <f>IF(OR('Tabel 5 F'!F34&lt;5,'Tabel 5 Br'!F34&lt;0.5),"-",IFERROR('Tabel 5 Br'!F34/'Tabel 5 F'!F34*100,"-"))</f>
        <v>0.72639904420549584</v>
      </c>
      <c r="G34" s="63">
        <f>IF(OR('Tabel 5 F'!G34&lt;5,'Tabel 5 Br'!G34&lt;0.5),"-",IFERROR('Tabel 5 Br'!G34/'Tabel 5 F'!G34*100,"-"))</f>
        <v>1.1883162860917154</v>
      </c>
      <c r="H34" s="63">
        <f>IF(OR('Tabel 5 F'!H34&lt;5,'Tabel 5 Br'!H34&lt;0.5),"-",IFERROR('Tabel 5 Br'!H34/'Tabel 5 F'!H34*100,"-"))</f>
        <v>1.2718985707699402</v>
      </c>
      <c r="I34" s="101"/>
      <c r="J34" s="63">
        <f>IF(OR('Tabel 5 F'!J34&lt;5,'Tabel 5 Br'!J34&lt;0.5),"-",IFERROR('Tabel 5 Br'!J34/'Tabel 5 F'!J34*100,"-"))</f>
        <v>1.8703498071517288</v>
      </c>
      <c r="K34" s="74"/>
    </row>
    <row r="35" spans="1:11" ht="15.75" customHeight="1" x14ac:dyDescent="0.2">
      <c r="A35" s="50" t="s">
        <v>49</v>
      </c>
      <c r="B35" s="62">
        <f>IF(OR('Tabel 5 F'!B35&lt;5,'Tabel 5 Br'!B35&lt;0.5),"-",IFERROR('Tabel 5 Br'!B35/'Tabel 5 F'!B35*100,"-"))</f>
        <v>14.785044397463004</v>
      </c>
      <c r="C35" s="62">
        <f>IF(OR('Tabel 5 F'!C35&lt;5,'Tabel 5 Br'!C35&lt;0.5),"-",IFERROR('Tabel 5 Br'!C35/'Tabel 5 F'!C35*100,"-"))</f>
        <v>2.5757207792207795</v>
      </c>
      <c r="D35" s="62">
        <f>IF(OR('Tabel 5 F'!D35&lt;5,'Tabel 5 Br'!D35&lt;0.5),"-",IFERROR('Tabel 5 Br'!D35/'Tabel 5 F'!D35*100,"-"))</f>
        <v>0.99277312952534191</v>
      </c>
      <c r="E35" s="62">
        <f>IF(OR('Tabel 5 F'!E35&lt;5,'Tabel 5 Br'!E35&lt;0.5),"-",IFERROR('Tabel 5 Br'!E35/'Tabel 5 F'!E35*100,"-"))</f>
        <v>0.93091342335186666</v>
      </c>
      <c r="F35" s="62">
        <f>IF(OR('Tabel 5 F'!F35&lt;5,'Tabel 5 Br'!F35&lt;0.5),"-",IFERROR('Tabel 5 Br'!F35/'Tabel 5 F'!F35*100,"-"))</f>
        <v>1.3015877659574469</v>
      </c>
      <c r="G35" s="62">
        <f>IF(OR('Tabel 5 F'!G35&lt;5,'Tabel 5 Br'!G35&lt;0.5),"-",IFERROR('Tabel 5 Br'!G35/'Tabel 5 F'!G35*100,"-"))</f>
        <v>1.2394157146837559</v>
      </c>
      <c r="H35" s="62">
        <f>IF(OR('Tabel 5 F'!H35&lt;5,'Tabel 5 Br'!H35&lt;0.5),"-",IFERROR('Tabel 5 Br'!H35/'Tabel 5 F'!H35*100,"-"))</f>
        <v>1.7181167938931299</v>
      </c>
      <c r="I35" s="101"/>
      <c r="J35" s="62">
        <f>IF(OR('Tabel 5 F'!J35&lt;5,'Tabel 5 Br'!J35&lt;0.5),"-",IFERROR('Tabel 5 Br'!J35/'Tabel 5 F'!J35*100,"-"))</f>
        <v>2.0100281690140847</v>
      </c>
      <c r="K35" s="74"/>
    </row>
    <row r="36" spans="1:11" ht="15.75" customHeight="1" x14ac:dyDescent="0.2">
      <c r="A36" s="52" t="s">
        <v>50</v>
      </c>
      <c r="B36" s="63">
        <f>IF(OR('Tabel 5 F'!B36&lt;5,'Tabel 5 Br'!B36&lt;0.5),"-",IFERROR('Tabel 5 Br'!B36/'Tabel 5 F'!B36*100,"-"))</f>
        <v>32.093877115987461</v>
      </c>
      <c r="C36" s="63">
        <f>IF(OR('Tabel 5 F'!C36&lt;5,'Tabel 5 Br'!C36&lt;0.5),"-",IFERROR('Tabel 5 Br'!C36/'Tabel 5 F'!C36*100,"-"))</f>
        <v>14.604684310018904</v>
      </c>
      <c r="D36" s="63">
        <f>IF(OR('Tabel 5 F'!D36&lt;5,'Tabel 5 Br'!D36&lt;0.5),"-",IFERROR('Tabel 5 Br'!D36/'Tabel 5 F'!D36*100,"-"))</f>
        <v>4.9469030859474632</v>
      </c>
      <c r="E36" s="63">
        <f>IF(OR('Tabel 5 F'!E36&lt;5,'Tabel 5 Br'!E36&lt;0.5),"-",IFERROR('Tabel 5 Br'!E36/'Tabel 5 F'!E36*100,"-"))</f>
        <v>3.9778694151486098</v>
      </c>
      <c r="F36" s="63">
        <f>IF(OR('Tabel 5 F'!F36&lt;5,'Tabel 5 Br'!F36&lt;0.5),"-",IFERROR('Tabel 5 Br'!F36/'Tabel 5 F'!F36*100,"-"))</f>
        <v>2.2603627881448958</v>
      </c>
      <c r="G36" s="63">
        <f>IF(OR('Tabel 5 F'!G36&lt;5,'Tabel 5 Br'!G36&lt;0.5),"-",IFERROR('Tabel 5 Br'!G36/'Tabel 5 F'!G36*100,"-"))</f>
        <v>2.0249607542541774</v>
      </c>
      <c r="H36" s="63">
        <f>IF(OR('Tabel 5 F'!H36&lt;5,'Tabel 5 Br'!H36&lt;0.5),"-",IFERROR('Tabel 5 Br'!H36/'Tabel 5 F'!H36*100,"-"))</f>
        <v>2.9139715937657114</v>
      </c>
      <c r="I36" s="101"/>
      <c r="J36" s="63">
        <f>IF(OR('Tabel 5 F'!J36&lt;5,'Tabel 5 Br'!J36&lt;0.5),"-",IFERROR('Tabel 5 Br'!J36/'Tabel 5 F'!J36*100,"-"))</f>
        <v>5.5755630125080291</v>
      </c>
      <c r="K36" s="74"/>
    </row>
    <row r="37" spans="1:11" ht="15.75" customHeight="1" x14ac:dyDescent="0.2">
      <c r="A37" s="50" t="s">
        <v>51</v>
      </c>
      <c r="B37" s="62">
        <f>IF(OR('Tabel 5 F'!B37&lt;5,'Tabel 5 Br'!B37&lt;0.5),"-",IFERROR('Tabel 5 Br'!B37/'Tabel 5 F'!B37*100,"-"))</f>
        <v>18.743529588336191</v>
      </c>
      <c r="C37" s="62">
        <f>IF(OR('Tabel 5 F'!C37&lt;5,'Tabel 5 Br'!C37&lt;0.5),"-",IFERROR('Tabel 5 Br'!C37/'Tabel 5 F'!C37*100,"-"))</f>
        <v>8.3350735018726603</v>
      </c>
      <c r="D37" s="62">
        <f>IF(OR('Tabel 5 F'!D37&lt;5,'Tabel 5 Br'!D37&lt;0.5),"-",IFERROR('Tabel 5 Br'!D37/'Tabel 5 F'!D37*100,"-"))</f>
        <v>3.6204768618344665</v>
      </c>
      <c r="E37" s="62">
        <f>IF(OR('Tabel 5 F'!E37&lt;5,'Tabel 5 Br'!E37&lt;0.5),"-",IFERROR('Tabel 5 Br'!E37/'Tabel 5 F'!E37*100,"-"))</f>
        <v>2.8335545896566967</v>
      </c>
      <c r="F37" s="62">
        <f>IF(OR('Tabel 5 F'!F37&lt;5,'Tabel 5 Br'!F37&lt;0.5),"-",IFERROR('Tabel 5 Br'!F37/'Tabel 5 F'!F37*100,"-"))</f>
        <v>2.03209765329296</v>
      </c>
      <c r="G37" s="62">
        <f>IF(OR('Tabel 5 F'!G37&lt;5,'Tabel 5 Br'!G37&lt;0.5),"-",IFERROR('Tabel 5 Br'!G37/'Tabel 5 F'!G37*100,"-"))</f>
        <v>2.5713140625000004</v>
      </c>
      <c r="H37" s="62">
        <f>IF(OR('Tabel 5 F'!H37&lt;5,'Tabel 5 Br'!H37&lt;0.5),"-",IFERROR('Tabel 5 Br'!H37/'Tabel 5 F'!H37*100,"-"))</f>
        <v>2.5156106534870952</v>
      </c>
      <c r="I37" s="101"/>
      <c r="J37" s="62">
        <f>IF(OR('Tabel 5 F'!J37&lt;5,'Tabel 5 Br'!J37&lt;0.5),"-",IFERROR('Tabel 5 Br'!J37/'Tabel 5 F'!J37*100,"-"))</f>
        <v>4.1594731133821057</v>
      </c>
      <c r="K37" s="74"/>
    </row>
    <row r="38" spans="1:11" ht="15.75" customHeight="1" x14ac:dyDescent="0.2">
      <c r="A38" s="52" t="s">
        <v>52</v>
      </c>
      <c r="B38" s="63">
        <f>IF(OR('Tabel 5 F'!B38&lt;5,'Tabel 5 Br'!B38&lt;0.5),"-",IFERROR('Tabel 5 Br'!B38/'Tabel 5 F'!B38*100,"-"))</f>
        <v>33.373193925233643</v>
      </c>
      <c r="C38" s="63">
        <f>IF(OR('Tabel 5 F'!C38&lt;5,'Tabel 5 Br'!C38&lt;0.5),"-",IFERROR('Tabel 5 Br'!C38/'Tabel 5 F'!C38*100,"-"))</f>
        <v>17.028552631578947</v>
      </c>
      <c r="D38" s="63">
        <f>IF(OR('Tabel 5 F'!D38&lt;5,'Tabel 5 Br'!D38&lt;0.5),"-",IFERROR('Tabel 5 Br'!D38/'Tabel 5 F'!D38*100,"-"))</f>
        <v>8.5930836653386446</v>
      </c>
      <c r="E38" s="63">
        <f>IF(OR('Tabel 5 F'!E38&lt;5,'Tabel 5 Br'!E38&lt;0.5),"-",IFERROR('Tabel 5 Br'!E38/'Tabel 5 F'!E38*100,"-"))</f>
        <v>3.7938207282913159</v>
      </c>
      <c r="F38" s="63">
        <f>IF(OR('Tabel 5 F'!F38&lt;5,'Tabel 5 Br'!F38&lt;0.5),"-",IFERROR('Tabel 5 Br'!F38/'Tabel 5 F'!F38*100,"-"))</f>
        <v>1.5584569536423842</v>
      </c>
      <c r="G38" s="63">
        <f>IF(OR('Tabel 5 F'!G38&lt;5,'Tabel 5 Br'!G38&lt;0.5),"-",IFERROR('Tabel 5 Br'!G38/'Tabel 5 F'!G38*100,"-"))</f>
        <v>2.9865470676691728</v>
      </c>
      <c r="H38" s="63">
        <f>IF(OR('Tabel 5 F'!H38&lt;5,'Tabel 5 Br'!H38&lt;0.5),"-",IFERROR('Tabel 5 Br'!H38/'Tabel 5 F'!H38*100,"-"))</f>
        <v>3.017896700143472</v>
      </c>
      <c r="I38" s="101"/>
      <c r="J38" s="63">
        <f>IF(OR('Tabel 5 F'!J38&lt;5,'Tabel 5 Br'!J38&lt;0.5),"-",IFERROR('Tabel 5 Br'!J38/'Tabel 5 F'!J38*100,"-"))</f>
        <v>6.4181826755151938</v>
      </c>
      <c r="K38" s="74"/>
    </row>
    <row r="39" spans="1:11" ht="15.75" customHeight="1" x14ac:dyDescent="0.2">
      <c r="A39" s="50" t="s">
        <v>53</v>
      </c>
      <c r="B39" s="62">
        <f>IF(OR('Tabel 5 F'!B39&lt;5,'Tabel 5 Br'!B39&lt;0.5),"-",IFERROR('Tabel 5 Br'!B39/'Tabel 5 F'!B39*100,"-"))</f>
        <v>37.121684713375799</v>
      </c>
      <c r="C39" s="62">
        <f>IF(OR('Tabel 5 F'!C39&lt;5,'Tabel 5 Br'!C39&lt;0.5),"-",IFERROR('Tabel 5 Br'!C39/'Tabel 5 F'!C39*100,"-"))</f>
        <v>19.574962199312715</v>
      </c>
      <c r="D39" s="62">
        <f>IF(OR('Tabel 5 F'!D39&lt;5,'Tabel 5 Br'!D39&lt;0.5),"-",IFERROR('Tabel 5 Br'!D39/'Tabel 5 F'!D39*100,"-"))</f>
        <v>6.7673416536661462</v>
      </c>
      <c r="E39" s="62">
        <f>IF(OR('Tabel 5 F'!E39&lt;5,'Tabel 5 Br'!E39&lt;0.5),"-",IFERROR('Tabel 5 Br'!E39/'Tabel 5 F'!E39*100,"-"))</f>
        <v>2.9238050314465411</v>
      </c>
      <c r="F39" s="62">
        <f>IF(OR('Tabel 5 F'!F39&lt;5,'Tabel 5 Br'!F39&lt;0.5),"-",IFERROR('Tabel 5 Br'!F39/'Tabel 5 F'!F39*100,"-"))</f>
        <v>3.3866896551724137</v>
      </c>
      <c r="G39" s="62">
        <f>IF(OR('Tabel 5 F'!G39&lt;5,'Tabel 5 Br'!G39&lt;0.5),"-",IFERROR('Tabel 5 Br'!G39/'Tabel 5 F'!G39*100,"-"))</f>
        <v>2.3370293918918916</v>
      </c>
      <c r="H39" s="62">
        <f>IF(OR('Tabel 5 F'!H39&lt;5,'Tabel 5 Br'!H39&lt;0.5),"-",IFERROR('Tabel 5 Br'!H39/'Tabel 5 F'!H39*100,"-"))</f>
        <v>2.1909794628751973</v>
      </c>
      <c r="I39" s="101"/>
      <c r="J39" s="62">
        <f>IF(OR('Tabel 5 F'!J39&lt;5,'Tabel 5 Br'!J39&lt;0.5),"-",IFERROR('Tabel 5 Br'!J39/'Tabel 5 F'!J39*100,"-"))</f>
        <v>5.9533367658276122</v>
      </c>
      <c r="K39" s="74"/>
    </row>
    <row r="40" spans="1:11" ht="15.75" customHeight="1" x14ac:dyDescent="0.2">
      <c r="A40" s="52" t="s">
        <v>54</v>
      </c>
      <c r="B40" s="63">
        <f>IF(OR('Tabel 5 F'!B40&lt;5,'Tabel 5 Br'!B40&lt;0.5),"-",IFERROR('Tabel 5 Br'!B40/'Tabel 5 F'!B40*100,"-"))</f>
        <v>33.99930029154519</v>
      </c>
      <c r="C40" s="63">
        <f>IF(OR('Tabel 5 F'!C40&lt;5,'Tabel 5 Br'!C40&lt;0.5),"-",IFERROR('Tabel 5 Br'!C40/'Tabel 5 F'!C40*100,"-"))</f>
        <v>15.425624664879356</v>
      </c>
      <c r="D40" s="63">
        <f>IF(OR('Tabel 5 F'!D40&lt;5,'Tabel 5 Br'!D40&lt;0.5),"-",IFERROR('Tabel 5 Br'!D40/'Tabel 5 F'!D40*100,"-"))</f>
        <v>7.7237016129032261</v>
      </c>
      <c r="E40" s="63">
        <f>IF(OR('Tabel 5 F'!E40&lt;5,'Tabel 5 Br'!E40&lt;0.5),"-",IFERROR('Tabel 5 Br'!E40/'Tabel 5 F'!E40*100,"-"))</f>
        <v>7.4307198391420899</v>
      </c>
      <c r="F40" s="63">
        <f>IF(OR('Tabel 5 F'!F40&lt;5,'Tabel 5 Br'!F40&lt;0.5),"-",IFERROR('Tabel 5 Br'!F40/'Tabel 5 F'!F40*100,"-"))</f>
        <v>4.2001545236188953</v>
      </c>
      <c r="G40" s="63">
        <f>IF(OR('Tabel 5 F'!G40&lt;5,'Tabel 5 Br'!G40&lt;0.5),"-",IFERROR('Tabel 5 Br'!G40/'Tabel 5 F'!G40*100,"-"))</f>
        <v>3.6734176451920031</v>
      </c>
      <c r="H40" s="63">
        <f>IF(OR('Tabel 5 F'!H40&lt;5,'Tabel 5 Br'!H40&lt;0.5),"-",IFERROR('Tabel 5 Br'!H40/'Tabel 5 F'!H40*100,"-"))</f>
        <v>4.4001779053084649</v>
      </c>
      <c r="I40" s="101"/>
      <c r="J40" s="63">
        <f>IF(OR('Tabel 5 F'!J40&lt;5,'Tabel 5 Br'!J40&lt;0.5),"-",IFERROR('Tabel 5 Br'!J40/'Tabel 5 F'!J40*100,"-"))</f>
        <v>6.6717199407566987</v>
      </c>
      <c r="K40" s="74"/>
    </row>
    <row r="41" spans="1:11" ht="15.75" customHeight="1" x14ac:dyDescent="0.2">
      <c r="A41" s="50" t="s">
        <v>55</v>
      </c>
      <c r="B41" s="62">
        <f>IF(OR('Tabel 5 F'!B41&lt;5,'Tabel 5 Br'!B41&lt;0.5),"-",IFERROR('Tabel 5 Br'!B41/'Tabel 5 F'!B41*100,"-"))</f>
        <v>24.37191323210412</v>
      </c>
      <c r="C41" s="62">
        <f>IF(OR('Tabel 5 F'!C41&lt;5,'Tabel 5 Br'!C41&lt;0.5),"-",IFERROR('Tabel 5 Br'!C41/'Tabel 5 F'!C41*100,"-"))</f>
        <v>12.609458139534881</v>
      </c>
      <c r="D41" s="62">
        <f>IF(OR('Tabel 5 F'!D41&lt;5,'Tabel 5 Br'!D41&lt;0.5),"-",IFERROR('Tabel 5 Br'!D41/'Tabel 5 F'!D41*100,"-"))</f>
        <v>5.0759897225077086</v>
      </c>
      <c r="E41" s="62">
        <f>IF(OR('Tabel 5 F'!E41&lt;5,'Tabel 5 Br'!E41&lt;0.5),"-",IFERROR('Tabel 5 Br'!E41/'Tabel 5 F'!E41*100,"-"))</f>
        <v>4.1276269430051817</v>
      </c>
      <c r="F41" s="62">
        <f>IF(OR('Tabel 5 F'!F41&lt;5,'Tabel 5 Br'!F41&lt;0.5),"-",IFERROR('Tabel 5 Br'!F41/'Tabel 5 F'!F41*100,"-"))</f>
        <v>2.1378892857142855</v>
      </c>
      <c r="G41" s="62">
        <f>IF(OR('Tabel 5 F'!G41&lt;5,'Tabel 5 Br'!G41&lt;0.5),"-",IFERROR('Tabel 5 Br'!G41/'Tabel 5 F'!G41*100,"-"))</f>
        <v>3.5978862144420134</v>
      </c>
      <c r="H41" s="62">
        <f>IF(OR('Tabel 5 F'!H41&lt;5,'Tabel 5 Br'!H41&lt;0.5),"-",IFERROR('Tabel 5 Br'!H41/'Tabel 5 F'!H41*100,"-"))</f>
        <v>5.3809478114478111</v>
      </c>
      <c r="I41" s="101"/>
      <c r="J41" s="62">
        <f>IF(OR('Tabel 5 F'!J41&lt;5,'Tabel 5 Br'!J41&lt;0.5),"-",IFERROR('Tabel 5 Br'!J41/'Tabel 5 F'!J41*100,"-"))</f>
        <v>7.1210252252252246</v>
      </c>
      <c r="K41" s="74"/>
    </row>
    <row r="42" spans="1:11" ht="15.75" customHeight="1" x14ac:dyDescent="0.2">
      <c r="A42" s="52" t="s">
        <v>56</v>
      </c>
      <c r="B42" s="63">
        <f>IF(OR('Tabel 5 F'!B42&lt;5,'Tabel 5 Br'!B42&lt;0.5),"-",IFERROR('Tabel 5 Br'!B42/'Tabel 5 F'!B42*100,"-"))</f>
        <v>32.54348920863309</v>
      </c>
      <c r="C42" s="63">
        <f>IF(OR('Tabel 5 F'!C42&lt;5,'Tabel 5 Br'!C42&lt;0.5),"-",IFERROR('Tabel 5 Br'!C42/'Tabel 5 F'!C42*100,"-"))</f>
        <v>16.91905263157895</v>
      </c>
      <c r="D42" s="63">
        <f>IF(OR('Tabel 5 F'!D42&lt;5,'Tabel 5 Br'!D42&lt;0.5),"-",IFERROR('Tabel 5 Br'!D42/'Tabel 5 F'!D42*100,"-"))</f>
        <v>6.765170454545455</v>
      </c>
      <c r="E42" s="63">
        <f>IF(OR('Tabel 5 F'!E42&lt;5,'Tabel 5 Br'!E42&lt;0.5),"-",IFERROR('Tabel 5 Br'!E42/'Tabel 5 F'!E42*100,"-"))</f>
        <v>4.3440659340659344</v>
      </c>
      <c r="F42" s="63">
        <f>IF(OR('Tabel 5 F'!F42&lt;5,'Tabel 5 Br'!F42&lt;0.5),"-",IFERROR('Tabel 5 Br'!F42/'Tabel 5 F'!F42*100,"-"))</f>
        <v>8.6372777777777792</v>
      </c>
      <c r="G42" s="63">
        <f>IF(OR('Tabel 5 F'!G42&lt;5,'Tabel 5 Br'!G42&lt;0.5),"-",IFERROR('Tabel 5 Br'!G42/'Tabel 5 F'!G42*100,"-"))</f>
        <v>2.6826329787234044</v>
      </c>
      <c r="H42" s="63">
        <f>IF(OR('Tabel 5 F'!H42&lt;5,'Tabel 5 Br'!H42&lt;0.5),"-",IFERROR('Tabel 5 Br'!H42/'Tabel 5 F'!H42*100,"-"))</f>
        <v>3.7871334269662924</v>
      </c>
      <c r="I42" s="101"/>
      <c r="J42" s="63">
        <f>IF(OR('Tabel 5 F'!J42&lt;5,'Tabel 5 Br'!J42&lt;0.5),"-",IFERROR('Tabel 5 Br'!J42/'Tabel 5 F'!J42*100,"-"))</f>
        <v>7.4994664122137404</v>
      </c>
      <c r="K42" s="74"/>
    </row>
    <row r="43" spans="1:11" ht="15.75" customHeight="1" x14ac:dyDescent="0.2">
      <c r="A43" s="50" t="s">
        <v>57</v>
      </c>
      <c r="B43" s="62">
        <f>IF(OR('Tabel 5 F'!B43&lt;5,'Tabel 5 Br'!B43&lt;0.5),"-",IFERROR('Tabel 5 Br'!B43/'Tabel 5 F'!B43*100,"-"))</f>
        <v>37.612691603053442</v>
      </c>
      <c r="C43" s="62">
        <f>IF(OR('Tabel 5 F'!C43&lt;5,'Tabel 5 Br'!C43&lt;0.5),"-",IFERROR('Tabel 5 Br'!C43/'Tabel 5 F'!C43*100,"-"))</f>
        <v>25.282456273764254</v>
      </c>
      <c r="D43" s="62">
        <f>IF(OR('Tabel 5 F'!D43&lt;5,'Tabel 5 Br'!D43&lt;0.5),"-",IFERROR('Tabel 5 Br'!D43/'Tabel 5 F'!D43*100,"-"))</f>
        <v>14.471083798882683</v>
      </c>
      <c r="E43" s="62">
        <f>IF(OR('Tabel 5 F'!E43&lt;5,'Tabel 5 Br'!E43&lt;0.5),"-",IFERROR('Tabel 5 Br'!E43/'Tabel 5 F'!E43*100,"-"))</f>
        <v>5.3657513227513229</v>
      </c>
      <c r="F43" s="62">
        <f>IF(OR('Tabel 5 F'!F43&lt;5,'Tabel 5 Br'!F43&lt;0.5),"-",IFERROR('Tabel 5 Br'!F43/'Tabel 5 F'!F43*100,"-"))</f>
        <v>4.4515127478753538</v>
      </c>
      <c r="G43" s="62">
        <f>IF(OR('Tabel 5 F'!G43&lt;5,'Tabel 5 Br'!G43&lt;0.5),"-",IFERROR('Tabel 5 Br'!G43/'Tabel 5 F'!G43*100,"-"))</f>
        <v>4.7972467191601043</v>
      </c>
      <c r="H43" s="62">
        <f>IF(OR('Tabel 5 F'!H43&lt;5,'Tabel 5 Br'!H43&lt;0.5),"-",IFERROR('Tabel 5 Br'!H43/'Tabel 5 F'!H43*100,"-"))</f>
        <v>6.3486079027355622</v>
      </c>
      <c r="I43" s="101"/>
      <c r="J43" s="62">
        <f>IF(OR('Tabel 5 F'!J43&lt;5,'Tabel 5 Br'!J43&lt;0.5),"-",IFERROR('Tabel 5 Br'!J43/'Tabel 5 F'!J43*100,"-"))</f>
        <v>13.731042646254785</v>
      </c>
      <c r="K43" s="74"/>
    </row>
    <row r="44" spans="1:11" ht="15.75" customHeight="1" x14ac:dyDescent="0.2">
      <c r="A44" s="52" t="s">
        <v>58</v>
      </c>
      <c r="B44" s="63">
        <f>IF(OR('Tabel 5 F'!B44&lt;5,'Tabel 5 Br'!B44&lt;0.5),"-",IFERROR('Tabel 5 Br'!B44/'Tabel 5 F'!B44*100,"-"))</f>
        <v>33.995626746506993</v>
      </c>
      <c r="C44" s="63">
        <f>IF(OR('Tabel 5 F'!C44&lt;5,'Tabel 5 Br'!C44&lt;0.5),"-",IFERROR('Tabel 5 Br'!C44/'Tabel 5 F'!C44*100,"-"))</f>
        <v>16.099893518518517</v>
      </c>
      <c r="D44" s="63">
        <f>IF(OR('Tabel 5 F'!D44&lt;5,'Tabel 5 Br'!D44&lt;0.5),"-",IFERROR('Tabel 5 Br'!D44/'Tabel 5 F'!D44*100,"-"))</f>
        <v>4.7908202247191012</v>
      </c>
      <c r="E44" s="63">
        <f>IF(OR('Tabel 5 F'!E44&lt;5,'Tabel 5 Br'!E44&lt;0.5),"-",IFERROR('Tabel 5 Br'!E44/'Tabel 5 F'!E44*100,"-"))</f>
        <v>1.4913225806451613</v>
      </c>
      <c r="F44" s="63">
        <f>IF(OR('Tabel 5 F'!F44&lt;5,'Tabel 5 Br'!F44&lt;0.5),"-",IFERROR('Tabel 5 Br'!F44/'Tabel 5 F'!F44*100,"-"))</f>
        <v>2.3123422818791948</v>
      </c>
      <c r="G44" s="63">
        <f>IF(OR('Tabel 5 F'!G44&lt;5,'Tabel 5 Br'!G44&lt;0.5),"-",IFERROR('Tabel 5 Br'!G44/'Tabel 5 F'!G44*100,"-"))</f>
        <v>2.5606397694524494</v>
      </c>
      <c r="H44" s="63">
        <f>IF(OR('Tabel 5 F'!H44&lt;5,'Tabel 5 Br'!H44&lt;0.5),"-",IFERROR('Tabel 5 Br'!H44/'Tabel 5 F'!H44*100,"-"))</f>
        <v>2.6074513157894734</v>
      </c>
      <c r="I44" s="101"/>
      <c r="J44" s="63">
        <f>IF(OR('Tabel 5 F'!J44&lt;5,'Tabel 5 Br'!J44&lt;0.5),"-",IFERROR('Tabel 5 Br'!J44/'Tabel 5 F'!J44*100,"-"))</f>
        <v>9.741239896180943</v>
      </c>
      <c r="K44" s="74"/>
    </row>
    <row r="45" spans="1:11" ht="15.75" customHeight="1" x14ac:dyDescent="0.2">
      <c r="A45" s="50" t="s">
        <v>59</v>
      </c>
      <c r="B45" s="62">
        <f>IF(OR('Tabel 5 F'!B45&lt;5,'Tabel 5 Br'!B45&lt;0.5),"-",IFERROR('Tabel 5 Br'!B45/'Tabel 5 F'!B45*100,"-"))</f>
        <v>19.121302612481859</v>
      </c>
      <c r="C45" s="62">
        <f>IF(OR('Tabel 5 F'!C45&lt;5,'Tabel 5 Br'!C45&lt;0.5),"-",IFERROR('Tabel 5 Br'!C45/'Tabel 5 F'!C45*100,"-"))</f>
        <v>11.277397817460317</v>
      </c>
      <c r="D45" s="62">
        <f>IF(OR('Tabel 5 F'!D45&lt;5,'Tabel 5 Br'!D45&lt;0.5),"-",IFERROR('Tabel 5 Br'!D45/'Tabel 5 F'!D45*100,"-"))</f>
        <v>7.5737763112191745</v>
      </c>
      <c r="E45" s="62">
        <f>IF(OR('Tabel 5 F'!E45&lt;5,'Tabel 5 Br'!E45&lt;0.5),"-",IFERROR('Tabel 5 Br'!E45/'Tabel 5 F'!E45*100,"-"))</f>
        <v>5.7079006444683129</v>
      </c>
      <c r="F45" s="62">
        <f>IF(OR('Tabel 5 F'!F45&lt;5,'Tabel 5 Br'!F45&lt;0.5),"-",IFERROR('Tabel 5 Br'!F45/'Tabel 5 F'!F45*100,"-"))</f>
        <v>4.2377266115702481</v>
      </c>
      <c r="G45" s="62">
        <f>IF(OR('Tabel 5 F'!G45&lt;5,'Tabel 5 Br'!G45&lt;0.5),"-",IFERROR('Tabel 5 Br'!G45/'Tabel 5 F'!G45*100,"-"))</f>
        <v>5.1283665653495447</v>
      </c>
      <c r="H45" s="62">
        <f>IF(OR('Tabel 5 F'!H45&lt;5,'Tabel 5 Br'!H45&lt;0.5),"-",IFERROR('Tabel 5 Br'!H45/'Tabel 5 F'!H45*100,"-"))</f>
        <v>4.4344903715758068</v>
      </c>
      <c r="I45" s="101"/>
      <c r="J45" s="62">
        <f>IF(OR('Tabel 5 F'!J45&lt;5,'Tabel 5 Br'!J45&lt;0.5),"-",IFERROR('Tabel 5 Br'!J45/'Tabel 5 F'!J45*100,"-"))</f>
        <v>6.4490658857322387</v>
      </c>
    </row>
    <row r="46" spans="1:11" ht="15.75" customHeight="1" x14ac:dyDescent="0.2">
      <c r="A46" s="59"/>
    </row>
    <row r="47" spans="1:11" ht="15.75" customHeight="1" x14ac:dyDescent="0.2">
      <c r="A47" s="53" t="s">
        <v>20</v>
      </c>
      <c r="B47" s="70">
        <f>IF(OR('Tabel 5 F'!B47&lt;5,'Tabel 5 Br'!B47&lt;0.5),"-",IFERROR('Tabel 5 Br'!B47/'Tabel 5 F'!B47*100,"-"))</f>
        <v>29.422923357125271</v>
      </c>
      <c r="C47" s="70">
        <f>IF(OR('Tabel 5 F'!C47&lt;5,'Tabel 5 Br'!C47&lt;0.5),"-",IFERROR('Tabel 5 Br'!C47/'Tabel 5 F'!C47*100,"-"))</f>
        <v>13.039102473299613</v>
      </c>
      <c r="D47" s="70">
        <f>IF(OR('Tabel 5 F'!D47&lt;5,'Tabel 5 Br'!D47&lt;0.5),"-",IFERROR('Tabel 5 Br'!D47/'Tabel 5 F'!D47*100,"-"))</f>
        <v>5.4034796732360713</v>
      </c>
      <c r="E47" s="70">
        <f>IF(OR('Tabel 5 F'!E47&lt;5,'Tabel 5 Br'!E47&lt;0.5),"-",IFERROR('Tabel 5 Br'!E47/'Tabel 5 F'!E47*100,"-"))</f>
        <v>3.5425768133266491</v>
      </c>
      <c r="F47" s="70">
        <f>IF(OR('Tabel 5 F'!F47&lt;5,'Tabel 5 Br'!F47&lt;0.5),"-",IFERROR('Tabel 5 Br'!F47/'Tabel 5 F'!F47*100,"-"))</f>
        <v>2.3796580742424993</v>
      </c>
      <c r="G47" s="70">
        <f>IF(OR('Tabel 5 F'!G47&lt;5,'Tabel 5 Br'!G47&lt;0.5),"-",IFERROR('Tabel 5 Br'!G47/'Tabel 5 F'!G47*100,"-"))</f>
        <v>2.1936420443477695</v>
      </c>
      <c r="H47" s="70">
        <f>IF(OR('Tabel 5 F'!H47&lt;5,'Tabel 5 Br'!H47&lt;0.5),"-",IFERROR('Tabel 5 Br'!H47/'Tabel 5 F'!H47*100,"-"))</f>
        <v>3.2800101636166037</v>
      </c>
      <c r="I47" s="115"/>
      <c r="J47" s="70">
        <f>IF(OR('Tabel 5 F'!J47&lt;5,'Tabel 5 Br'!J47&lt;0.5),"-",IFERROR('Tabel 5 Br'!J47/'Tabel 5 F'!J47*100,"-"))</f>
        <v>5.2156503640515526</v>
      </c>
      <c r="K47" s="115">
        <v>7.6841148700000002</v>
      </c>
    </row>
    <row r="48" spans="1:11" ht="15.75" customHeight="1" x14ac:dyDescent="0.2">
      <c r="B48" s="71"/>
      <c r="C48" s="71"/>
      <c r="D48" s="71"/>
      <c r="E48" s="71"/>
      <c r="F48" s="71"/>
      <c r="G48" s="71"/>
      <c r="H48" s="71"/>
      <c r="J48" s="71"/>
    </row>
    <row r="49" spans="1:19" ht="15.75" customHeight="1" x14ac:dyDescent="0.2">
      <c r="A49" s="35" t="s">
        <v>60</v>
      </c>
      <c r="B49" s="68">
        <f>IF(OR('Tabel 5 F'!B49&lt;5,'Tabel 5 Br'!B49&lt;0.5),"-",IFERROR('Tabel 5 Br'!B49/'Tabel 5 F'!B49*100,"-"))</f>
        <v>30.1772493172064</v>
      </c>
      <c r="C49" s="68">
        <f>IF(OR('Tabel 5 F'!C49&lt;5,'Tabel 5 Br'!C49&lt;0.5),"-",IFERROR('Tabel 5 Br'!C49/'Tabel 5 F'!C49*100,"-"))</f>
        <v>7.2587993907745867</v>
      </c>
      <c r="D49" s="68">
        <f>IF(OR('Tabel 5 F'!D49&lt;5,'Tabel 5 Br'!D49&lt;0.5),"-",IFERROR('Tabel 5 Br'!D49/'Tabel 5 F'!D49*100,"-"))</f>
        <v>2.7321619694397286</v>
      </c>
      <c r="E49" s="68">
        <f>IF(OR('Tabel 5 F'!E49&lt;5,'Tabel 5 Br'!E49&lt;0.5),"-",IFERROR('Tabel 5 Br'!E49/'Tabel 5 F'!E49*100,"-"))</f>
        <v>1.6572905345633766</v>
      </c>
      <c r="F49" s="68">
        <f>IF(OR('Tabel 5 F'!F49&lt;5,'Tabel 5 Br'!F49&lt;0.5),"-",IFERROR('Tabel 5 Br'!F49/'Tabel 5 F'!F49*100,"-"))</f>
        <v>1.1102180214240704</v>
      </c>
      <c r="G49" s="68">
        <f>IF(OR('Tabel 5 F'!G49&lt;5,'Tabel 5 Br'!G49&lt;0.5),"-",IFERROR('Tabel 5 Br'!G49/'Tabel 5 F'!G49*100,"-"))</f>
        <v>1.4920705024311185</v>
      </c>
      <c r="H49" s="68">
        <f>IF(OR('Tabel 5 F'!H49&lt;5,'Tabel 5 Br'!H49&lt;0.5),"-",IFERROR('Tabel 5 Br'!H49/'Tabel 5 F'!H49*100,"-"))</f>
        <v>2.9204792349726776</v>
      </c>
      <c r="I49" s="60"/>
      <c r="J49" s="68">
        <f>IF(OR('Tabel 5 F'!J49&lt;5,'Tabel 5 Br'!J49&lt;0.5),"-",IFERROR('Tabel 5 Br'!J49/'Tabel 5 F'!J49*100,"-"))</f>
        <v>2.9430868615257686</v>
      </c>
      <c r="K49" s="75"/>
      <c r="L49" s="55"/>
      <c r="M49" s="55"/>
      <c r="N49" s="55"/>
      <c r="O49" s="55"/>
      <c r="P49" s="55"/>
      <c r="Q49" s="55"/>
      <c r="R49" s="55"/>
      <c r="S49" s="55"/>
    </row>
    <row r="50" spans="1:19" ht="15.75" customHeight="1" x14ac:dyDescent="0.2">
      <c r="A50" s="38" t="s">
        <v>61</v>
      </c>
      <c r="B50" s="69">
        <f>IF(OR('Tabel 5 F'!B50&lt;5,'Tabel 5 Br'!B50&lt;0.5),"-",IFERROR('Tabel 5 Br'!B50/'Tabel 5 F'!B50*100,"-"))</f>
        <v>41.489535685429573</v>
      </c>
      <c r="C50" s="69">
        <f>IF(OR('Tabel 5 F'!C50&lt;5,'Tabel 5 Br'!C50&lt;0.5),"-",IFERROR('Tabel 5 Br'!C50/'Tabel 5 F'!C50*100,"-"))</f>
        <v>22.235470215827338</v>
      </c>
      <c r="D50" s="69">
        <f>IF(OR('Tabel 5 F'!D50&lt;5,'Tabel 5 Br'!D50&lt;0.5),"-",IFERROR('Tabel 5 Br'!D50/'Tabel 5 F'!D50*100,"-"))</f>
        <v>9.1442799680606832</v>
      </c>
      <c r="E50" s="69">
        <f>IF(OR('Tabel 5 F'!E50&lt;5,'Tabel 5 Br'!E50&lt;0.5),"-",IFERROR('Tabel 5 Br'!E50/'Tabel 5 F'!E50*100,"-"))</f>
        <v>5.5228927304157942</v>
      </c>
      <c r="F50" s="69">
        <f>IF(OR('Tabel 5 F'!F50&lt;5,'Tabel 5 Br'!F50&lt;0.5),"-",IFERROR('Tabel 5 Br'!F50/'Tabel 5 F'!F50*100,"-"))</f>
        <v>3.585354481369587</v>
      </c>
      <c r="G50" s="69">
        <f>IF(OR('Tabel 5 F'!G50&lt;5,'Tabel 5 Br'!G50&lt;0.5),"-",IFERROR('Tabel 5 Br'!G50/'Tabel 5 F'!G50*100,"-"))</f>
        <v>2.7181443957260227</v>
      </c>
      <c r="H50" s="69">
        <f>IF(OR('Tabel 5 F'!H50&lt;5,'Tabel 5 Br'!H50&lt;0.5),"-",IFERROR('Tabel 5 Br'!H50/'Tabel 5 F'!H50*100,"-"))</f>
        <v>5.4076072529035315</v>
      </c>
      <c r="I50" s="60"/>
      <c r="J50" s="69">
        <f>IF(OR('Tabel 5 F'!J50&lt;5,'Tabel 5 Br'!J50&lt;0.5),"-",IFERROR('Tabel 5 Br'!J50/'Tabel 5 F'!J50*100,"-"))</f>
        <v>7.6841148728697712</v>
      </c>
      <c r="K50" s="75"/>
      <c r="L50" s="55"/>
      <c r="M50" s="55"/>
      <c r="N50" s="55"/>
      <c r="O50" s="55"/>
      <c r="P50" s="55"/>
      <c r="Q50" s="55"/>
      <c r="R50" s="55"/>
      <c r="S50" s="55"/>
    </row>
    <row r="51" spans="1:19" ht="15.75" customHeight="1" x14ac:dyDescent="0.2">
      <c r="A51" s="35" t="s">
        <v>62</v>
      </c>
      <c r="B51" s="68">
        <f>IF(OR('Tabel 5 F'!B51&lt;5,'Tabel 5 Br'!B51&lt;0.5),"-",IFERROR('Tabel 5 Br'!B51/'Tabel 5 F'!B51*100,"-"))</f>
        <v>22.231862991846864</v>
      </c>
      <c r="C51" s="68">
        <f>IF(OR('Tabel 5 F'!C51&lt;5,'Tabel 5 Br'!C51&lt;0.5),"-",IFERROR('Tabel 5 Br'!C51/'Tabel 5 F'!C51*100,"-"))</f>
        <v>9.4076100326734586</v>
      </c>
      <c r="D51" s="68">
        <f>IF(OR('Tabel 5 F'!D51&lt;5,'Tabel 5 Br'!D51&lt;0.5),"-",IFERROR('Tabel 5 Br'!D51/'Tabel 5 F'!D51*100,"-"))</f>
        <v>3.569257483746517</v>
      </c>
      <c r="E51" s="68">
        <f>IF(OR('Tabel 5 F'!E51&lt;5,'Tabel 5 Br'!E51&lt;0.5),"-",IFERROR('Tabel 5 Br'!E51/'Tabel 5 F'!E51*100,"-"))</f>
        <v>2.9017681861049986</v>
      </c>
      <c r="F51" s="68">
        <f>IF(OR('Tabel 5 F'!F51&lt;5,'Tabel 5 Br'!F51&lt;0.5),"-",IFERROR('Tabel 5 Br'!F51/'Tabel 5 F'!F51*100,"-"))</f>
        <v>1.8381850942655147</v>
      </c>
      <c r="G51" s="68">
        <f>IF(OR('Tabel 5 F'!G51&lt;5,'Tabel 5 Br'!G51&lt;0.5),"-",IFERROR('Tabel 5 Br'!G51/'Tabel 5 F'!G51*100,"-"))</f>
        <v>2.0780816882937603</v>
      </c>
      <c r="H51" s="68">
        <f>IF(OR('Tabel 5 F'!H51&lt;5,'Tabel 5 Br'!H51&lt;0.5),"-",IFERROR('Tabel 5 Br'!H51/'Tabel 5 F'!H51*100,"-"))</f>
        <v>2.3623760596812478</v>
      </c>
      <c r="I51" s="60"/>
      <c r="J51" s="68">
        <f>IF(OR('Tabel 5 F'!J51&lt;5,'Tabel 5 Br'!J51&lt;0.5),"-",IFERROR('Tabel 5 Br'!J51/'Tabel 5 F'!J51*100,"-"))</f>
        <v>4.1142890199884405</v>
      </c>
      <c r="K51" s="41"/>
      <c r="L51" s="41"/>
      <c r="M51" s="41"/>
      <c r="N51" s="41"/>
    </row>
    <row r="52" spans="1:19" x14ac:dyDescent="0.2">
      <c r="A52" s="72" t="s">
        <v>69</v>
      </c>
    </row>
    <row r="53" spans="1:19" x14ac:dyDescent="0.2">
      <c r="A53" s="44" t="s">
        <v>63</v>
      </c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52"/>
  <sheetViews>
    <sheetView showGridLines="0" workbookViewId="0">
      <selection activeCell="C38" sqref="C38"/>
    </sheetView>
  </sheetViews>
  <sheetFormatPr defaultRowHeight="12.75" x14ac:dyDescent="0.2"/>
  <cols>
    <col min="1" max="1" width="17.140625" customWidth="1"/>
    <col min="2" max="9" width="10.7109375" customWidth="1"/>
  </cols>
  <sheetData>
    <row r="1" spans="1:10" ht="15.75" customHeight="1" x14ac:dyDescent="0.25">
      <c r="A1" s="33" t="s">
        <v>21</v>
      </c>
    </row>
    <row r="2" spans="1:10" ht="15.75" customHeight="1" x14ac:dyDescent="0.2">
      <c r="A2" s="44"/>
    </row>
    <row r="3" spans="1:10" ht="15.75" customHeight="1" x14ac:dyDescent="0.25">
      <c r="A3" s="33" t="s">
        <v>206</v>
      </c>
    </row>
    <row r="4" spans="1:10" ht="15.75" customHeight="1" x14ac:dyDescent="0.25">
      <c r="A4" s="33"/>
    </row>
    <row r="5" spans="1:10" ht="15.75" customHeight="1" x14ac:dyDescent="0.2"/>
    <row r="6" spans="1:10" ht="15.75" customHeight="1" x14ac:dyDescent="0.2"/>
    <row r="7" spans="1:10" ht="15.75" customHeight="1" x14ac:dyDescent="0.2">
      <c r="A7" s="44"/>
      <c r="B7" s="67" t="s">
        <v>175</v>
      </c>
      <c r="C7" s="67" t="s">
        <v>176</v>
      </c>
      <c r="D7" s="67" t="s">
        <v>177</v>
      </c>
      <c r="E7" s="67" t="s">
        <v>178</v>
      </c>
      <c r="F7" s="67" t="s">
        <v>179</v>
      </c>
      <c r="G7" s="67" t="s">
        <v>180</v>
      </c>
      <c r="H7" s="67" t="s">
        <v>181</v>
      </c>
      <c r="I7" s="67" t="s">
        <v>182</v>
      </c>
      <c r="J7" s="44"/>
    </row>
    <row r="8" spans="1:10" ht="15.75" customHeight="1" x14ac:dyDescent="0.2">
      <c r="A8" s="44"/>
      <c r="B8" s="67"/>
      <c r="C8" s="67"/>
      <c r="D8" s="67"/>
      <c r="E8" s="67"/>
      <c r="F8" s="67"/>
      <c r="G8" s="67"/>
      <c r="H8" s="67"/>
      <c r="I8" s="67"/>
      <c r="J8" s="44"/>
    </row>
    <row r="9" spans="1:10" ht="15.75" customHeight="1" x14ac:dyDescent="0.2">
      <c r="A9" s="50" t="s">
        <v>225</v>
      </c>
      <c r="B9" s="57">
        <v>480</v>
      </c>
      <c r="C9" s="57">
        <v>72</v>
      </c>
      <c r="D9" s="57">
        <v>330</v>
      </c>
      <c r="E9" s="57">
        <v>744</v>
      </c>
      <c r="F9" s="57">
        <v>409</v>
      </c>
      <c r="G9" s="57">
        <v>40</v>
      </c>
      <c r="H9" s="57">
        <v>336</v>
      </c>
      <c r="I9" s="57">
        <v>627</v>
      </c>
      <c r="J9" s="74"/>
    </row>
    <row r="10" spans="1:10" ht="15.75" customHeight="1" x14ac:dyDescent="0.2">
      <c r="A10" s="52" t="s">
        <v>226</v>
      </c>
      <c r="B10" s="58">
        <v>551</v>
      </c>
      <c r="C10" s="58">
        <v>48</v>
      </c>
      <c r="D10" s="58">
        <v>108</v>
      </c>
      <c r="E10" s="58">
        <v>230</v>
      </c>
      <c r="F10" s="58">
        <v>575</v>
      </c>
      <c r="G10" s="58">
        <v>27</v>
      </c>
      <c r="H10" s="58">
        <v>75</v>
      </c>
      <c r="I10" s="58">
        <v>209</v>
      </c>
      <c r="J10" s="74"/>
    </row>
    <row r="11" spans="1:10" ht="15.75" customHeight="1" x14ac:dyDescent="0.2">
      <c r="A11" s="50" t="s">
        <v>227</v>
      </c>
      <c r="B11" s="57">
        <v>354</v>
      </c>
      <c r="C11" s="57">
        <v>215</v>
      </c>
      <c r="D11" s="57">
        <v>495</v>
      </c>
      <c r="E11" s="57">
        <v>917</v>
      </c>
      <c r="F11" s="57">
        <v>339</v>
      </c>
      <c r="G11" s="57">
        <v>157</v>
      </c>
      <c r="H11" s="57">
        <v>474</v>
      </c>
      <c r="I11" s="57">
        <v>765</v>
      </c>
      <c r="J11" s="74"/>
    </row>
    <row r="12" spans="1:10" ht="15.75" customHeight="1" x14ac:dyDescent="0.2">
      <c r="A12" s="52" t="s">
        <v>26</v>
      </c>
      <c r="B12" s="58">
        <v>478</v>
      </c>
      <c r="C12" s="58">
        <v>213</v>
      </c>
      <c r="D12" s="58">
        <v>540</v>
      </c>
      <c r="E12" s="58">
        <v>1246</v>
      </c>
      <c r="F12" s="58">
        <v>423</v>
      </c>
      <c r="G12" s="58">
        <v>230</v>
      </c>
      <c r="H12" s="58">
        <v>722</v>
      </c>
      <c r="I12" s="58">
        <v>911</v>
      </c>
      <c r="J12" s="74"/>
    </row>
    <row r="13" spans="1:10" ht="15.75" customHeight="1" x14ac:dyDescent="0.2">
      <c r="A13" s="50" t="s">
        <v>27</v>
      </c>
      <c r="B13" s="57">
        <v>90</v>
      </c>
      <c r="C13" s="57">
        <v>49</v>
      </c>
      <c r="D13" s="57">
        <v>102</v>
      </c>
      <c r="E13" s="57">
        <v>160</v>
      </c>
      <c r="F13" s="57">
        <v>71</v>
      </c>
      <c r="G13" s="57">
        <v>49</v>
      </c>
      <c r="H13" s="57">
        <v>94</v>
      </c>
      <c r="I13" s="57">
        <v>189</v>
      </c>
      <c r="J13" s="74"/>
    </row>
    <row r="14" spans="1:10" ht="15.75" customHeight="1" x14ac:dyDescent="0.2">
      <c r="A14" s="52" t="s">
        <v>28</v>
      </c>
      <c r="B14" s="58">
        <v>21</v>
      </c>
      <c r="C14" s="58">
        <v>16</v>
      </c>
      <c r="D14" s="58">
        <v>12</v>
      </c>
      <c r="E14" s="58">
        <v>13</v>
      </c>
      <c r="F14" s="58">
        <v>15</v>
      </c>
      <c r="G14" s="58">
        <v>17</v>
      </c>
      <c r="H14" s="58">
        <v>11</v>
      </c>
      <c r="I14" s="58">
        <v>8</v>
      </c>
      <c r="J14" s="74"/>
    </row>
    <row r="15" spans="1:10" ht="15.75" customHeight="1" x14ac:dyDescent="0.2">
      <c r="A15" s="50" t="s">
        <v>29</v>
      </c>
      <c r="B15" s="57">
        <v>112</v>
      </c>
      <c r="C15" s="57">
        <v>58</v>
      </c>
      <c r="D15" s="57">
        <v>131</v>
      </c>
      <c r="E15" s="57">
        <v>291</v>
      </c>
      <c r="F15" s="57">
        <v>122</v>
      </c>
      <c r="G15" s="57">
        <v>88</v>
      </c>
      <c r="H15" s="57">
        <v>158</v>
      </c>
      <c r="I15" s="57">
        <v>232</v>
      </c>
      <c r="J15" s="74"/>
    </row>
    <row r="16" spans="1:10" ht="15.75" customHeight="1" x14ac:dyDescent="0.2">
      <c r="A16" s="52" t="s">
        <v>30</v>
      </c>
      <c r="B16" s="58">
        <v>47</v>
      </c>
      <c r="C16" s="58">
        <v>28</v>
      </c>
      <c r="D16" s="58">
        <v>40</v>
      </c>
      <c r="E16" s="58">
        <v>66</v>
      </c>
      <c r="F16" s="58">
        <v>19</v>
      </c>
      <c r="G16" s="58">
        <v>20</v>
      </c>
      <c r="H16" s="58">
        <v>33</v>
      </c>
      <c r="I16" s="58">
        <v>63</v>
      </c>
      <c r="J16" s="74"/>
    </row>
    <row r="17" spans="1:10" ht="15" hidden="1" customHeight="1" x14ac:dyDescent="0.2">
      <c r="A17" s="50" t="s">
        <v>31</v>
      </c>
      <c r="B17" s="57">
        <v>14</v>
      </c>
      <c r="C17" s="57">
        <v>12</v>
      </c>
      <c r="D17" s="57">
        <v>21</v>
      </c>
      <c r="E17" s="57">
        <v>7</v>
      </c>
      <c r="F17" s="57">
        <v>8</v>
      </c>
      <c r="G17" s="57">
        <v>19</v>
      </c>
      <c r="H17" s="57">
        <v>32</v>
      </c>
      <c r="I17" s="57">
        <v>10</v>
      </c>
      <c r="J17" s="74"/>
    </row>
    <row r="18" spans="1:10" ht="15" hidden="1" customHeight="1" x14ac:dyDescent="0.2">
      <c r="A18" s="52" t="s">
        <v>32</v>
      </c>
      <c r="B18" s="58">
        <v>6</v>
      </c>
      <c r="C18" s="58">
        <v>5</v>
      </c>
      <c r="D18" s="58">
        <v>10</v>
      </c>
      <c r="E18" s="58">
        <v>14</v>
      </c>
      <c r="F18" s="58">
        <v>12</v>
      </c>
      <c r="G18" s="58">
        <v>8</v>
      </c>
      <c r="H18" s="58">
        <v>9</v>
      </c>
      <c r="I18" s="58">
        <v>6</v>
      </c>
      <c r="J18" s="74"/>
    </row>
    <row r="19" spans="1:10" ht="15" hidden="1" customHeight="1" x14ac:dyDescent="0.2">
      <c r="A19" s="50" t="s">
        <v>33</v>
      </c>
      <c r="B19" s="57">
        <v>0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74"/>
    </row>
    <row r="20" spans="1:10" ht="15" hidden="1" customHeight="1" x14ac:dyDescent="0.2">
      <c r="A20" s="52" t="s">
        <v>34</v>
      </c>
      <c r="B20" s="58">
        <v>2</v>
      </c>
      <c r="C20" s="58">
        <v>3</v>
      </c>
      <c r="D20" s="58">
        <v>8</v>
      </c>
      <c r="E20" s="58">
        <v>4</v>
      </c>
      <c r="F20" s="58">
        <v>2</v>
      </c>
      <c r="G20" s="58">
        <v>5</v>
      </c>
      <c r="H20" s="58">
        <v>7</v>
      </c>
      <c r="I20" s="58">
        <v>3</v>
      </c>
      <c r="J20" s="74"/>
    </row>
    <row r="21" spans="1:10" ht="15.75" customHeight="1" x14ac:dyDescent="0.2">
      <c r="A21" s="50" t="s">
        <v>35</v>
      </c>
      <c r="B21" s="57">
        <v>22</v>
      </c>
      <c r="C21" s="57">
        <v>20</v>
      </c>
      <c r="D21" s="57">
        <v>39</v>
      </c>
      <c r="E21" s="57">
        <v>25</v>
      </c>
      <c r="F21" s="57">
        <v>22</v>
      </c>
      <c r="G21" s="57">
        <v>32</v>
      </c>
      <c r="H21" s="57">
        <v>48</v>
      </c>
      <c r="I21" s="57">
        <v>19</v>
      </c>
      <c r="J21" s="74"/>
    </row>
    <row r="22" spans="1:10" ht="15.75" customHeight="1" x14ac:dyDescent="0.2">
      <c r="A22" s="52" t="s">
        <v>36</v>
      </c>
      <c r="B22" s="58">
        <v>10</v>
      </c>
      <c r="C22" s="58">
        <v>0</v>
      </c>
      <c r="D22" s="58">
        <v>1</v>
      </c>
      <c r="E22" s="58">
        <v>5</v>
      </c>
      <c r="F22" s="58">
        <v>8</v>
      </c>
      <c r="G22" s="58">
        <v>1</v>
      </c>
      <c r="H22" s="58">
        <v>2</v>
      </c>
      <c r="I22" s="58">
        <v>6</v>
      </c>
      <c r="J22" s="74"/>
    </row>
    <row r="23" spans="1:10" ht="15.75" customHeight="1" x14ac:dyDescent="0.2">
      <c r="A23" s="50" t="s">
        <v>37</v>
      </c>
      <c r="B23" s="57">
        <v>7</v>
      </c>
      <c r="C23" s="57">
        <v>8</v>
      </c>
      <c r="D23" s="57">
        <v>22</v>
      </c>
      <c r="E23" s="57">
        <v>7</v>
      </c>
      <c r="F23" s="57">
        <v>5</v>
      </c>
      <c r="G23" s="57">
        <v>10</v>
      </c>
      <c r="H23" s="57">
        <v>19</v>
      </c>
      <c r="I23" s="57">
        <v>4</v>
      </c>
      <c r="J23" s="74"/>
    </row>
    <row r="24" spans="1:10" ht="15.75" customHeight="1" x14ac:dyDescent="0.2">
      <c r="A24" s="52" t="s">
        <v>38</v>
      </c>
      <c r="B24" s="58">
        <v>97</v>
      </c>
      <c r="C24" s="58">
        <v>11</v>
      </c>
      <c r="D24" s="58">
        <v>15</v>
      </c>
      <c r="E24" s="58">
        <v>29</v>
      </c>
      <c r="F24" s="58">
        <v>84</v>
      </c>
      <c r="G24" s="58">
        <v>2</v>
      </c>
      <c r="H24" s="58">
        <v>13</v>
      </c>
      <c r="I24" s="58">
        <v>16</v>
      </c>
      <c r="J24" s="74"/>
    </row>
    <row r="25" spans="1:10" ht="15.75" customHeight="1" x14ac:dyDescent="0.2">
      <c r="A25" s="50" t="s">
        <v>39</v>
      </c>
      <c r="B25" s="57">
        <v>37</v>
      </c>
      <c r="C25" s="57">
        <v>27</v>
      </c>
      <c r="D25" s="57">
        <v>108</v>
      </c>
      <c r="E25" s="57">
        <v>67</v>
      </c>
      <c r="F25" s="57">
        <v>41</v>
      </c>
      <c r="G25" s="57">
        <v>37</v>
      </c>
      <c r="H25" s="57">
        <v>132</v>
      </c>
      <c r="I25" s="57">
        <v>68</v>
      </c>
      <c r="J25" s="74"/>
    </row>
    <row r="26" spans="1:10" ht="15.75" customHeight="1" x14ac:dyDescent="0.2">
      <c r="A26" s="52" t="s">
        <v>40</v>
      </c>
      <c r="B26" s="58">
        <v>500</v>
      </c>
      <c r="C26" s="58">
        <v>20</v>
      </c>
      <c r="D26" s="58">
        <v>8</v>
      </c>
      <c r="E26" s="58">
        <v>526</v>
      </c>
      <c r="F26" s="58">
        <v>374</v>
      </c>
      <c r="G26" s="58">
        <v>17</v>
      </c>
      <c r="H26" s="58">
        <v>20</v>
      </c>
      <c r="I26" s="58">
        <v>469</v>
      </c>
      <c r="J26" s="74"/>
    </row>
    <row r="27" spans="1:10" ht="15.75" customHeight="1" x14ac:dyDescent="0.2">
      <c r="A27" s="50" t="s">
        <v>41</v>
      </c>
      <c r="B27" s="57">
        <v>1</v>
      </c>
      <c r="C27" s="57">
        <v>0</v>
      </c>
      <c r="D27" s="57">
        <v>4</v>
      </c>
      <c r="E27" s="57">
        <v>94</v>
      </c>
      <c r="F27" s="57">
        <v>4</v>
      </c>
      <c r="G27" s="57">
        <v>1</v>
      </c>
      <c r="H27" s="57">
        <v>2</v>
      </c>
      <c r="I27" s="57">
        <v>89</v>
      </c>
      <c r="J27" s="74"/>
    </row>
    <row r="28" spans="1:10" ht="15.75" customHeight="1" x14ac:dyDescent="0.2">
      <c r="A28" s="52" t="s">
        <v>42</v>
      </c>
      <c r="B28" s="58">
        <v>54</v>
      </c>
      <c r="C28" s="58">
        <v>4</v>
      </c>
      <c r="D28" s="58">
        <v>8</v>
      </c>
      <c r="E28" s="58">
        <v>148</v>
      </c>
      <c r="F28" s="58">
        <v>44</v>
      </c>
      <c r="G28" s="58">
        <v>3</v>
      </c>
      <c r="H28" s="58">
        <v>10</v>
      </c>
      <c r="I28" s="58">
        <v>128</v>
      </c>
      <c r="J28" s="74"/>
    </row>
    <row r="29" spans="1:10" ht="15.75" customHeight="1" x14ac:dyDescent="0.2">
      <c r="A29" s="50" t="s">
        <v>43</v>
      </c>
      <c r="B29" s="57">
        <v>1</v>
      </c>
      <c r="C29" s="57">
        <v>0</v>
      </c>
      <c r="D29" s="57">
        <v>3</v>
      </c>
      <c r="E29" s="57">
        <v>14</v>
      </c>
      <c r="F29" s="57">
        <v>1</v>
      </c>
      <c r="G29" s="57">
        <v>1</v>
      </c>
      <c r="H29" s="57">
        <v>3</v>
      </c>
      <c r="I29" s="57">
        <v>23</v>
      </c>
      <c r="J29" s="74"/>
    </row>
    <row r="30" spans="1:10" ht="15.75" customHeight="1" x14ac:dyDescent="0.2">
      <c r="A30" s="52" t="s">
        <v>44</v>
      </c>
      <c r="B30" s="58">
        <v>10</v>
      </c>
      <c r="C30" s="58">
        <v>3</v>
      </c>
      <c r="D30" s="58">
        <v>10</v>
      </c>
      <c r="E30" s="58">
        <v>18</v>
      </c>
      <c r="F30" s="58">
        <v>13</v>
      </c>
      <c r="G30" s="58">
        <v>3</v>
      </c>
      <c r="H30" s="58">
        <v>31</v>
      </c>
      <c r="I30" s="58">
        <v>8</v>
      </c>
      <c r="J30" s="74"/>
    </row>
    <row r="31" spans="1:10" ht="15.75" customHeight="1" x14ac:dyDescent="0.2">
      <c r="A31" s="50" t="s">
        <v>45</v>
      </c>
      <c r="B31" s="57">
        <v>1</v>
      </c>
      <c r="C31" s="57">
        <v>3</v>
      </c>
      <c r="D31" s="57">
        <v>1</v>
      </c>
      <c r="E31" s="57">
        <v>7</v>
      </c>
      <c r="F31" s="57">
        <v>1</v>
      </c>
      <c r="G31" s="57">
        <v>2</v>
      </c>
      <c r="H31" s="57">
        <v>1</v>
      </c>
      <c r="I31" s="57">
        <v>2</v>
      </c>
      <c r="J31" s="74"/>
    </row>
    <row r="32" spans="1:10" ht="15.75" customHeight="1" x14ac:dyDescent="0.2">
      <c r="A32" s="52" t="s">
        <v>46</v>
      </c>
      <c r="B32" s="58">
        <v>4</v>
      </c>
      <c r="C32" s="58">
        <v>12</v>
      </c>
      <c r="D32" s="58">
        <v>7</v>
      </c>
      <c r="E32" s="58">
        <v>12</v>
      </c>
      <c r="F32" s="58">
        <v>6</v>
      </c>
      <c r="G32" s="58">
        <v>23</v>
      </c>
      <c r="H32" s="58">
        <v>3</v>
      </c>
      <c r="I32" s="58">
        <v>5</v>
      </c>
      <c r="J32" s="74"/>
    </row>
    <row r="33" spans="1:10" ht="15.75" customHeight="1" x14ac:dyDescent="0.2">
      <c r="A33" s="50" t="s">
        <v>47</v>
      </c>
      <c r="B33" s="57">
        <v>117</v>
      </c>
      <c r="C33" s="57">
        <v>37</v>
      </c>
      <c r="D33" s="57">
        <v>105</v>
      </c>
      <c r="E33" s="57">
        <v>336</v>
      </c>
      <c r="F33" s="57">
        <v>123</v>
      </c>
      <c r="G33" s="57">
        <v>43</v>
      </c>
      <c r="H33" s="57">
        <v>133</v>
      </c>
      <c r="I33" s="57">
        <v>305</v>
      </c>
      <c r="J33" s="74"/>
    </row>
    <row r="34" spans="1:10" ht="15.75" customHeight="1" x14ac:dyDescent="0.2">
      <c r="A34" s="52" t="s">
        <v>48</v>
      </c>
      <c r="B34" s="58">
        <v>201</v>
      </c>
      <c r="C34" s="58">
        <v>54</v>
      </c>
      <c r="D34" s="58">
        <v>123</v>
      </c>
      <c r="E34" s="58">
        <v>436</v>
      </c>
      <c r="F34" s="58">
        <v>185</v>
      </c>
      <c r="G34" s="58">
        <v>68</v>
      </c>
      <c r="H34" s="58">
        <v>200</v>
      </c>
      <c r="I34" s="58">
        <v>299</v>
      </c>
      <c r="J34" s="74"/>
    </row>
    <row r="35" spans="1:10" ht="15.75" customHeight="1" x14ac:dyDescent="0.2">
      <c r="A35" s="50" t="s">
        <v>49</v>
      </c>
      <c r="B35" s="57">
        <v>114</v>
      </c>
      <c r="C35" s="57">
        <v>37</v>
      </c>
      <c r="D35" s="57">
        <v>87</v>
      </c>
      <c r="E35" s="57">
        <v>235</v>
      </c>
      <c r="F35" s="57">
        <v>105</v>
      </c>
      <c r="G35" s="57">
        <v>36</v>
      </c>
      <c r="H35" s="57">
        <v>131</v>
      </c>
      <c r="I35" s="57">
        <v>190</v>
      </c>
      <c r="J35" s="74"/>
    </row>
    <row r="36" spans="1:10" ht="15.75" customHeight="1" x14ac:dyDescent="0.2">
      <c r="A36" s="52" t="s">
        <v>50</v>
      </c>
      <c r="B36" s="58">
        <v>343</v>
      </c>
      <c r="C36" s="58">
        <v>157</v>
      </c>
      <c r="D36" s="58">
        <v>303</v>
      </c>
      <c r="E36" s="58">
        <v>792</v>
      </c>
      <c r="F36" s="58">
        <v>362</v>
      </c>
      <c r="G36" s="58">
        <v>139</v>
      </c>
      <c r="H36" s="58">
        <v>369</v>
      </c>
      <c r="I36" s="58">
        <v>717</v>
      </c>
      <c r="J36" s="74"/>
    </row>
    <row r="37" spans="1:10" ht="15.75" customHeight="1" x14ac:dyDescent="0.2">
      <c r="A37" s="50" t="s">
        <v>51</v>
      </c>
      <c r="B37" s="57">
        <v>252</v>
      </c>
      <c r="C37" s="57">
        <v>275</v>
      </c>
      <c r="D37" s="57">
        <v>250</v>
      </c>
      <c r="E37" s="57">
        <v>1555</v>
      </c>
      <c r="F37" s="57">
        <v>245</v>
      </c>
      <c r="G37" s="57">
        <v>219</v>
      </c>
      <c r="H37" s="57">
        <v>284</v>
      </c>
      <c r="I37" s="57">
        <v>1388</v>
      </c>
      <c r="J37" s="74"/>
    </row>
    <row r="38" spans="1:10" ht="15.75" customHeight="1" x14ac:dyDescent="0.2">
      <c r="A38" s="52" t="s">
        <v>52</v>
      </c>
      <c r="B38" s="58">
        <v>149</v>
      </c>
      <c r="C38" s="58">
        <v>26</v>
      </c>
      <c r="D38" s="58">
        <v>66</v>
      </c>
      <c r="E38" s="58">
        <v>187</v>
      </c>
      <c r="F38" s="58">
        <v>78</v>
      </c>
      <c r="G38" s="58">
        <v>16</v>
      </c>
      <c r="H38" s="58">
        <v>51</v>
      </c>
      <c r="I38" s="58">
        <v>121</v>
      </c>
      <c r="J38" s="74"/>
    </row>
    <row r="39" spans="1:10" ht="15.75" customHeight="1" x14ac:dyDescent="0.2">
      <c r="A39" s="50" t="s">
        <v>53</v>
      </c>
      <c r="B39" s="57">
        <v>45</v>
      </c>
      <c r="C39" s="57">
        <v>55</v>
      </c>
      <c r="D39" s="57">
        <v>54</v>
      </c>
      <c r="E39" s="57">
        <v>160</v>
      </c>
      <c r="F39" s="57">
        <v>30</v>
      </c>
      <c r="G39" s="57">
        <v>60</v>
      </c>
      <c r="H39" s="57">
        <v>49</v>
      </c>
      <c r="I39" s="57">
        <v>152</v>
      </c>
      <c r="J39" s="74"/>
    </row>
    <row r="40" spans="1:10" ht="15.75" customHeight="1" x14ac:dyDescent="0.2">
      <c r="A40" s="52" t="s">
        <v>54</v>
      </c>
      <c r="B40" s="58">
        <v>70</v>
      </c>
      <c r="C40" s="58">
        <v>32</v>
      </c>
      <c r="D40" s="58">
        <v>52</v>
      </c>
      <c r="E40" s="58">
        <v>189</v>
      </c>
      <c r="F40" s="58">
        <v>56</v>
      </c>
      <c r="G40" s="58">
        <v>37</v>
      </c>
      <c r="H40" s="58">
        <v>73</v>
      </c>
      <c r="I40" s="58">
        <v>207</v>
      </c>
      <c r="J40" s="74"/>
    </row>
    <row r="41" spans="1:10" ht="15.75" customHeight="1" x14ac:dyDescent="0.2">
      <c r="A41" s="50" t="s">
        <v>55</v>
      </c>
      <c r="B41" s="57">
        <v>34</v>
      </c>
      <c r="C41" s="57">
        <v>24</v>
      </c>
      <c r="D41" s="57">
        <v>63</v>
      </c>
      <c r="E41" s="57">
        <v>340</v>
      </c>
      <c r="F41" s="57">
        <v>39</v>
      </c>
      <c r="G41" s="57">
        <v>29</v>
      </c>
      <c r="H41" s="57">
        <v>57</v>
      </c>
      <c r="I41" s="57">
        <v>305</v>
      </c>
      <c r="J41" s="74"/>
    </row>
    <row r="42" spans="1:10" ht="15.75" customHeight="1" x14ac:dyDescent="0.2">
      <c r="A42" s="52" t="s">
        <v>56</v>
      </c>
      <c r="B42" s="58">
        <v>59</v>
      </c>
      <c r="C42" s="58">
        <v>10</v>
      </c>
      <c r="D42" s="58">
        <v>27</v>
      </c>
      <c r="E42" s="58">
        <v>43</v>
      </c>
      <c r="F42" s="58">
        <v>6</v>
      </c>
      <c r="G42" s="58">
        <v>1</v>
      </c>
      <c r="H42" s="58">
        <v>11</v>
      </c>
      <c r="I42" s="58">
        <v>20</v>
      </c>
      <c r="J42" s="74"/>
    </row>
    <row r="43" spans="1:10" ht="15.75" customHeight="1" x14ac:dyDescent="0.2">
      <c r="A43" s="50" t="s">
        <v>57</v>
      </c>
      <c r="B43" s="57">
        <v>282</v>
      </c>
      <c r="C43" s="57">
        <v>23</v>
      </c>
      <c r="D43" s="57">
        <v>142</v>
      </c>
      <c r="E43" s="57">
        <v>208</v>
      </c>
      <c r="F43" s="57">
        <v>88</v>
      </c>
      <c r="G43" s="57">
        <v>15</v>
      </c>
      <c r="H43" s="57">
        <v>51</v>
      </c>
      <c r="I43" s="57">
        <v>109</v>
      </c>
      <c r="J43" s="74"/>
    </row>
    <row r="44" spans="1:10" ht="15.75" customHeight="1" x14ac:dyDescent="0.2">
      <c r="A44" s="52" t="s">
        <v>58</v>
      </c>
      <c r="B44" s="58">
        <v>215</v>
      </c>
      <c r="C44" s="58">
        <v>20</v>
      </c>
      <c r="D44" s="58">
        <v>86</v>
      </c>
      <c r="E44" s="58">
        <v>180</v>
      </c>
      <c r="F44" s="58">
        <v>55</v>
      </c>
      <c r="G44" s="58">
        <v>15</v>
      </c>
      <c r="H44" s="58">
        <v>43</v>
      </c>
      <c r="I44" s="58">
        <v>103</v>
      </c>
      <c r="J44" s="74"/>
    </row>
    <row r="45" spans="1:10" ht="15.75" customHeight="1" x14ac:dyDescent="0.2">
      <c r="A45" s="50" t="s">
        <v>59</v>
      </c>
      <c r="B45" s="57">
        <v>470</v>
      </c>
      <c r="C45" s="57">
        <v>203</v>
      </c>
      <c r="D45" s="57">
        <v>223</v>
      </c>
      <c r="E45" s="57">
        <v>482</v>
      </c>
      <c r="F45" s="57">
        <v>295</v>
      </c>
      <c r="G45" s="57">
        <v>161</v>
      </c>
      <c r="H45" s="57">
        <v>173</v>
      </c>
      <c r="I45" s="57">
        <v>379</v>
      </c>
    </row>
    <row r="46" spans="1:10" ht="15.75" customHeight="1" x14ac:dyDescent="0.2">
      <c r="A46" s="59"/>
      <c r="B46" s="51"/>
      <c r="C46" s="51"/>
      <c r="D46" s="51"/>
      <c r="E46" s="51"/>
      <c r="F46" s="51"/>
      <c r="G46" s="51"/>
      <c r="H46" s="51"/>
      <c r="I46" s="51"/>
    </row>
    <row r="47" spans="1:10" ht="15.75" customHeight="1" x14ac:dyDescent="0.2">
      <c r="A47" s="53" t="s">
        <v>20</v>
      </c>
      <c r="B47" s="117">
        <f>SUM(B9:B45)-SUM(B17:B20)</f>
        <v>5228</v>
      </c>
      <c r="C47" s="117">
        <f t="shared" ref="C47:I47" si="0">SUM(C9:C45)-SUM(C17:C20)</f>
        <v>1760</v>
      </c>
      <c r="D47" s="117">
        <f t="shared" si="0"/>
        <v>3565</v>
      </c>
      <c r="E47" s="117">
        <f t="shared" si="0"/>
        <v>9762</v>
      </c>
      <c r="F47" s="117">
        <f t="shared" si="0"/>
        <v>4243</v>
      </c>
      <c r="G47" s="117">
        <f t="shared" si="0"/>
        <v>1599</v>
      </c>
      <c r="H47" s="117">
        <f t="shared" si="0"/>
        <v>3812</v>
      </c>
      <c r="I47" s="117">
        <f t="shared" si="0"/>
        <v>8136</v>
      </c>
      <c r="J47" s="115"/>
    </row>
    <row r="48" spans="1:10" ht="15.75" customHeight="1" x14ac:dyDescent="0.2">
      <c r="A48" s="44"/>
    </row>
    <row r="49" spans="1:10" ht="15.75" customHeight="1" x14ac:dyDescent="0.2">
      <c r="A49" s="35" t="s">
        <v>60</v>
      </c>
      <c r="B49" s="57">
        <v>1031</v>
      </c>
      <c r="C49" s="57">
        <v>120</v>
      </c>
      <c r="D49" s="57">
        <v>438</v>
      </c>
      <c r="E49" s="57">
        <v>974</v>
      </c>
      <c r="F49" s="57">
        <v>984</v>
      </c>
      <c r="G49" s="57">
        <v>67</v>
      </c>
      <c r="H49" s="57">
        <v>411</v>
      </c>
      <c r="I49" s="57">
        <v>836</v>
      </c>
      <c r="J49" s="75"/>
    </row>
    <row r="50" spans="1:10" ht="15.75" customHeight="1" x14ac:dyDescent="0.2">
      <c r="A50" s="38" t="s">
        <v>61</v>
      </c>
      <c r="B50" s="58">
        <v>748</v>
      </c>
      <c r="C50" s="58">
        <v>364</v>
      </c>
      <c r="D50" s="58">
        <v>825</v>
      </c>
      <c r="E50" s="58">
        <v>1776</v>
      </c>
      <c r="F50" s="58">
        <v>650</v>
      </c>
      <c r="G50" s="58">
        <v>404</v>
      </c>
      <c r="H50" s="58">
        <v>1018</v>
      </c>
      <c r="I50" s="58">
        <v>1403</v>
      </c>
      <c r="J50" s="75"/>
    </row>
    <row r="51" spans="1:10" ht="15.75" customHeight="1" x14ac:dyDescent="0.2">
      <c r="A51" s="35" t="s">
        <v>62</v>
      </c>
      <c r="B51" s="57">
        <v>1059</v>
      </c>
      <c r="C51" s="57">
        <v>549</v>
      </c>
      <c r="D51" s="57">
        <v>829</v>
      </c>
      <c r="E51" s="57">
        <v>3205</v>
      </c>
      <c r="F51" s="57">
        <v>975</v>
      </c>
      <c r="G51" s="57">
        <v>478</v>
      </c>
      <c r="H51" s="57">
        <v>1035</v>
      </c>
      <c r="I51" s="57">
        <v>2715</v>
      </c>
      <c r="J51" s="41"/>
    </row>
    <row r="52" spans="1:10" x14ac:dyDescent="0.2">
      <c r="A52" t="s">
        <v>63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52"/>
  <sheetViews>
    <sheetView showGridLines="0" workbookViewId="0">
      <selection activeCell="A28" sqref="A28"/>
    </sheetView>
  </sheetViews>
  <sheetFormatPr defaultRowHeight="12.75" x14ac:dyDescent="0.2"/>
  <cols>
    <col min="1" max="1" width="17.140625" customWidth="1"/>
    <col min="2" max="9" width="10.7109375" customWidth="1"/>
  </cols>
  <sheetData>
    <row r="1" spans="1:9" ht="15.75" customHeight="1" x14ac:dyDescent="0.25">
      <c r="A1" s="33" t="s">
        <v>21</v>
      </c>
    </row>
    <row r="2" spans="1:9" ht="15.75" customHeight="1" x14ac:dyDescent="0.2">
      <c r="A2" s="44"/>
    </row>
    <row r="3" spans="1:9" ht="15.75" customHeight="1" x14ac:dyDescent="0.25">
      <c r="A3" s="33" t="s">
        <v>207</v>
      </c>
    </row>
    <row r="4" spans="1:9" ht="15.75" customHeight="1" x14ac:dyDescent="0.25">
      <c r="A4" s="33"/>
    </row>
    <row r="5" spans="1:9" ht="15.75" customHeight="1" x14ac:dyDescent="0.2"/>
    <row r="6" spans="1:9" ht="15.75" customHeight="1" x14ac:dyDescent="0.2"/>
    <row r="7" spans="1:9" ht="15.75" customHeight="1" x14ac:dyDescent="0.2">
      <c r="A7" s="44"/>
      <c r="B7" s="67" t="s">
        <v>175</v>
      </c>
      <c r="C7" s="67" t="s">
        <v>176</v>
      </c>
      <c r="D7" s="67" t="s">
        <v>177</v>
      </c>
      <c r="E7" s="67" t="s">
        <v>178</v>
      </c>
      <c r="F7" s="67" t="s">
        <v>179</v>
      </c>
      <c r="G7" s="67" t="s">
        <v>180</v>
      </c>
      <c r="H7" s="67" t="s">
        <v>181</v>
      </c>
      <c r="I7" s="67" t="s">
        <v>182</v>
      </c>
    </row>
    <row r="8" spans="1:9" ht="15.75" customHeight="1" x14ac:dyDescent="0.2">
      <c r="A8" s="44"/>
      <c r="B8" s="67"/>
      <c r="C8" s="67"/>
      <c r="D8" s="67"/>
      <c r="E8" s="67"/>
      <c r="F8" s="67"/>
      <c r="G8" s="67"/>
      <c r="H8" s="67"/>
      <c r="I8" s="67"/>
    </row>
    <row r="9" spans="1:9" ht="15.75" customHeight="1" x14ac:dyDescent="0.2">
      <c r="A9" s="50" t="s">
        <v>225</v>
      </c>
      <c r="B9" s="57">
        <v>220.56384</v>
      </c>
      <c r="C9" s="57">
        <v>25.12443</v>
      </c>
      <c r="D9" s="57">
        <v>66.558970000000002</v>
      </c>
      <c r="E9" s="57">
        <v>120.51206999999999</v>
      </c>
      <c r="F9" s="57">
        <v>32.396929999999998</v>
      </c>
      <c r="G9" s="57">
        <v>5.6757900000000001</v>
      </c>
      <c r="H9" s="57">
        <v>29.101849999999999</v>
      </c>
      <c r="I9" s="57">
        <v>33.090499999999999</v>
      </c>
    </row>
    <row r="10" spans="1:9" ht="15.75" customHeight="1" x14ac:dyDescent="0.2">
      <c r="A10" s="52" t="s">
        <v>226</v>
      </c>
      <c r="B10" s="58">
        <v>253.29383000000001</v>
      </c>
      <c r="C10" s="58">
        <v>12.50047</v>
      </c>
      <c r="D10" s="58">
        <v>30.099170000000001</v>
      </c>
      <c r="E10" s="58">
        <v>44.790120000000002</v>
      </c>
      <c r="F10" s="58">
        <v>48.269190000000002</v>
      </c>
      <c r="G10" s="58">
        <v>2.2609599999999999</v>
      </c>
      <c r="H10" s="58">
        <v>7.6136699999999999</v>
      </c>
      <c r="I10" s="58">
        <v>8.3983000000000008</v>
      </c>
    </row>
    <row r="11" spans="1:9" ht="15.75" customHeight="1" x14ac:dyDescent="0.2">
      <c r="A11" s="50" t="s">
        <v>227</v>
      </c>
      <c r="B11" s="57">
        <v>178.43198000000001</v>
      </c>
      <c r="C11" s="57">
        <v>116.66999</v>
      </c>
      <c r="D11" s="57">
        <v>168.92721</v>
      </c>
      <c r="E11" s="57">
        <v>258.69083000000001</v>
      </c>
      <c r="F11" s="57">
        <v>59.09187</v>
      </c>
      <c r="G11" s="57">
        <v>40.318089999999998</v>
      </c>
      <c r="H11" s="57">
        <v>74.461420000000004</v>
      </c>
      <c r="I11" s="57">
        <v>91.027259999999998</v>
      </c>
    </row>
    <row r="12" spans="1:9" ht="15.75" customHeight="1" x14ac:dyDescent="0.2">
      <c r="A12" s="52" t="s">
        <v>26</v>
      </c>
      <c r="B12" s="58">
        <v>251.73267999999999</v>
      </c>
      <c r="C12" s="58">
        <v>128.77065999999999</v>
      </c>
      <c r="D12" s="58">
        <v>248.39768000000001</v>
      </c>
      <c r="E12" s="58">
        <v>447.53384</v>
      </c>
      <c r="F12" s="58">
        <v>121.30356</v>
      </c>
      <c r="G12" s="58">
        <v>69.612669999999994</v>
      </c>
      <c r="H12" s="58">
        <v>173.15474</v>
      </c>
      <c r="I12" s="58">
        <v>177.86564999999999</v>
      </c>
    </row>
    <row r="13" spans="1:9" ht="15.75" customHeight="1" x14ac:dyDescent="0.2">
      <c r="A13" s="50" t="s">
        <v>27</v>
      </c>
      <c r="B13" s="57">
        <v>37.158360000000002</v>
      </c>
      <c r="C13" s="57">
        <v>27.061689999999999</v>
      </c>
      <c r="D13" s="57">
        <v>29.553419999999999</v>
      </c>
      <c r="E13" s="57">
        <v>43.597580000000001</v>
      </c>
      <c r="F13" s="57">
        <v>12.62895</v>
      </c>
      <c r="G13" s="57">
        <v>11.725820000000001</v>
      </c>
      <c r="H13" s="57">
        <v>15.56789</v>
      </c>
      <c r="I13" s="57">
        <v>23.179690000000001</v>
      </c>
    </row>
    <row r="14" spans="1:9" ht="15.75" customHeight="1" x14ac:dyDescent="0.2">
      <c r="A14" s="52" t="s">
        <v>28</v>
      </c>
      <c r="B14" s="58">
        <v>6.1828700000000003</v>
      </c>
      <c r="C14" s="58">
        <v>5.5204899999999997</v>
      </c>
      <c r="D14" s="58">
        <v>4.7264999999999997</v>
      </c>
      <c r="E14" s="58">
        <v>0</v>
      </c>
      <c r="F14" s="58">
        <v>0.99980999999999998</v>
      </c>
      <c r="G14" s="58">
        <v>2.9994399999999999</v>
      </c>
      <c r="H14" s="58">
        <v>2.58405</v>
      </c>
      <c r="I14" s="58">
        <v>0.99980999999999998</v>
      </c>
    </row>
    <row r="15" spans="1:9" ht="15.75" customHeight="1" x14ac:dyDescent="0.2">
      <c r="A15" s="50" t="s">
        <v>29</v>
      </c>
      <c r="B15" s="57">
        <v>55.996380000000002</v>
      </c>
      <c r="C15" s="57">
        <v>30.097300000000001</v>
      </c>
      <c r="D15" s="57">
        <v>59.017650000000003</v>
      </c>
      <c r="E15" s="57">
        <v>95.871639999999999</v>
      </c>
      <c r="F15" s="57">
        <v>30.11975</v>
      </c>
      <c r="G15" s="57">
        <v>25.050830000000001</v>
      </c>
      <c r="H15" s="57">
        <v>33.035609999999998</v>
      </c>
      <c r="I15" s="57">
        <v>40.747210000000003</v>
      </c>
    </row>
    <row r="16" spans="1:9" ht="15.75" customHeight="1" x14ac:dyDescent="0.2">
      <c r="A16" s="52" t="s">
        <v>30</v>
      </c>
      <c r="B16" s="58">
        <v>21.401479999999999</v>
      </c>
      <c r="C16" s="58">
        <v>9.4804499999999994</v>
      </c>
      <c r="D16" s="58">
        <v>16.442959999999999</v>
      </c>
      <c r="E16" s="58">
        <v>21.96283</v>
      </c>
      <c r="F16" s="58">
        <v>4.7564399999999996</v>
      </c>
      <c r="G16" s="58">
        <v>4.1564300000000003</v>
      </c>
      <c r="H16" s="58">
        <v>7.5793699999999999</v>
      </c>
      <c r="I16" s="58">
        <v>14.61486</v>
      </c>
    </row>
    <row r="17" spans="1:9" ht="15" hidden="1" customHeight="1" x14ac:dyDescent="0.2">
      <c r="A17" s="50" t="s">
        <v>31</v>
      </c>
      <c r="B17" s="57">
        <v>5.3421099999999999</v>
      </c>
      <c r="C17" s="57">
        <v>6.1504399999999997</v>
      </c>
      <c r="D17" s="57">
        <v>6.9063800000000004</v>
      </c>
      <c r="E17" s="57">
        <v>1.99963</v>
      </c>
      <c r="F17" s="57">
        <v>1.99963</v>
      </c>
      <c r="G17" s="57">
        <v>0.90749999999999997</v>
      </c>
      <c r="H17" s="57">
        <v>3.6761699999999999</v>
      </c>
      <c r="I17" s="57">
        <v>0.75219999999999998</v>
      </c>
    </row>
    <row r="18" spans="1:9" ht="15" hidden="1" customHeight="1" x14ac:dyDescent="0.2">
      <c r="A18" s="52" t="s">
        <v>32</v>
      </c>
      <c r="B18" s="58">
        <v>2.5684499999999999</v>
      </c>
      <c r="C18" s="58">
        <v>3.3175300000000001</v>
      </c>
      <c r="D18" s="58">
        <v>3.99925</v>
      </c>
      <c r="E18" s="58">
        <v>6.2140599999999999</v>
      </c>
      <c r="F18" s="58">
        <v>1.21499</v>
      </c>
      <c r="G18" s="58">
        <v>1.95597</v>
      </c>
      <c r="H18" s="58">
        <v>2.1225000000000001</v>
      </c>
      <c r="I18" s="58">
        <v>2.2148099999999999</v>
      </c>
    </row>
    <row r="19" spans="1:9" ht="15" hidden="1" customHeight="1" x14ac:dyDescent="0.2">
      <c r="A19" s="50" t="s">
        <v>33</v>
      </c>
      <c r="B19" s="57">
        <v>0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</row>
    <row r="20" spans="1:9" ht="15" hidden="1" customHeight="1" x14ac:dyDescent="0.2">
      <c r="A20" s="52" t="s">
        <v>34</v>
      </c>
      <c r="B20" s="58">
        <v>1.15574</v>
      </c>
      <c r="C20" s="58">
        <v>2.86097</v>
      </c>
      <c r="D20" s="58">
        <v>1.21499</v>
      </c>
      <c r="E20" s="58">
        <v>0</v>
      </c>
      <c r="F20" s="58">
        <v>0.46966000000000002</v>
      </c>
      <c r="G20" s="58">
        <v>1.99963</v>
      </c>
      <c r="H20" s="58">
        <v>1.99963</v>
      </c>
      <c r="I20" s="58">
        <v>0</v>
      </c>
    </row>
    <row r="21" spans="1:9" ht="15.75" customHeight="1" x14ac:dyDescent="0.2">
      <c r="A21" s="50" t="s">
        <v>35</v>
      </c>
      <c r="B21" s="57">
        <v>9.0663</v>
      </c>
      <c r="C21" s="57">
        <v>12.328950000000001</v>
      </c>
      <c r="D21" s="57">
        <v>12.12063</v>
      </c>
      <c r="E21" s="57">
        <v>8.2136800000000001</v>
      </c>
      <c r="F21" s="57">
        <v>3.6842800000000002</v>
      </c>
      <c r="G21" s="57">
        <v>4.8630899999999997</v>
      </c>
      <c r="H21" s="57">
        <v>7.7982899999999997</v>
      </c>
      <c r="I21" s="57">
        <v>2.9670100000000001</v>
      </c>
    </row>
    <row r="22" spans="1:9" ht="15.75" customHeight="1" x14ac:dyDescent="0.2">
      <c r="A22" s="52" t="s">
        <v>36</v>
      </c>
      <c r="B22" s="58">
        <v>2.5428799999999998</v>
      </c>
      <c r="C22" s="58">
        <v>0</v>
      </c>
      <c r="D22" s="58">
        <v>0</v>
      </c>
      <c r="E22" s="58">
        <v>0</v>
      </c>
      <c r="F22" s="58">
        <v>1.7226999999999999</v>
      </c>
      <c r="G22" s="58">
        <v>0</v>
      </c>
      <c r="H22" s="58">
        <v>0</v>
      </c>
      <c r="I22" s="58">
        <v>0</v>
      </c>
    </row>
    <row r="23" spans="1:9" ht="15.75" customHeight="1" x14ac:dyDescent="0.2">
      <c r="A23" s="50" t="s">
        <v>37</v>
      </c>
      <c r="B23" s="57">
        <v>2.1568000000000001</v>
      </c>
      <c r="C23" s="57">
        <v>0</v>
      </c>
      <c r="D23" s="57">
        <v>7.0317499999999997</v>
      </c>
      <c r="E23" s="57">
        <v>1.5162500000000001</v>
      </c>
      <c r="F23" s="57">
        <v>1.99963</v>
      </c>
      <c r="G23" s="57">
        <v>1.99963</v>
      </c>
      <c r="H23" s="57">
        <v>2.53789</v>
      </c>
      <c r="I23" s="57">
        <v>1.6765399999999999</v>
      </c>
    </row>
    <row r="24" spans="1:9" ht="15.75" customHeight="1" x14ac:dyDescent="0.2">
      <c r="A24" s="52" t="s">
        <v>38</v>
      </c>
      <c r="B24" s="58">
        <v>34.47889</v>
      </c>
      <c r="C24" s="58">
        <v>2.5272899999999998</v>
      </c>
      <c r="D24" s="58">
        <v>0.90002000000000004</v>
      </c>
      <c r="E24" s="58">
        <v>2.1773799999999999</v>
      </c>
      <c r="F24" s="58">
        <v>9.6950000000000003</v>
      </c>
      <c r="G24" s="58">
        <v>0.99980999999999998</v>
      </c>
      <c r="H24" s="58">
        <v>0</v>
      </c>
      <c r="I24" s="58">
        <v>1.99963</v>
      </c>
    </row>
    <row r="25" spans="1:9" ht="15.75" customHeight="1" x14ac:dyDescent="0.2">
      <c r="A25" s="50" t="s">
        <v>39</v>
      </c>
      <c r="B25" s="57">
        <v>20.117260000000002</v>
      </c>
      <c r="C25" s="57">
        <v>10.46529</v>
      </c>
      <c r="D25" s="57">
        <v>38.932830000000003</v>
      </c>
      <c r="E25" s="57">
        <v>14.0741</v>
      </c>
      <c r="F25" s="57">
        <v>6.2153099999999997</v>
      </c>
      <c r="G25" s="57">
        <v>8.5267900000000001</v>
      </c>
      <c r="H25" s="57">
        <v>9.1673399999999994</v>
      </c>
      <c r="I25" s="57">
        <v>7.0255099999999997</v>
      </c>
    </row>
    <row r="26" spans="1:9" ht="15.75" customHeight="1" x14ac:dyDescent="0.2">
      <c r="A26" s="52" t="s">
        <v>40</v>
      </c>
      <c r="B26" s="58">
        <v>110.2077</v>
      </c>
      <c r="C26" s="58">
        <v>0.99980999999999998</v>
      </c>
      <c r="D26" s="58">
        <v>0</v>
      </c>
      <c r="E26" s="58">
        <v>2.3220900000000002</v>
      </c>
      <c r="F26" s="58">
        <v>24.559349999999998</v>
      </c>
      <c r="G26" s="58">
        <v>0.90749999999999997</v>
      </c>
      <c r="H26" s="58">
        <v>0.99980999999999998</v>
      </c>
      <c r="I26" s="58">
        <v>7.2905899999999999</v>
      </c>
    </row>
    <row r="27" spans="1:9" ht="15.75" customHeight="1" x14ac:dyDescent="0.2">
      <c r="A27" s="50" t="s">
        <v>41</v>
      </c>
      <c r="B27" s="57">
        <v>0.99980999999999998</v>
      </c>
      <c r="C27" s="57">
        <v>0</v>
      </c>
      <c r="D27" s="57">
        <v>0</v>
      </c>
      <c r="E27" s="57">
        <v>1.67093</v>
      </c>
      <c r="F27" s="57">
        <v>0.35365000000000002</v>
      </c>
      <c r="G27" s="57">
        <v>0</v>
      </c>
      <c r="H27" s="57">
        <v>0</v>
      </c>
      <c r="I27" s="57">
        <v>0.99980999999999998</v>
      </c>
    </row>
    <row r="28" spans="1:9" ht="15.75" customHeight="1" x14ac:dyDescent="0.2">
      <c r="A28" s="52" t="s">
        <v>42</v>
      </c>
      <c r="B28" s="58">
        <v>35.609679999999997</v>
      </c>
      <c r="C28" s="58">
        <v>3.92441</v>
      </c>
      <c r="D28" s="58">
        <v>3.99925</v>
      </c>
      <c r="E28" s="58">
        <v>46.462919999999997</v>
      </c>
      <c r="F28" s="58">
        <v>11.738910000000001</v>
      </c>
      <c r="G28" s="58">
        <v>0</v>
      </c>
      <c r="H28" s="58">
        <v>2.9994399999999999</v>
      </c>
      <c r="I28" s="58">
        <v>15.846069999999999</v>
      </c>
    </row>
    <row r="29" spans="1:9" ht="15.75" customHeight="1" x14ac:dyDescent="0.2">
      <c r="A29" s="50" t="s">
        <v>43</v>
      </c>
      <c r="B29" s="57">
        <v>0</v>
      </c>
      <c r="C29" s="57">
        <v>0</v>
      </c>
      <c r="D29" s="57">
        <v>0</v>
      </c>
      <c r="E29" s="57">
        <v>0</v>
      </c>
      <c r="F29" s="57">
        <v>0</v>
      </c>
      <c r="G29" s="57">
        <v>0.99980999999999998</v>
      </c>
      <c r="H29" s="57">
        <v>0</v>
      </c>
      <c r="I29" s="57">
        <v>0</v>
      </c>
    </row>
    <row r="30" spans="1:9" ht="15.75" customHeight="1" x14ac:dyDescent="0.2">
      <c r="A30" s="52" t="s">
        <v>44</v>
      </c>
      <c r="B30" s="58">
        <v>7.9941399999999998</v>
      </c>
      <c r="C30" s="58">
        <v>1.99963</v>
      </c>
      <c r="D30" s="58">
        <v>3.8246099999999998</v>
      </c>
      <c r="E30" s="58">
        <v>5.5373299999999999</v>
      </c>
      <c r="F30" s="58">
        <v>3.9636999999999998</v>
      </c>
      <c r="G30" s="58">
        <v>1.8486899999999999</v>
      </c>
      <c r="H30" s="58">
        <v>7.6292600000000004</v>
      </c>
      <c r="I30" s="58">
        <v>2.9994399999999999</v>
      </c>
    </row>
    <row r="31" spans="1:9" ht="15.75" customHeight="1" x14ac:dyDescent="0.2">
      <c r="A31" s="50" t="s">
        <v>45</v>
      </c>
      <c r="B31" s="57">
        <v>0</v>
      </c>
      <c r="C31" s="57">
        <v>1.83247</v>
      </c>
      <c r="D31" s="57">
        <v>0</v>
      </c>
      <c r="E31" s="57">
        <v>0</v>
      </c>
      <c r="F31" s="57">
        <v>0</v>
      </c>
      <c r="G31" s="57">
        <v>0.63931000000000004</v>
      </c>
      <c r="H31" s="57">
        <v>0.99980999999999998</v>
      </c>
      <c r="I31" s="57">
        <v>0.99980999999999998</v>
      </c>
    </row>
    <row r="32" spans="1:9" ht="15.75" customHeight="1" x14ac:dyDescent="0.2">
      <c r="A32" s="52" t="s">
        <v>46</v>
      </c>
      <c r="B32" s="58">
        <v>0.99980999999999998</v>
      </c>
      <c r="C32" s="58">
        <v>6.7679200000000002</v>
      </c>
      <c r="D32" s="58">
        <v>0.99980999999999998</v>
      </c>
      <c r="E32" s="58">
        <v>5.9988799999999998</v>
      </c>
      <c r="F32" s="58">
        <v>1.99963</v>
      </c>
      <c r="G32" s="58">
        <v>4.9990600000000001</v>
      </c>
      <c r="H32" s="58">
        <v>1.26115</v>
      </c>
      <c r="I32" s="58">
        <v>0.99980999999999998</v>
      </c>
    </row>
    <row r="33" spans="1:9" ht="15.75" customHeight="1" x14ac:dyDescent="0.2">
      <c r="A33" s="50" t="s">
        <v>47</v>
      </c>
      <c r="B33" s="57">
        <v>68.10266</v>
      </c>
      <c r="C33" s="57">
        <v>19.504770000000001</v>
      </c>
      <c r="D33" s="57">
        <v>36.760429999999999</v>
      </c>
      <c r="E33" s="57">
        <v>70.16404</v>
      </c>
      <c r="F33" s="57">
        <v>17.893719999999998</v>
      </c>
      <c r="G33" s="57">
        <v>13.694879999999999</v>
      </c>
      <c r="H33" s="57">
        <v>15.88973</v>
      </c>
      <c r="I33" s="57">
        <v>20.30312</v>
      </c>
    </row>
    <row r="34" spans="1:9" ht="15.75" customHeight="1" x14ac:dyDescent="0.2">
      <c r="A34" s="52" t="s">
        <v>48</v>
      </c>
      <c r="B34" s="58">
        <v>51.244309999999999</v>
      </c>
      <c r="C34" s="58">
        <v>12.25909</v>
      </c>
      <c r="D34" s="58">
        <v>10.91187</v>
      </c>
      <c r="E34" s="58">
        <v>18.13946</v>
      </c>
      <c r="F34" s="58">
        <v>5.2641400000000003</v>
      </c>
      <c r="G34" s="58">
        <v>4.9834699999999996</v>
      </c>
      <c r="H34" s="58">
        <v>5.9065700000000003</v>
      </c>
      <c r="I34" s="58">
        <v>6.3144799999999996</v>
      </c>
    </row>
    <row r="35" spans="1:9" ht="15.75" customHeight="1" x14ac:dyDescent="0.2">
      <c r="A35" s="50" t="s">
        <v>49</v>
      </c>
      <c r="B35" s="57">
        <v>34.984720000000003</v>
      </c>
      <c r="C35" s="57">
        <v>5.8136299999999999</v>
      </c>
      <c r="D35" s="57">
        <v>14.02482</v>
      </c>
      <c r="E35" s="57">
        <v>15.11009</v>
      </c>
      <c r="F35" s="57">
        <v>2.7686600000000001</v>
      </c>
      <c r="G35" s="57">
        <v>0.99980999999999998</v>
      </c>
      <c r="H35" s="57">
        <v>2.9994399999999999</v>
      </c>
      <c r="I35" s="57">
        <v>5.13192</v>
      </c>
    </row>
    <row r="36" spans="1:9" ht="15.75" customHeight="1" x14ac:dyDescent="0.2">
      <c r="A36" s="52" t="s">
        <v>50</v>
      </c>
      <c r="B36" s="58">
        <v>154.18761000000001</v>
      </c>
      <c r="C36" s="58">
        <v>77.048590000000004</v>
      </c>
      <c r="D36" s="58">
        <v>95.592839999999995</v>
      </c>
      <c r="E36" s="58">
        <v>185.06829999999999</v>
      </c>
      <c r="F36" s="58">
        <v>62.932699999999997</v>
      </c>
      <c r="G36" s="58">
        <v>31.924779999999998</v>
      </c>
      <c r="H36" s="58">
        <v>41.400860000000002</v>
      </c>
      <c r="I36" s="58">
        <v>95.517989999999998</v>
      </c>
    </row>
    <row r="37" spans="1:9" ht="15.75" customHeight="1" x14ac:dyDescent="0.2">
      <c r="A37" s="50" t="s">
        <v>51</v>
      </c>
      <c r="B37" s="57">
        <v>115.05457</v>
      </c>
      <c r="C37" s="57">
        <v>97.495170000000002</v>
      </c>
      <c r="D37" s="57">
        <v>51.626649999999998</v>
      </c>
      <c r="E37" s="57">
        <v>172.92272</v>
      </c>
      <c r="F37" s="57">
        <v>48.728870000000001</v>
      </c>
      <c r="G37" s="57">
        <v>24.944800000000001</v>
      </c>
      <c r="H37" s="57">
        <v>36.802219999999998</v>
      </c>
      <c r="I37" s="57">
        <v>67.561279999999996</v>
      </c>
    </row>
    <row r="38" spans="1:9" ht="15.75" customHeight="1" x14ac:dyDescent="0.2">
      <c r="A38" s="52" t="s">
        <v>52</v>
      </c>
      <c r="B38" s="58">
        <v>68.006609999999995</v>
      </c>
      <c r="C38" s="58">
        <v>12.688829999999999</v>
      </c>
      <c r="D38" s="58">
        <v>17.359200000000001</v>
      </c>
      <c r="E38" s="58">
        <v>44.782640000000001</v>
      </c>
      <c r="F38" s="58">
        <v>18.92597</v>
      </c>
      <c r="G38" s="58">
        <v>1.98715</v>
      </c>
      <c r="H38" s="58">
        <v>7.4752099999999997</v>
      </c>
      <c r="I38" s="58">
        <v>16.907630000000001</v>
      </c>
    </row>
    <row r="39" spans="1:9" ht="15.75" customHeight="1" x14ac:dyDescent="0.2">
      <c r="A39" s="50" t="s">
        <v>53</v>
      </c>
      <c r="B39" s="57">
        <v>18.004740000000002</v>
      </c>
      <c r="C39" s="57">
        <v>27.59122</v>
      </c>
      <c r="D39" s="57">
        <v>21.747019999999999</v>
      </c>
      <c r="E39" s="57">
        <v>49.219110000000001</v>
      </c>
      <c r="F39" s="57">
        <v>8.9060100000000002</v>
      </c>
      <c r="G39" s="57">
        <v>10.91686</v>
      </c>
      <c r="H39" s="57">
        <v>13.74478</v>
      </c>
      <c r="I39" s="57">
        <v>23.395499999999998</v>
      </c>
    </row>
    <row r="40" spans="1:9" ht="15.75" customHeight="1" x14ac:dyDescent="0.2">
      <c r="A40" s="52" t="s">
        <v>54</v>
      </c>
      <c r="B40" s="58">
        <v>31.043469999999999</v>
      </c>
      <c r="C40" s="58">
        <v>9.8060299999999998</v>
      </c>
      <c r="D40" s="58">
        <v>20.760929999999998</v>
      </c>
      <c r="E40" s="58">
        <v>55.007170000000002</v>
      </c>
      <c r="F40" s="58">
        <v>11.531840000000001</v>
      </c>
      <c r="G40" s="58">
        <v>6.6575199999999999</v>
      </c>
      <c r="H40" s="58">
        <v>10.493359999999999</v>
      </c>
      <c r="I40" s="58">
        <v>28.854859999999999</v>
      </c>
    </row>
    <row r="41" spans="1:9" ht="15.75" customHeight="1" x14ac:dyDescent="0.2">
      <c r="A41" s="50" t="s">
        <v>55</v>
      </c>
      <c r="B41" s="57">
        <v>14.60924</v>
      </c>
      <c r="C41" s="57">
        <v>13.80341</v>
      </c>
      <c r="D41" s="57">
        <v>17.37229</v>
      </c>
      <c r="E41" s="57">
        <v>66.569580000000002</v>
      </c>
      <c r="F41" s="57">
        <v>10.76093</v>
      </c>
      <c r="G41" s="57">
        <v>6.53714</v>
      </c>
      <c r="H41" s="57">
        <v>7.4427700000000003</v>
      </c>
      <c r="I41" s="57">
        <v>29.47982</v>
      </c>
    </row>
    <row r="42" spans="1:9" ht="15.75" customHeight="1" x14ac:dyDescent="0.2">
      <c r="A42" s="52" t="s">
        <v>56</v>
      </c>
      <c r="B42" s="58">
        <v>21.218109999999999</v>
      </c>
      <c r="C42" s="58">
        <v>3.7996599999999998</v>
      </c>
      <c r="D42" s="58">
        <v>6.1423300000000003</v>
      </c>
      <c r="E42" s="58">
        <v>14.075340000000001</v>
      </c>
      <c r="F42" s="58">
        <v>0.99980999999999998</v>
      </c>
      <c r="G42" s="58">
        <v>0</v>
      </c>
      <c r="H42" s="58">
        <v>2.9994399999999999</v>
      </c>
      <c r="I42" s="58">
        <v>2.4299900000000001</v>
      </c>
    </row>
    <row r="43" spans="1:9" ht="15.75" customHeight="1" x14ac:dyDescent="0.2">
      <c r="A43" s="50" t="s">
        <v>57</v>
      </c>
      <c r="B43" s="57">
        <v>121.61667</v>
      </c>
      <c r="C43" s="57">
        <v>7.3074300000000001</v>
      </c>
      <c r="D43" s="57">
        <v>45.22298</v>
      </c>
      <c r="E43" s="57">
        <v>72.216049999999996</v>
      </c>
      <c r="F43" s="57">
        <v>25.10322</v>
      </c>
      <c r="G43" s="57">
        <v>4.9990600000000001</v>
      </c>
      <c r="H43" s="57">
        <v>14.191979999999999</v>
      </c>
      <c r="I43" s="57">
        <v>22.198589999999999</v>
      </c>
    </row>
    <row r="44" spans="1:9" ht="15.75" customHeight="1" x14ac:dyDescent="0.2">
      <c r="A44" s="52" t="s">
        <v>58</v>
      </c>
      <c r="B44" s="58">
        <v>96.019459999999995</v>
      </c>
      <c r="C44" s="58">
        <v>3.9337599999999999</v>
      </c>
      <c r="D44" s="58">
        <v>18.706420000000001</v>
      </c>
      <c r="E44" s="58">
        <v>51.658450000000002</v>
      </c>
      <c r="F44" s="58">
        <v>8.9983199999999997</v>
      </c>
      <c r="G44" s="58">
        <v>1.8543000000000001</v>
      </c>
      <c r="H44" s="58">
        <v>5.4350399999999999</v>
      </c>
      <c r="I44" s="58">
        <v>18.488119999999999</v>
      </c>
    </row>
    <row r="45" spans="1:9" ht="15.75" customHeight="1" x14ac:dyDescent="0.2">
      <c r="A45" s="50" t="s">
        <v>59</v>
      </c>
      <c r="B45" s="57">
        <v>93.712339999999998</v>
      </c>
      <c r="C45" s="57">
        <v>25.411960000000001</v>
      </c>
      <c r="D45" s="57">
        <v>30.045529999999999</v>
      </c>
      <c r="E45" s="57">
        <v>114.32171</v>
      </c>
      <c r="F45" s="57">
        <v>33.425440000000002</v>
      </c>
      <c r="G45" s="57">
        <v>7.7883100000000001</v>
      </c>
      <c r="H45" s="57">
        <v>25.61467</v>
      </c>
      <c r="I45" s="57">
        <v>46.847749999999998</v>
      </c>
    </row>
    <row r="46" spans="1:9" ht="15.75" customHeight="1" x14ac:dyDescent="0.2">
      <c r="A46" s="59"/>
      <c r="B46" s="51"/>
      <c r="C46" s="51"/>
      <c r="D46" s="51"/>
      <c r="E46" s="51"/>
      <c r="F46" s="51"/>
      <c r="G46" s="51"/>
      <c r="H46" s="51"/>
      <c r="I46" s="51"/>
    </row>
    <row r="47" spans="1:9" ht="15.75" customHeight="1" x14ac:dyDescent="0.2">
      <c r="A47" s="53" t="s">
        <v>20</v>
      </c>
      <c r="B47" s="117">
        <f>SUM(B9:B45)-SUM(B17:B20)</f>
        <v>2136.7392</v>
      </c>
      <c r="C47" s="117">
        <f t="shared" ref="C47:I47" si="0">SUM(C9:C45)-SUM(C17:C20)</f>
        <v>712.53480000000025</v>
      </c>
      <c r="D47" s="117">
        <f t="shared" si="0"/>
        <v>1077.8057700000002</v>
      </c>
      <c r="E47" s="117">
        <f t="shared" si="0"/>
        <v>2050.1871299999998</v>
      </c>
      <c r="F47" s="117">
        <f t="shared" si="0"/>
        <v>631.73829000000012</v>
      </c>
      <c r="G47" s="117">
        <f t="shared" si="0"/>
        <v>304.87180000000006</v>
      </c>
      <c r="H47" s="117">
        <f t="shared" si="0"/>
        <v>566.88765999999998</v>
      </c>
      <c r="I47" s="117">
        <f t="shared" si="0"/>
        <v>816.15855000000022</v>
      </c>
    </row>
    <row r="48" spans="1:9" ht="15.75" customHeight="1" x14ac:dyDescent="0.2">
      <c r="A48" s="44"/>
    </row>
    <row r="49" spans="1:9" ht="15.75" customHeight="1" x14ac:dyDescent="0.2">
      <c r="A49" s="35" t="s">
        <v>60</v>
      </c>
      <c r="B49" s="57">
        <v>473.85766999999998</v>
      </c>
      <c r="C49" s="57">
        <v>37.624899999999997</v>
      </c>
      <c r="D49" s="57">
        <v>96.658140000000003</v>
      </c>
      <c r="E49" s="57">
        <v>165.30219</v>
      </c>
      <c r="F49" s="57">
        <v>80.666129999999995</v>
      </c>
      <c r="G49" s="57">
        <v>7.9367599999999996</v>
      </c>
      <c r="H49" s="57">
        <v>36.715519999999998</v>
      </c>
      <c r="I49" s="57">
        <v>41.488799999999998</v>
      </c>
    </row>
    <row r="50" spans="1:9" ht="15.75" customHeight="1" x14ac:dyDescent="0.2">
      <c r="A50" s="38" t="s">
        <v>61</v>
      </c>
      <c r="B50" s="58">
        <v>372.47178000000002</v>
      </c>
      <c r="C50" s="58">
        <v>200.93057999999999</v>
      </c>
      <c r="D50" s="58">
        <v>358.13821000000002</v>
      </c>
      <c r="E50" s="58">
        <v>608.96587999999997</v>
      </c>
      <c r="F50" s="58">
        <v>169.80851999999999</v>
      </c>
      <c r="G50" s="58">
        <v>113.54519000000001</v>
      </c>
      <c r="H50" s="58">
        <v>231.92166</v>
      </c>
      <c r="I50" s="58">
        <v>257.40722</v>
      </c>
    </row>
    <row r="51" spans="1:9" ht="15.75" customHeight="1" x14ac:dyDescent="0.2">
      <c r="A51" s="35" t="s">
        <v>62</v>
      </c>
      <c r="B51" s="57">
        <v>423.47782999999998</v>
      </c>
      <c r="C51" s="57">
        <v>205.30530999999999</v>
      </c>
      <c r="D51" s="57">
        <v>189.51536999999999</v>
      </c>
      <c r="E51" s="57">
        <v>436.02319999999997</v>
      </c>
      <c r="F51" s="57">
        <v>138.62035</v>
      </c>
      <c r="G51" s="57">
        <v>64.840019999999996</v>
      </c>
      <c r="H51" s="57">
        <v>94.584289999999996</v>
      </c>
      <c r="I51" s="57">
        <v>191.43329</v>
      </c>
    </row>
    <row r="52" spans="1:9" x14ac:dyDescent="0.2">
      <c r="A52" t="s">
        <v>63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52"/>
  <sheetViews>
    <sheetView showGridLines="0" topLeftCell="A7" workbookViewId="0">
      <selection activeCell="A28" sqref="A28"/>
    </sheetView>
  </sheetViews>
  <sheetFormatPr defaultRowHeight="12.75" x14ac:dyDescent="0.2"/>
  <cols>
    <col min="1" max="1" width="17.140625" customWidth="1"/>
    <col min="2" max="9" width="10.7109375" customWidth="1"/>
  </cols>
  <sheetData>
    <row r="1" spans="1:9" ht="15.75" customHeight="1" x14ac:dyDescent="0.25">
      <c r="A1" s="33" t="s">
        <v>21</v>
      </c>
    </row>
    <row r="2" spans="1:9" ht="15.75" customHeight="1" x14ac:dyDescent="0.2">
      <c r="A2" s="44"/>
    </row>
    <row r="3" spans="1:9" ht="15.75" customHeight="1" x14ac:dyDescent="0.25">
      <c r="A3" s="33" t="s">
        <v>208</v>
      </c>
    </row>
    <row r="4" spans="1:9" ht="15.75" customHeight="1" x14ac:dyDescent="0.25">
      <c r="A4" s="33"/>
    </row>
    <row r="5" spans="1:9" ht="15.75" customHeight="1" x14ac:dyDescent="0.2"/>
    <row r="6" spans="1:9" ht="15.75" customHeight="1" x14ac:dyDescent="0.2"/>
    <row r="7" spans="1:9" ht="15.75" customHeight="1" x14ac:dyDescent="0.2">
      <c r="A7" s="44"/>
      <c r="B7" s="67" t="s">
        <v>175</v>
      </c>
      <c r="C7" s="67" t="s">
        <v>176</v>
      </c>
      <c r="D7" s="67" t="s">
        <v>177</v>
      </c>
      <c r="E7" s="67" t="s">
        <v>178</v>
      </c>
      <c r="F7" s="67" t="s">
        <v>179</v>
      </c>
      <c r="G7" s="67" t="s">
        <v>180</v>
      </c>
      <c r="H7" s="67" t="s">
        <v>181</v>
      </c>
      <c r="I7" s="67" t="s">
        <v>182</v>
      </c>
    </row>
    <row r="8" spans="1:9" ht="15.75" customHeight="1" x14ac:dyDescent="0.2">
      <c r="A8" s="44"/>
      <c r="B8" s="67"/>
      <c r="C8" s="67"/>
      <c r="D8" s="67"/>
      <c r="E8" s="67"/>
      <c r="F8" s="67"/>
      <c r="G8" s="67"/>
      <c r="H8" s="67"/>
      <c r="I8" s="67"/>
    </row>
    <row r="9" spans="1:9" ht="15.75" customHeight="1" x14ac:dyDescent="0.2">
      <c r="A9" s="50" t="s">
        <v>225</v>
      </c>
      <c r="B9" s="62">
        <f>IF(OR('Tabel 5 Dim F'!B9&lt;5,'Tabel 5 Dim Br'!B9&lt;0.5),"-",IFERROR('Tabel 5 Dim Br'!B9/'Tabel 5 Dim F'!B9*100,"-"))</f>
        <v>45.950799999999994</v>
      </c>
      <c r="C9" s="62">
        <f>IF(OR('Tabel 5 Dim F'!C9&lt;5,'Tabel 5 Dim Br'!C9&lt;0.5),"-",IFERROR('Tabel 5 Dim Br'!C9/'Tabel 5 Dim F'!C9*100,"-"))</f>
        <v>34.895041666666664</v>
      </c>
      <c r="D9" s="62">
        <f>IF(OR('Tabel 5 Dim F'!D9&lt;5,'Tabel 5 Dim Br'!D9&lt;0.5),"-",IFERROR('Tabel 5 Dim Br'!D9/'Tabel 5 Dim F'!D9*100,"-"))</f>
        <v>20.169384848484849</v>
      </c>
      <c r="E9" s="62">
        <f>IF(OR('Tabel 5 Dim F'!E9&lt;5,'Tabel 5 Dim Br'!E9&lt;0.5),"-",IFERROR('Tabel 5 Dim Br'!E9/'Tabel 5 Dim F'!E9*100,"-"))</f>
        <v>16.197858870967742</v>
      </c>
      <c r="F9" s="62">
        <f>IF(OR('Tabel 5 Dim F'!F9&lt;5,'Tabel 5 Dim Br'!F9&lt;0.5),"-",IFERROR('Tabel 5 Dim Br'!F9/'Tabel 5 Dim F'!F9*100,"-"))</f>
        <v>7.921009779951099</v>
      </c>
      <c r="G9" s="62">
        <f>IF(OR('Tabel 5 Dim F'!G9&lt;5,'Tabel 5 Dim Br'!G9&lt;0.5),"-",IFERROR('Tabel 5 Dim Br'!G9/'Tabel 5 Dim F'!G9*100,"-"))</f>
        <v>14.189475000000002</v>
      </c>
      <c r="H9" s="62">
        <f>IF(OR('Tabel 5 Dim F'!H9&lt;5,'Tabel 5 Dim Br'!H9&lt;0.5),"-",IFERROR('Tabel 5 Dim Br'!H9/'Tabel 5 Dim F'!H9*100,"-"))</f>
        <v>8.6612648809523805</v>
      </c>
      <c r="I9" s="62">
        <f>IF(OR('Tabel 5 Dim F'!I9&lt;5,'Tabel 5 Dim Br'!I9&lt;0.5),"-",IFERROR('Tabel 5 Dim Br'!I9/'Tabel 5 Dim F'!I9*100,"-"))</f>
        <v>5.2775917065390745</v>
      </c>
    </row>
    <row r="10" spans="1:9" ht="15.75" customHeight="1" x14ac:dyDescent="0.2">
      <c r="A10" s="52" t="s">
        <v>226</v>
      </c>
      <c r="B10" s="63">
        <f>IF(OR('Tabel 5 Dim F'!B10&lt;5,'Tabel 5 Dim Br'!B10&lt;0.5),"-",IFERROR('Tabel 5 Dim Br'!B10/'Tabel 5 Dim F'!B10*100,"-"))</f>
        <v>45.969842105263162</v>
      </c>
      <c r="C10" s="63">
        <f>IF(OR('Tabel 5 Dim F'!C10&lt;5,'Tabel 5 Dim Br'!C10&lt;0.5),"-",IFERROR('Tabel 5 Dim Br'!C10/'Tabel 5 Dim F'!C10*100,"-"))</f>
        <v>26.042645833333331</v>
      </c>
      <c r="D10" s="63">
        <f>IF(OR('Tabel 5 Dim F'!D10&lt;5,'Tabel 5 Dim Br'!D10&lt;0.5),"-",IFERROR('Tabel 5 Dim Br'!D10/'Tabel 5 Dim F'!D10*100,"-"))</f>
        <v>27.869601851851854</v>
      </c>
      <c r="E10" s="63">
        <f>IF(OR('Tabel 5 Dim F'!E10&lt;5,'Tabel 5 Dim Br'!E10&lt;0.5),"-",IFERROR('Tabel 5 Dim Br'!E10/'Tabel 5 Dim F'!E10*100,"-"))</f>
        <v>19.473965217391306</v>
      </c>
      <c r="F10" s="63">
        <f>IF(OR('Tabel 5 Dim F'!F10&lt;5,'Tabel 5 Dim Br'!F10&lt;0.5),"-",IFERROR('Tabel 5 Dim Br'!F10/'Tabel 5 Dim F'!F10*100,"-"))</f>
        <v>8.3946417391304351</v>
      </c>
      <c r="G10" s="63">
        <f>IF(OR('Tabel 5 Dim F'!G10&lt;5,'Tabel 5 Dim Br'!G10&lt;0.5),"-",IFERROR('Tabel 5 Dim Br'!G10/'Tabel 5 Dim F'!G10*100,"-"))</f>
        <v>8.3739259259259242</v>
      </c>
      <c r="H10" s="63">
        <f>IF(OR('Tabel 5 Dim F'!H10&lt;5,'Tabel 5 Dim Br'!H10&lt;0.5),"-",IFERROR('Tabel 5 Dim Br'!H10/'Tabel 5 Dim F'!H10*100,"-"))</f>
        <v>10.15156</v>
      </c>
      <c r="I10" s="63">
        <f>IF(OR('Tabel 5 Dim F'!I10&lt;5,'Tabel 5 Dim Br'!I10&lt;0.5),"-",IFERROR('Tabel 5 Dim Br'!I10/'Tabel 5 Dim F'!I10*100,"-"))</f>
        <v>4.0183253588516754</v>
      </c>
    </row>
    <row r="11" spans="1:9" ht="15.75" customHeight="1" x14ac:dyDescent="0.2">
      <c r="A11" s="50" t="s">
        <v>227</v>
      </c>
      <c r="B11" s="62">
        <f>IF(OR('Tabel 5 Dim F'!B11&lt;5,'Tabel 5 Dim Br'!B11&lt;0.5),"-",IFERROR('Tabel 5 Dim Br'!B11/'Tabel 5 Dim F'!B11*100,"-"))</f>
        <v>50.404514124293783</v>
      </c>
      <c r="C11" s="62">
        <f>IF(OR('Tabel 5 Dim F'!C11&lt;5,'Tabel 5 Dim Br'!C11&lt;0.5),"-",IFERROR('Tabel 5 Dim Br'!C11/'Tabel 5 Dim F'!C11*100,"-"))</f>
        <v>54.265111627906983</v>
      </c>
      <c r="D11" s="62">
        <f>IF(OR('Tabel 5 Dim F'!D11&lt;5,'Tabel 5 Dim Br'!D11&lt;0.5),"-",IFERROR('Tabel 5 Dim Br'!D11/'Tabel 5 Dim F'!D11*100,"-"))</f>
        <v>34.126709090909088</v>
      </c>
      <c r="E11" s="62">
        <f>IF(OR('Tabel 5 Dim F'!E11&lt;5,'Tabel 5 Dim Br'!E11&lt;0.5),"-",IFERROR('Tabel 5 Dim Br'!E11/'Tabel 5 Dim F'!E11*100,"-"))</f>
        <v>28.210559432933479</v>
      </c>
      <c r="F11" s="62">
        <f>IF(OR('Tabel 5 Dim F'!F11&lt;5,'Tabel 5 Dim Br'!F11&lt;0.5),"-",IFERROR('Tabel 5 Dim Br'!F11/'Tabel 5 Dim F'!F11*100,"-"))</f>
        <v>17.431230088495575</v>
      </c>
      <c r="G11" s="62">
        <f>IF(OR('Tabel 5 Dim F'!G11&lt;5,'Tabel 5 Dim Br'!G11&lt;0.5),"-",IFERROR('Tabel 5 Dim Br'!G11/'Tabel 5 Dim F'!G11*100,"-"))</f>
        <v>25.680312101910829</v>
      </c>
      <c r="H11" s="62">
        <f>IF(OR('Tabel 5 Dim F'!H11&lt;5,'Tabel 5 Dim Br'!H11&lt;0.5),"-",IFERROR('Tabel 5 Dim Br'!H11/'Tabel 5 Dim F'!H11*100,"-"))</f>
        <v>15.709160337552744</v>
      </c>
      <c r="I11" s="62">
        <f>IF(OR('Tabel 5 Dim F'!I11&lt;5,'Tabel 5 Dim Br'!I11&lt;0.5),"-",IFERROR('Tabel 5 Dim Br'!I11/'Tabel 5 Dim F'!I11*100,"-"))</f>
        <v>11.898988235294116</v>
      </c>
    </row>
    <row r="12" spans="1:9" ht="15.75" customHeight="1" x14ac:dyDescent="0.2">
      <c r="A12" s="52" t="s">
        <v>26</v>
      </c>
      <c r="B12" s="63">
        <f>IF(OR('Tabel 5 Dim F'!B12&lt;5,'Tabel 5 Dim Br'!B12&lt;0.5),"-",IFERROR('Tabel 5 Dim Br'!B12/'Tabel 5 Dim F'!B12*100,"-"))</f>
        <v>52.663740585774057</v>
      </c>
      <c r="C12" s="63">
        <f>IF(OR('Tabel 5 Dim F'!C12&lt;5,'Tabel 5 Dim Br'!C12&lt;0.5),"-",IFERROR('Tabel 5 Dim Br'!C12/'Tabel 5 Dim F'!C12*100,"-"))</f>
        <v>60.455708920187789</v>
      </c>
      <c r="D12" s="63">
        <f>IF(OR('Tabel 5 Dim F'!D12&lt;5,'Tabel 5 Dim Br'!D12&lt;0.5),"-",IFERROR('Tabel 5 Dim Br'!D12/'Tabel 5 Dim F'!D12*100,"-"))</f>
        <v>45.999570370370371</v>
      </c>
      <c r="E12" s="63">
        <f>IF(OR('Tabel 5 Dim F'!E12&lt;5,'Tabel 5 Dim Br'!E12&lt;0.5),"-",IFERROR('Tabel 5 Dim Br'!E12/'Tabel 5 Dim F'!E12*100,"-"))</f>
        <v>35.917643659711075</v>
      </c>
      <c r="F12" s="63">
        <f>IF(OR('Tabel 5 Dim F'!F12&lt;5,'Tabel 5 Dim Br'!F12&lt;0.5),"-",IFERROR('Tabel 5 Dim Br'!F12/'Tabel 5 Dim F'!F12*100,"-"))</f>
        <v>28.676964539007095</v>
      </c>
      <c r="G12" s="63">
        <f>IF(OR('Tabel 5 Dim F'!G12&lt;5,'Tabel 5 Dim Br'!G12&lt;0.5),"-",IFERROR('Tabel 5 Dim Br'!G12/'Tabel 5 Dim F'!G12*100,"-"))</f>
        <v>30.266378260869566</v>
      </c>
      <c r="H12" s="63">
        <f>IF(OR('Tabel 5 Dim F'!H12&lt;5,'Tabel 5 Dim Br'!H12&lt;0.5),"-",IFERROR('Tabel 5 Dim Br'!H12/'Tabel 5 Dim F'!H12*100,"-"))</f>
        <v>23.982650969529086</v>
      </c>
      <c r="I12" s="63">
        <f>IF(OR('Tabel 5 Dim F'!I12&lt;5,'Tabel 5 Dim Br'!I12&lt;0.5),"-",IFERROR('Tabel 5 Dim Br'!I12/'Tabel 5 Dim F'!I12*100,"-"))</f>
        <v>19.524220636663006</v>
      </c>
    </row>
    <row r="13" spans="1:9" ht="15.75" customHeight="1" x14ac:dyDescent="0.2">
      <c r="A13" s="50" t="s">
        <v>27</v>
      </c>
      <c r="B13" s="62">
        <f>IF(OR('Tabel 5 Dim F'!B13&lt;5,'Tabel 5 Dim Br'!B13&lt;0.5),"-",IFERROR('Tabel 5 Dim Br'!B13/'Tabel 5 Dim F'!B13*100,"-"))</f>
        <v>41.287066666666668</v>
      </c>
      <c r="C13" s="62">
        <f>IF(OR('Tabel 5 Dim F'!C13&lt;5,'Tabel 5 Dim Br'!C13&lt;0.5),"-",IFERROR('Tabel 5 Dim Br'!C13/'Tabel 5 Dim F'!C13*100,"-"))</f>
        <v>55.227938775510196</v>
      </c>
      <c r="D13" s="62">
        <f>IF(OR('Tabel 5 Dim F'!D13&lt;5,'Tabel 5 Dim Br'!D13&lt;0.5),"-",IFERROR('Tabel 5 Dim Br'!D13/'Tabel 5 Dim F'!D13*100,"-"))</f>
        <v>28.973941176470586</v>
      </c>
      <c r="E13" s="62">
        <f>IF(OR('Tabel 5 Dim F'!E13&lt;5,'Tabel 5 Dim Br'!E13&lt;0.5),"-",IFERROR('Tabel 5 Dim Br'!E13/'Tabel 5 Dim F'!E13*100,"-"))</f>
        <v>27.248487500000003</v>
      </c>
      <c r="F13" s="62">
        <f>IF(OR('Tabel 5 Dim F'!F13&lt;5,'Tabel 5 Dim Br'!F13&lt;0.5),"-",IFERROR('Tabel 5 Dim Br'!F13/'Tabel 5 Dim F'!F13*100,"-"))</f>
        <v>17.787253521126761</v>
      </c>
      <c r="G13" s="62">
        <f>IF(OR('Tabel 5 Dim F'!G13&lt;5,'Tabel 5 Dim Br'!G13&lt;0.5),"-",IFERROR('Tabel 5 Dim Br'!G13/'Tabel 5 Dim F'!G13*100,"-"))</f>
        <v>23.930244897959184</v>
      </c>
      <c r="H13" s="62">
        <f>IF(OR('Tabel 5 Dim F'!H13&lt;5,'Tabel 5 Dim Br'!H13&lt;0.5),"-",IFERROR('Tabel 5 Dim Br'!H13/'Tabel 5 Dim F'!H13*100,"-"))</f>
        <v>16.561585106382978</v>
      </c>
      <c r="I13" s="62">
        <f>IF(OR('Tabel 5 Dim F'!I13&lt;5,'Tabel 5 Dim Br'!I13&lt;0.5),"-",IFERROR('Tabel 5 Dim Br'!I13/'Tabel 5 Dim F'!I13*100,"-"))</f>
        <v>12.264386243386245</v>
      </c>
    </row>
    <row r="14" spans="1:9" ht="15.75" customHeight="1" x14ac:dyDescent="0.2">
      <c r="A14" s="52" t="s">
        <v>28</v>
      </c>
      <c r="B14" s="63">
        <f>IF(OR('Tabel 5 Dim F'!B14&lt;5,'Tabel 5 Dim Br'!B14&lt;0.5),"-",IFERROR('Tabel 5 Dim Br'!B14/'Tabel 5 Dim F'!B14*100,"-"))</f>
        <v>29.4422380952381</v>
      </c>
      <c r="C14" s="63">
        <f>IF(OR('Tabel 5 Dim F'!C14&lt;5,'Tabel 5 Dim Br'!C14&lt;0.5),"-",IFERROR('Tabel 5 Dim Br'!C14/'Tabel 5 Dim F'!C14*100,"-"))</f>
        <v>34.503062499999999</v>
      </c>
      <c r="D14" s="63">
        <f>IF(OR('Tabel 5 Dim F'!D14&lt;5,'Tabel 5 Dim Br'!D14&lt;0.5),"-",IFERROR('Tabel 5 Dim Br'!D14/'Tabel 5 Dim F'!D14*100,"-"))</f>
        <v>39.387499999999996</v>
      </c>
      <c r="E14" s="63" t="str">
        <f>IF(OR('Tabel 5 Dim F'!E14&lt;5,'Tabel 5 Dim Br'!E14&lt;0.5),"-",IFERROR('Tabel 5 Dim Br'!E14/'Tabel 5 Dim F'!E14*100,"-"))</f>
        <v>-</v>
      </c>
      <c r="F14" s="63">
        <f>IF(OR('Tabel 5 Dim F'!F14&lt;5,'Tabel 5 Dim Br'!F14&lt;0.5),"-",IFERROR('Tabel 5 Dim Br'!F14/'Tabel 5 Dim F'!F14*100,"-"))</f>
        <v>6.6654000000000009</v>
      </c>
      <c r="G14" s="63">
        <f>IF(OR('Tabel 5 Dim F'!G14&lt;5,'Tabel 5 Dim Br'!G14&lt;0.5),"-",IFERROR('Tabel 5 Dim Br'!G14/'Tabel 5 Dim F'!G14*100,"-"))</f>
        <v>17.643764705882354</v>
      </c>
      <c r="H14" s="63">
        <f>IF(OR('Tabel 5 Dim F'!H14&lt;5,'Tabel 5 Dim Br'!H14&lt;0.5),"-",IFERROR('Tabel 5 Dim Br'!H14/'Tabel 5 Dim F'!H14*100,"-"))</f>
        <v>23.491363636363634</v>
      </c>
      <c r="I14" s="63">
        <f>IF(OR('Tabel 5 Dim F'!I14&lt;5,'Tabel 5 Dim Br'!I14&lt;0.5),"-",IFERROR('Tabel 5 Dim Br'!I14/'Tabel 5 Dim F'!I14*100,"-"))</f>
        <v>12.497624999999999</v>
      </c>
    </row>
    <row r="15" spans="1:9" ht="15.75" customHeight="1" x14ac:dyDescent="0.2">
      <c r="A15" s="50" t="s">
        <v>29</v>
      </c>
      <c r="B15" s="62">
        <f>IF(OR('Tabel 5 Dim F'!B15&lt;5,'Tabel 5 Dim Br'!B15&lt;0.5),"-",IFERROR('Tabel 5 Dim Br'!B15/'Tabel 5 Dim F'!B15*100,"-"))</f>
        <v>49.996767857142856</v>
      </c>
      <c r="C15" s="62">
        <f>IF(OR('Tabel 5 Dim F'!C15&lt;5,'Tabel 5 Dim Br'!C15&lt;0.5),"-",IFERROR('Tabel 5 Dim Br'!C15/'Tabel 5 Dim F'!C15*100,"-"))</f>
        <v>51.891896551724138</v>
      </c>
      <c r="D15" s="62">
        <f>IF(OR('Tabel 5 Dim F'!D15&lt;5,'Tabel 5 Dim Br'!D15&lt;0.5),"-",IFERROR('Tabel 5 Dim Br'!D15/'Tabel 5 Dim F'!D15*100,"-"))</f>
        <v>45.051641221374048</v>
      </c>
      <c r="E15" s="62">
        <f>IF(OR('Tabel 5 Dim F'!E15&lt;5,'Tabel 5 Dim Br'!E15&lt;0.5),"-",IFERROR('Tabel 5 Dim Br'!E15/'Tabel 5 Dim F'!E15*100,"-"))</f>
        <v>32.945580756013747</v>
      </c>
      <c r="F15" s="62">
        <f>IF(OR('Tabel 5 Dim F'!F15&lt;5,'Tabel 5 Dim Br'!F15&lt;0.5),"-",IFERROR('Tabel 5 Dim Br'!F15/'Tabel 5 Dim F'!F15*100,"-"))</f>
        <v>24.688319672131147</v>
      </c>
      <c r="G15" s="62">
        <f>IF(OR('Tabel 5 Dim F'!G15&lt;5,'Tabel 5 Dim Br'!G15&lt;0.5),"-",IFERROR('Tabel 5 Dim Br'!G15/'Tabel 5 Dim F'!G15*100,"-"))</f>
        <v>28.466852272727273</v>
      </c>
      <c r="H15" s="62">
        <f>IF(OR('Tabel 5 Dim F'!H15&lt;5,'Tabel 5 Dim Br'!H15&lt;0.5),"-",IFERROR('Tabel 5 Dim Br'!H15/'Tabel 5 Dim F'!H15*100,"-"))</f>
        <v>20.908613924050631</v>
      </c>
      <c r="I15" s="62">
        <f>IF(OR('Tabel 5 Dim F'!I15&lt;5,'Tabel 5 Dim Br'!I15&lt;0.5),"-",IFERROR('Tabel 5 Dim Br'!I15/'Tabel 5 Dim F'!I15*100,"-"))</f>
        <v>17.5634525862069</v>
      </c>
    </row>
    <row r="16" spans="1:9" ht="15.75" customHeight="1" x14ac:dyDescent="0.2">
      <c r="A16" s="52" t="s">
        <v>30</v>
      </c>
      <c r="B16" s="63">
        <f>IF(OR('Tabel 5 Dim F'!B16&lt;5,'Tabel 5 Dim Br'!B16&lt;0.5),"-",IFERROR('Tabel 5 Dim Br'!B16/'Tabel 5 Dim F'!B16*100,"-"))</f>
        <v>45.535063829787234</v>
      </c>
      <c r="C16" s="63">
        <f>IF(OR('Tabel 5 Dim F'!C16&lt;5,'Tabel 5 Dim Br'!C16&lt;0.5),"-",IFERROR('Tabel 5 Dim Br'!C16/'Tabel 5 Dim F'!C16*100,"-"))</f>
        <v>33.858750000000001</v>
      </c>
      <c r="D16" s="63">
        <f>IF(OR('Tabel 5 Dim F'!D16&lt;5,'Tabel 5 Dim Br'!D16&lt;0.5),"-",IFERROR('Tabel 5 Dim Br'!D16/'Tabel 5 Dim F'!D16*100,"-"))</f>
        <v>41.107399999999998</v>
      </c>
      <c r="E16" s="63">
        <f>IF(OR('Tabel 5 Dim F'!E16&lt;5,'Tabel 5 Dim Br'!E16&lt;0.5),"-",IFERROR('Tabel 5 Dim Br'!E16/'Tabel 5 Dim F'!E16*100,"-"))</f>
        <v>33.277015151515158</v>
      </c>
      <c r="F16" s="63">
        <f>IF(OR('Tabel 5 Dim F'!F16&lt;5,'Tabel 5 Dim Br'!F16&lt;0.5),"-",IFERROR('Tabel 5 Dim Br'!F16/'Tabel 5 Dim F'!F16*100,"-"))</f>
        <v>25.033894736842104</v>
      </c>
      <c r="G16" s="63">
        <f>IF(OR('Tabel 5 Dim F'!G16&lt;5,'Tabel 5 Dim Br'!G16&lt;0.5),"-",IFERROR('Tabel 5 Dim Br'!G16/'Tabel 5 Dim F'!G16*100,"-"))</f>
        <v>20.782150000000001</v>
      </c>
      <c r="H16" s="63">
        <f>IF(OR('Tabel 5 Dim F'!H16&lt;5,'Tabel 5 Dim Br'!H16&lt;0.5),"-",IFERROR('Tabel 5 Dim Br'!H16/'Tabel 5 Dim F'!H16*100,"-"))</f>
        <v>22.967787878787878</v>
      </c>
      <c r="I16" s="63">
        <f>IF(OR('Tabel 5 Dim F'!I16&lt;5,'Tabel 5 Dim Br'!I16&lt;0.5),"-",IFERROR('Tabel 5 Dim Br'!I16/'Tabel 5 Dim F'!I16*100,"-"))</f>
        <v>23.198190476190479</v>
      </c>
    </row>
    <row r="17" spans="1:9" ht="15" hidden="1" customHeight="1" x14ac:dyDescent="0.2">
      <c r="A17" s="50" t="s">
        <v>31</v>
      </c>
      <c r="B17" s="62">
        <f>IF(OR('Tabel 5 Dim F'!B17&lt;5,'Tabel 5 Dim Br'!B17&lt;0.5),"-",IFERROR('Tabel 5 Dim Br'!B17/'Tabel 5 Dim F'!B17*100,"-"))</f>
        <v>38.15792857142857</v>
      </c>
      <c r="C17" s="62">
        <f>IF(OR('Tabel 5 Dim F'!C17&lt;5,'Tabel 5 Dim Br'!C17&lt;0.5),"-",IFERROR('Tabel 5 Dim Br'!C17/'Tabel 5 Dim F'!C17*100,"-"))</f>
        <v>51.25366666666666</v>
      </c>
      <c r="D17" s="62">
        <f>IF(OR('Tabel 5 Dim F'!D17&lt;5,'Tabel 5 Dim Br'!D17&lt;0.5),"-",IFERROR('Tabel 5 Dim Br'!D17/'Tabel 5 Dim F'!D17*100,"-"))</f>
        <v>32.887523809523813</v>
      </c>
      <c r="E17" s="62">
        <f>IF(OR('Tabel 5 Dim F'!E17&lt;5,'Tabel 5 Dim Br'!E17&lt;0.5),"-",IFERROR('Tabel 5 Dim Br'!E17/'Tabel 5 Dim F'!E17*100,"-"))</f>
        <v>28.566142857142857</v>
      </c>
      <c r="F17" s="62">
        <f>IF(OR('Tabel 5 Dim F'!F17&lt;5,'Tabel 5 Dim Br'!F17&lt;0.5),"-",IFERROR('Tabel 5 Dim Br'!F17/'Tabel 5 Dim F'!F17*100,"-"))</f>
        <v>24.995374999999999</v>
      </c>
      <c r="G17" s="62">
        <f>IF(OR('Tabel 5 Dim F'!G17&lt;5,'Tabel 5 Dim Br'!G17&lt;0.5),"-",IFERROR('Tabel 5 Dim Br'!G17/'Tabel 5 Dim F'!G17*100,"-"))</f>
        <v>4.7763157894736841</v>
      </c>
      <c r="H17" s="62">
        <f>IF(OR('Tabel 5 Dim F'!H17&lt;5,'Tabel 5 Dim Br'!H17&lt;0.5),"-",IFERROR('Tabel 5 Dim Br'!H17/'Tabel 5 Dim F'!H17*100,"-"))</f>
        <v>11.488031250000001</v>
      </c>
      <c r="I17" s="62">
        <f>IF(OR('Tabel 5 Dim F'!I17&lt;5,'Tabel 5 Dim Br'!I17&lt;0.5),"-",IFERROR('Tabel 5 Dim Br'!I17/'Tabel 5 Dim F'!I17*100,"-"))</f>
        <v>7.5219999999999994</v>
      </c>
    </row>
    <row r="18" spans="1:9" ht="15" hidden="1" customHeight="1" x14ac:dyDescent="0.2">
      <c r="A18" s="52" t="s">
        <v>32</v>
      </c>
      <c r="B18" s="63">
        <f>IF(OR('Tabel 5 Dim F'!B18&lt;5,'Tabel 5 Dim Br'!B18&lt;0.5),"-",IFERROR('Tabel 5 Dim Br'!B18/'Tabel 5 Dim F'!B18*100,"-"))</f>
        <v>42.807499999999997</v>
      </c>
      <c r="C18" s="63">
        <f>IF(OR('Tabel 5 Dim F'!C18&lt;5,'Tabel 5 Dim Br'!C18&lt;0.5),"-",IFERROR('Tabel 5 Dim Br'!C18/'Tabel 5 Dim F'!C18*100,"-"))</f>
        <v>66.3506</v>
      </c>
      <c r="D18" s="63">
        <f>IF(OR('Tabel 5 Dim F'!D18&lt;5,'Tabel 5 Dim Br'!D18&lt;0.5),"-",IFERROR('Tabel 5 Dim Br'!D18/'Tabel 5 Dim F'!D18*100,"-"))</f>
        <v>39.9925</v>
      </c>
      <c r="E18" s="63">
        <f>IF(OR('Tabel 5 Dim F'!E18&lt;5,'Tabel 5 Dim Br'!E18&lt;0.5),"-",IFERROR('Tabel 5 Dim Br'!E18/'Tabel 5 Dim F'!E18*100,"-"))</f>
        <v>44.386142857142858</v>
      </c>
      <c r="F18" s="63">
        <f>IF(OR('Tabel 5 Dim F'!F18&lt;5,'Tabel 5 Dim Br'!F18&lt;0.5),"-",IFERROR('Tabel 5 Dim Br'!F18/'Tabel 5 Dim F'!F18*100,"-"))</f>
        <v>10.124916666666667</v>
      </c>
      <c r="G18" s="63">
        <f>IF(OR('Tabel 5 Dim F'!G18&lt;5,'Tabel 5 Dim Br'!G18&lt;0.5),"-",IFERROR('Tabel 5 Dim Br'!G18/'Tabel 5 Dim F'!G18*100,"-"))</f>
        <v>24.449625000000001</v>
      </c>
      <c r="H18" s="63">
        <f>IF(OR('Tabel 5 Dim F'!H18&lt;5,'Tabel 5 Dim Br'!H18&lt;0.5),"-",IFERROR('Tabel 5 Dim Br'!H18/'Tabel 5 Dim F'!H18*100,"-"))</f>
        <v>23.583333333333336</v>
      </c>
      <c r="I18" s="63">
        <f>IF(OR('Tabel 5 Dim F'!I18&lt;5,'Tabel 5 Dim Br'!I18&lt;0.5),"-",IFERROR('Tabel 5 Dim Br'!I18/'Tabel 5 Dim F'!I18*100,"-"))</f>
        <v>36.913499999999999</v>
      </c>
    </row>
    <row r="19" spans="1:9" ht="15" hidden="1" customHeight="1" x14ac:dyDescent="0.2">
      <c r="A19" s="50" t="s">
        <v>33</v>
      </c>
      <c r="B19" s="62" t="str">
        <f>IF(OR('Tabel 5 Dim F'!B19&lt;5,'Tabel 5 Dim Br'!B19&lt;0.5),"-",IFERROR('Tabel 5 Dim Br'!B19/'Tabel 5 Dim F'!B19*100,"-"))</f>
        <v>-</v>
      </c>
      <c r="C19" s="62" t="str">
        <f>IF(OR('Tabel 5 Dim F'!C19&lt;5,'Tabel 5 Dim Br'!C19&lt;0.5),"-",IFERROR('Tabel 5 Dim Br'!C19/'Tabel 5 Dim F'!C19*100,"-"))</f>
        <v>-</v>
      </c>
      <c r="D19" s="62" t="str">
        <f>IF(OR('Tabel 5 Dim F'!D19&lt;5,'Tabel 5 Dim Br'!D19&lt;0.5),"-",IFERROR('Tabel 5 Dim Br'!D19/'Tabel 5 Dim F'!D19*100,"-"))</f>
        <v>-</v>
      </c>
      <c r="E19" s="62" t="str">
        <f>IF(OR('Tabel 5 Dim F'!E19&lt;5,'Tabel 5 Dim Br'!E19&lt;0.5),"-",IFERROR('Tabel 5 Dim Br'!E19/'Tabel 5 Dim F'!E19*100,"-"))</f>
        <v>-</v>
      </c>
      <c r="F19" s="62" t="str">
        <f>IF(OR('Tabel 5 Dim F'!F19&lt;5,'Tabel 5 Dim Br'!F19&lt;0.5),"-",IFERROR('Tabel 5 Dim Br'!F19/'Tabel 5 Dim F'!F19*100,"-"))</f>
        <v>-</v>
      </c>
      <c r="G19" s="62" t="str">
        <f>IF(OR('Tabel 5 Dim F'!G19&lt;5,'Tabel 5 Dim Br'!G19&lt;0.5),"-",IFERROR('Tabel 5 Dim Br'!G19/'Tabel 5 Dim F'!G19*100,"-"))</f>
        <v>-</v>
      </c>
      <c r="H19" s="62" t="str">
        <f>IF(OR('Tabel 5 Dim F'!H19&lt;5,'Tabel 5 Dim Br'!H19&lt;0.5),"-",IFERROR('Tabel 5 Dim Br'!H19/'Tabel 5 Dim F'!H19*100,"-"))</f>
        <v>-</v>
      </c>
      <c r="I19" s="62" t="str">
        <f>IF(OR('Tabel 5 Dim F'!I19&lt;5,'Tabel 5 Dim Br'!I19&lt;0.5),"-",IFERROR('Tabel 5 Dim Br'!I19/'Tabel 5 Dim F'!I19*100,"-"))</f>
        <v>-</v>
      </c>
    </row>
    <row r="20" spans="1:9" ht="15" hidden="1" customHeight="1" x14ac:dyDescent="0.2">
      <c r="A20" s="52" t="s">
        <v>34</v>
      </c>
      <c r="B20" s="63" t="str">
        <f>IF(OR('Tabel 5 Dim F'!B20&lt;5,'Tabel 5 Dim Br'!B20&lt;0.5),"-",IFERROR('Tabel 5 Dim Br'!B20/'Tabel 5 Dim F'!B20*100,"-"))</f>
        <v>-</v>
      </c>
      <c r="C20" s="63" t="str">
        <f>IF(OR('Tabel 5 Dim F'!C20&lt;5,'Tabel 5 Dim Br'!C20&lt;0.5),"-",IFERROR('Tabel 5 Dim Br'!C20/'Tabel 5 Dim F'!C20*100,"-"))</f>
        <v>-</v>
      </c>
      <c r="D20" s="63">
        <f>IF(OR('Tabel 5 Dim F'!D20&lt;5,'Tabel 5 Dim Br'!D20&lt;0.5),"-",IFERROR('Tabel 5 Dim Br'!D20/'Tabel 5 Dim F'!D20*100,"-"))</f>
        <v>15.187374999999999</v>
      </c>
      <c r="E20" s="63" t="str">
        <f>IF(OR('Tabel 5 Dim F'!E20&lt;5,'Tabel 5 Dim Br'!E20&lt;0.5),"-",IFERROR('Tabel 5 Dim Br'!E20/'Tabel 5 Dim F'!E20*100,"-"))</f>
        <v>-</v>
      </c>
      <c r="F20" s="63" t="str">
        <f>IF(OR('Tabel 5 Dim F'!F20&lt;5,'Tabel 5 Dim Br'!F20&lt;0.5),"-",IFERROR('Tabel 5 Dim Br'!F20/'Tabel 5 Dim F'!F20*100,"-"))</f>
        <v>-</v>
      </c>
      <c r="G20" s="63">
        <f>IF(OR('Tabel 5 Dim F'!G20&lt;5,'Tabel 5 Dim Br'!G20&lt;0.5),"-",IFERROR('Tabel 5 Dim Br'!G20/'Tabel 5 Dim F'!G20*100,"-"))</f>
        <v>39.992600000000003</v>
      </c>
      <c r="H20" s="63">
        <f>IF(OR('Tabel 5 Dim F'!H20&lt;5,'Tabel 5 Dim Br'!H20&lt;0.5),"-",IFERROR('Tabel 5 Dim Br'!H20/'Tabel 5 Dim F'!H20*100,"-"))</f>
        <v>28.566142857142857</v>
      </c>
      <c r="I20" s="63" t="str">
        <f>IF(OR('Tabel 5 Dim F'!I20&lt;5,'Tabel 5 Dim Br'!I20&lt;0.5),"-",IFERROR('Tabel 5 Dim Br'!I20/'Tabel 5 Dim F'!I20*100,"-"))</f>
        <v>-</v>
      </c>
    </row>
    <row r="21" spans="1:9" ht="15.75" customHeight="1" x14ac:dyDescent="0.2">
      <c r="A21" s="50" t="s">
        <v>35</v>
      </c>
      <c r="B21" s="62">
        <f>IF(OR('Tabel 5 Dim F'!B21&lt;5,'Tabel 5 Dim Br'!B21&lt;0.5),"-",IFERROR('Tabel 5 Dim Br'!B21/'Tabel 5 Dim F'!B21*100,"-"))</f>
        <v>41.210454545454546</v>
      </c>
      <c r="C21" s="62">
        <f>IF(OR('Tabel 5 Dim F'!C21&lt;5,'Tabel 5 Dim Br'!C21&lt;0.5),"-",IFERROR('Tabel 5 Dim Br'!C21/'Tabel 5 Dim F'!C21*100,"-"))</f>
        <v>61.644750000000002</v>
      </c>
      <c r="D21" s="62">
        <f>IF(OR('Tabel 5 Dim F'!D21&lt;5,'Tabel 5 Dim Br'!D21&lt;0.5),"-",IFERROR('Tabel 5 Dim Br'!D21/'Tabel 5 Dim F'!D21*100,"-"))</f>
        <v>31.078538461538464</v>
      </c>
      <c r="E21" s="62">
        <f>IF(OR('Tabel 5 Dim F'!E21&lt;5,'Tabel 5 Dim Br'!E21&lt;0.5),"-",IFERROR('Tabel 5 Dim Br'!E21/'Tabel 5 Dim F'!E21*100,"-"))</f>
        <v>32.85472</v>
      </c>
      <c r="F21" s="62">
        <f>IF(OR('Tabel 5 Dim F'!F21&lt;5,'Tabel 5 Dim Br'!F21&lt;0.5),"-",IFERROR('Tabel 5 Dim Br'!F21/'Tabel 5 Dim F'!F21*100,"-"))</f>
        <v>16.746727272727274</v>
      </c>
      <c r="G21" s="62">
        <f>IF(OR('Tabel 5 Dim F'!G21&lt;5,'Tabel 5 Dim Br'!G21&lt;0.5),"-",IFERROR('Tabel 5 Dim Br'!G21/'Tabel 5 Dim F'!G21*100,"-"))</f>
        <v>15.197156249999999</v>
      </c>
      <c r="H21" s="62">
        <f>IF(OR('Tabel 5 Dim F'!H21&lt;5,'Tabel 5 Dim Br'!H21&lt;0.5),"-",IFERROR('Tabel 5 Dim Br'!H21/'Tabel 5 Dim F'!H21*100,"-"))</f>
        <v>16.246437499999999</v>
      </c>
      <c r="I21" s="62">
        <f>IF(OR('Tabel 5 Dim F'!I21&lt;5,'Tabel 5 Dim Br'!I21&lt;0.5),"-",IFERROR('Tabel 5 Dim Br'!I21/'Tabel 5 Dim F'!I21*100,"-"))</f>
        <v>15.615842105263159</v>
      </c>
    </row>
    <row r="22" spans="1:9" ht="15.75" customHeight="1" x14ac:dyDescent="0.2">
      <c r="A22" s="52" t="s">
        <v>36</v>
      </c>
      <c r="B22" s="63">
        <f>IF(OR('Tabel 5 Dim F'!B22&lt;5,'Tabel 5 Dim Br'!B22&lt;0.5),"-",IFERROR('Tabel 5 Dim Br'!B22/'Tabel 5 Dim F'!B22*100,"-"))</f>
        <v>25.428799999999995</v>
      </c>
      <c r="C22" s="63" t="str">
        <f>IF(OR('Tabel 5 Dim F'!C22&lt;5,'Tabel 5 Dim Br'!C22&lt;0.5),"-",IFERROR('Tabel 5 Dim Br'!C22/'Tabel 5 Dim F'!C22*100,"-"))</f>
        <v>-</v>
      </c>
      <c r="D22" s="63" t="str">
        <f>IF(OR('Tabel 5 Dim F'!D22&lt;5,'Tabel 5 Dim Br'!D22&lt;0.5),"-",IFERROR('Tabel 5 Dim Br'!D22/'Tabel 5 Dim F'!D22*100,"-"))</f>
        <v>-</v>
      </c>
      <c r="E22" s="63" t="str">
        <f>IF(OR('Tabel 5 Dim F'!E22&lt;5,'Tabel 5 Dim Br'!E22&lt;0.5),"-",IFERROR('Tabel 5 Dim Br'!E22/'Tabel 5 Dim F'!E22*100,"-"))</f>
        <v>-</v>
      </c>
      <c r="F22" s="63">
        <f>IF(OR('Tabel 5 Dim F'!F22&lt;5,'Tabel 5 Dim Br'!F22&lt;0.5),"-",IFERROR('Tabel 5 Dim Br'!F22/'Tabel 5 Dim F'!F22*100,"-"))</f>
        <v>21.533749999999998</v>
      </c>
      <c r="G22" s="63" t="str">
        <f>IF(OR('Tabel 5 Dim F'!G22&lt;5,'Tabel 5 Dim Br'!G22&lt;0.5),"-",IFERROR('Tabel 5 Dim Br'!G22/'Tabel 5 Dim F'!G22*100,"-"))</f>
        <v>-</v>
      </c>
      <c r="H22" s="63" t="str">
        <f>IF(OR('Tabel 5 Dim F'!H22&lt;5,'Tabel 5 Dim Br'!H22&lt;0.5),"-",IFERROR('Tabel 5 Dim Br'!H22/'Tabel 5 Dim F'!H22*100,"-"))</f>
        <v>-</v>
      </c>
      <c r="I22" s="63" t="str">
        <f>IF(OR('Tabel 5 Dim F'!I22&lt;5,'Tabel 5 Dim Br'!I22&lt;0.5),"-",IFERROR('Tabel 5 Dim Br'!I22/'Tabel 5 Dim F'!I22*100,"-"))</f>
        <v>-</v>
      </c>
    </row>
    <row r="23" spans="1:9" ht="15.75" customHeight="1" x14ac:dyDescent="0.2">
      <c r="A23" s="50" t="s">
        <v>37</v>
      </c>
      <c r="B23" s="62">
        <f>IF(OR('Tabel 5 Dim F'!B23&lt;5,'Tabel 5 Dim Br'!B23&lt;0.5),"-",IFERROR('Tabel 5 Dim Br'!B23/'Tabel 5 Dim F'!B23*100,"-"))</f>
        <v>30.811428571428571</v>
      </c>
      <c r="C23" s="62" t="str">
        <f>IF(OR('Tabel 5 Dim F'!C23&lt;5,'Tabel 5 Dim Br'!C23&lt;0.5),"-",IFERROR('Tabel 5 Dim Br'!C23/'Tabel 5 Dim F'!C23*100,"-"))</f>
        <v>-</v>
      </c>
      <c r="D23" s="62">
        <f>IF(OR('Tabel 5 Dim F'!D23&lt;5,'Tabel 5 Dim Br'!D23&lt;0.5),"-",IFERROR('Tabel 5 Dim Br'!D23/'Tabel 5 Dim F'!D23*100,"-"))</f>
        <v>31.962499999999999</v>
      </c>
      <c r="E23" s="62">
        <f>IF(OR('Tabel 5 Dim F'!E23&lt;5,'Tabel 5 Dim Br'!E23&lt;0.5),"-",IFERROR('Tabel 5 Dim Br'!E23/'Tabel 5 Dim F'!E23*100,"-"))</f>
        <v>21.660714285714285</v>
      </c>
      <c r="F23" s="62">
        <f>IF(OR('Tabel 5 Dim F'!F23&lt;5,'Tabel 5 Dim Br'!F23&lt;0.5),"-",IFERROR('Tabel 5 Dim Br'!F23/'Tabel 5 Dim F'!F23*100,"-"))</f>
        <v>39.992600000000003</v>
      </c>
      <c r="G23" s="62">
        <f>IF(OR('Tabel 5 Dim F'!G23&lt;5,'Tabel 5 Dim Br'!G23&lt;0.5),"-",IFERROR('Tabel 5 Dim Br'!G23/'Tabel 5 Dim F'!G23*100,"-"))</f>
        <v>19.996300000000002</v>
      </c>
      <c r="H23" s="62">
        <f>IF(OR('Tabel 5 Dim F'!H23&lt;5,'Tabel 5 Dim Br'!H23&lt;0.5),"-",IFERROR('Tabel 5 Dim Br'!H23/'Tabel 5 Dim F'!H23*100,"-"))</f>
        <v>13.357315789473684</v>
      </c>
      <c r="I23" s="62" t="str">
        <f>IF(OR('Tabel 5 Dim F'!I23&lt;5,'Tabel 5 Dim Br'!I23&lt;0.5),"-",IFERROR('Tabel 5 Dim Br'!I23/'Tabel 5 Dim F'!I23*100,"-"))</f>
        <v>-</v>
      </c>
    </row>
    <row r="24" spans="1:9" ht="15.75" customHeight="1" x14ac:dyDescent="0.2">
      <c r="A24" s="52" t="s">
        <v>38</v>
      </c>
      <c r="B24" s="63">
        <f>IF(OR('Tabel 5 Dim F'!B24&lt;5,'Tabel 5 Dim Br'!B24&lt;0.5),"-",IFERROR('Tabel 5 Dim Br'!B24/'Tabel 5 Dim F'!B24*100,"-"))</f>
        <v>35.545247422680418</v>
      </c>
      <c r="C24" s="63">
        <f>IF(OR('Tabel 5 Dim F'!C24&lt;5,'Tabel 5 Dim Br'!C24&lt;0.5),"-",IFERROR('Tabel 5 Dim Br'!C24/'Tabel 5 Dim F'!C24*100,"-"))</f>
        <v>22.975363636363635</v>
      </c>
      <c r="D24" s="63">
        <f>IF(OR('Tabel 5 Dim F'!D24&lt;5,'Tabel 5 Dim Br'!D24&lt;0.5),"-",IFERROR('Tabel 5 Dim Br'!D24/'Tabel 5 Dim F'!D24*100,"-"))</f>
        <v>6.0001333333333333</v>
      </c>
      <c r="E24" s="63">
        <f>IF(OR('Tabel 5 Dim F'!E24&lt;5,'Tabel 5 Dim Br'!E24&lt;0.5),"-",IFERROR('Tabel 5 Dim Br'!E24/'Tabel 5 Dim F'!E24*100,"-"))</f>
        <v>7.5082068965517239</v>
      </c>
      <c r="F24" s="63">
        <f>IF(OR('Tabel 5 Dim F'!F24&lt;5,'Tabel 5 Dim Br'!F24&lt;0.5),"-",IFERROR('Tabel 5 Dim Br'!F24/'Tabel 5 Dim F'!F24*100,"-"))</f>
        <v>11.541666666666666</v>
      </c>
      <c r="G24" s="63" t="str">
        <f>IF(OR('Tabel 5 Dim F'!G24&lt;5,'Tabel 5 Dim Br'!G24&lt;0.5),"-",IFERROR('Tabel 5 Dim Br'!G24/'Tabel 5 Dim F'!G24*100,"-"))</f>
        <v>-</v>
      </c>
      <c r="H24" s="63" t="str">
        <f>IF(OR('Tabel 5 Dim F'!H24&lt;5,'Tabel 5 Dim Br'!H24&lt;0.5),"-",IFERROR('Tabel 5 Dim Br'!H24/'Tabel 5 Dim F'!H24*100,"-"))</f>
        <v>-</v>
      </c>
      <c r="I24" s="63">
        <f>IF(OR('Tabel 5 Dim F'!I24&lt;5,'Tabel 5 Dim Br'!I24&lt;0.5),"-",IFERROR('Tabel 5 Dim Br'!I24/'Tabel 5 Dim F'!I24*100,"-"))</f>
        <v>12.4976875</v>
      </c>
    </row>
    <row r="25" spans="1:9" ht="15.75" customHeight="1" x14ac:dyDescent="0.2">
      <c r="A25" s="50" t="s">
        <v>39</v>
      </c>
      <c r="B25" s="62">
        <f>IF(OR('Tabel 5 Dim F'!B25&lt;5,'Tabel 5 Dim Br'!B25&lt;0.5),"-",IFERROR('Tabel 5 Dim Br'!B25/'Tabel 5 Dim F'!B25*100,"-"))</f>
        <v>54.370972972972979</v>
      </c>
      <c r="C25" s="62">
        <f>IF(OR('Tabel 5 Dim F'!C25&lt;5,'Tabel 5 Dim Br'!C25&lt;0.5),"-",IFERROR('Tabel 5 Dim Br'!C25/'Tabel 5 Dim F'!C25*100,"-"))</f>
        <v>38.760333333333328</v>
      </c>
      <c r="D25" s="62">
        <f>IF(OR('Tabel 5 Dim F'!D25&lt;5,'Tabel 5 Dim Br'!D25&lt;0.5),"-",IFERROR('Tabel 5 Dim Br'!D25/'Tabel 5 Dim F'!D25*100,"-"))</f>
        <v>36.04891666666667</v>
      </c>
      <c r="E25" s="62">
        <f>IF(OR('Tabel 5 Dim F'!E25&lt;5,'Tabel 5 Dim Br'!E25&lt;0.5),"-",IFERROR('Tabel 5 Dim Br'!E25/'Tabel 5 Dim F'!E25*100,"-"))</f>
        <v>21.006119402985075</v>
      </c>
      <c r="F25" s="62">
        <f>IF(OR('Tabel 5 Dim F'!F25&lt;5,'Tabel 5 Dim Br'!F25&lt;0.5),"-",IFERROR('Tabel 5 Dim Br'!F25/'Tabel 5 Dim F'!F25*100,"-"))</f>
        <v>15.159292682926829</v>
      </c>
      <c r="G25" s="62">
        <f>IF(OR('Tabel 5 Dim F'!G25&lt;5,'Tabel 5 Dim Br'!G25&lt;0.5),"-",IFERROR('Tabel 5 Dim Br'!G25/'Tabel 5 Dim F'!G25*100,"-"))</f>
        <v>23.045378378378377</v>
      </c>
      <c r="H25" s="62">
        <f>IF(OR('Tabel 5 Dim F'!H25&lt;5,'Tabel 5 Dim Br'!H25&lt;0.5),"-",IFERROR('Tabel 5 Dim Br'!H25/'Tabel 5 Dim F'!H25*100,"-"))</f>
        <v>6.9449545454545447</v>
      </c>
      <c r="I25" s="62">
        <f>IF(OR('Tabel 5 Dim F'!I25&lt;5,'Tabel 5 Dim Br'!I25&lt;0.5),"-",IFERROR('Tabel 5 Dim Br'!I25/'Tabel 5 Dim F'!I25*100,"-"))</f>
        <v>10.331632352941176</v>
      </c>
    </row>
    <row r="26" spans="1:9" ht="15.75" customHeight="1" x14ac:dyDescent="0.2">
      <c r="A26" s="52" t="s">
        <v>40</v>
      </c>
      <c r="B26" s="63">
        <f>IF(OR('Tabel 5 Dim F'!B26&lt;5,'Tabel 5 Dim Br'!B26&lt;0.5),"-",IFERROR('Tabel 5 Dim Br'!B26/'Tabel 5 Dim F'!B26*100,"-"))</f>
        <v>22.041540000000001</v>
      </c>
      <c r="C26" s="63">
        <f>IF(OR('Tabel 5 Dim F'!C26&lt;5,'Tabel 5 Dim Br'!C26&lt;0.5),"-",IFERROR('Tabel 5 Dim Br'!C26/'Tabel 5 Dim F'!C26*100,"-"))</f>
        <v>4.9990500000000004</v>
      </c>
      <c r="D26" s="63" t="str">
        <f>IF(OR('Tabel 5 Dim F'!D26&lt;5,'Tabel 5 Dim Br'!D26&lt;0.5),"-",IFERROR('Tabel 5 Dim Br'!D26/'Tabel 5 Dim F'!D26*100,"-"))</f>
        <v>-</v>
      </c>
      <c r="E26" s="63">
        <f>IF(OR('Tabel 5 Dim F'!E26&lt;5,'Tabel 5 Dim Br'!E26&lt;0.5),"-",IFERROR('Tabel 5 Dim Br'!E26/'Tabel 5 Dim F'!E26*100,"-"))</f>
        <v>0.44146197718631186</v>
      </c>
      <c r="F26" s="63">
        <f>IF(OR('Tabel 5 Dim F'!F26&lt;5,'Tabel 5 Dim Br'!F26&lt;0.5),"-",IFERROR('Tabel 5 Dim Br'!F26/'Tabel 5 Dim F'!F26*100,"-"))</f>
        <v>6.5666711229946522</v>
      </c>
      <c r="G26" s="63">
        <f>IF(OR('Tabel 5 Dim F'!G26&lt;5,'Tabel 5 Dim Br'!G26&lt;0.5),"-",IFERROR('Tabel 5 Dim Br'!G26/'Tabel 5 Dim F'!G26*100,"-"))</f>
        <v>5.3382352941176467</v>
      </c>
      <c r="H26" s="63">
        <f>IF(OR('Tabel 5 Dim F'!H26&lt;5,'Tabel 5 Dim Br'!H26&lt;0.5),"-",IFERROR('Tabel 5 Dim Br'!H26/'Tabel 5 Dim F'!H26*100,"-"))</f>
        <v>4.9990500000000004</v>
      </c>
      <c r="I26" s="63">
        <f>IF(OR('Tabel 5 Dim F'!I26&lt;5,'Tabel 5 Dim Br'!I26&lt;0.5),"-",IFERROR('Tabel 5 Dim Br'!I26/'Tabel 5 Dim F'!I26*100,"-"))</f>
        <v>1.554496801705757</v>
      </c>
    </row>
    <row r="27" spans="1:9" ht="15.75" customHeight="1" x14ac:dyDescent="0.2">
      <c r="A27" s="50" t="s">
        <v>41</v>
      </c>
      <c r="B27" s="62" t="str">
        <f>IF(OR('Tabel 5 Dim F'!B27&lt;5,'Tabel 5 Dim Br'!B27&lt;0.5),"-",IFERROR('Tabel 5 Dim Br'!B27/'Tabel 5 Dim F'!B27*100,"-"))</f>
        <v>-</v>
      </c>
      <c r="C27" s="62" t="str">
        <f>IF(OR('Tabel 5 Dim F'!C27&lt;5,'Tabel 5 Dim Br'!C27&lt;0.5),"-",IFERROR('Tabel 5 Dim Br'!C27/'Tabel 5 Dim F'!C27*100,"-"))</f>
        <v>-</v>
      </c>
      <c r="D27" s="62" t="str">
        <f>IF(OR('Tabel 5 Dim F'!D27&lt;5,'Tabel 5 Dim Br'!D27&lt;0.5),"-",IFERROR('Tabel 5 Dim Br'!D27/'Tabel 5 Dim F'!D27*100,"-"))</f>
        <v>-</v>
      </c>
      <c r="E27" s="62">
        <f>IF(OR('Tabel 5 Dim F'!E27&lt;5,'Tabel 5 Dim Br'!E27&lt;0.5),"-",IFERROR('Tabel 5 Dim Br'!E27/'Tabel 5 Dim F'!E27*100,"-"))</f>
        <v>1.7775851063829788</v>
      </c>
      <c r="F27" s="62" t="str">
        <f>IF(OR('Tabel 5 Dim F'!F27&lt;5,'Tabel 5 Dim Br'!F27&lt;0.5),"-",IFERROR('Tabel 5 Dim Br'!F27/'Tabel 5 Dim F'!F27*100,"-"))</f>
        <v>-</v>
      </c>
      <c r="G27" s="62" t="str">
        <f>IF(OR('Tabel 5 Dim F'!G27&lt;5,'Tabel 5 Dim Br'!G27&lt;0.5),"-",IFERROR('Tabel 5 Dim Br'!G27/'Tabel 5 Dim F'!G27*100,"-"))</f>
        <v>-</v>
      </c>
      <c r="H27" s="62" t="str">
        <f>IF(OR('Tabel 5 Dim F'!H27&lt;5,'Tabel 5 Dim Br'!H27&lt;0.5),"-",IFERROR('Tabel 5 Dim Br'!H27/'Tabel 5 Dim F'!H27*100,"-"))</f>
        <v>-</v>
      </c>
      <c r="I27" s="62">
        <f>IF(OR('Tabel 5 Dim F'!I27&lt;5,'Tabel 5 Dim Br'!I27&lt;0.5),"-",IFERROR('Tabel 5 Dim Br'!I27/'Tabel 5 Dim F'!I27*100,"-"))</f>
        <v>1.1233820224719102</v>
      </c>
    </row>
    <row r="28" spans="1:9" ht="15.75" customHeight="1" x14ac:dyDescent="0.2">
      <c r="A28" s="52" t="s">
        <v>42</v>
      </c>
      <c r="B28" s="63">
        <f>IF(OR('Tabel 5 Dim F'!B28&lt;5,'Tabel 5 Dim Br'!B28&lt;0.5),"-",IFERROR('Tabel 5 Dim Br'!B28/'Tabel 5 Dim F'!B28*100,"-"))</f>
        <v>65.943851851851846</v>
      </c>
      <c r="C28" s="63" t="str">
        <f>IF(OR('Tabel 5 Dim F'!C28&lt;5,'Tabel 5 Dim Br'!C28&lt;0.5),"-",IFERROR('Tabel 5 Dim Br'!C28/'Tabel 5 Dim F'!C28*100,"-"))</f>
        <v>-</v>
      </c>
      <c r="D28" s="63">
        <f>IF(OR('Tabel 5 Dim F'!D28&lt;5,'Tabel 5 Dim Br'!D28&lt;0.5),"-",IFERROR('Tabel 5 Dim Br'!D28/'Tabel 5 Dim F'!D28*100,"-"))</f>
        <v>49.990625000000001</v>
      </c>
      <c r="E28" s="63">
        <f>IF(OR('Tabel 5 Dim F'!E28&lt;5,'Tabel 5 Dim Br'!E28&lt;0.5),"-",IFERROR('Tabel 5 Dim Br'!E28/'Tabel 5 Dim F'!E28*100,"-"))</f>
        <v>31.393864864864863</v>
      </c>
      <c r="F28" s="63">
        <f>IF(OR('Tabel 5 Dim F'!F28&lt;5,'Tabel 5 Dim Br'!F28&lt;0.5),"-",IFERROR('Tabel 5 Dim Br'!F28/'Tabel 5 Dim F'!F28*100,"-"))</f>
        <v>26.679340909090911</v>
      </c>
      <c r="G28" s="63" t="str">
        <f>IF(OR('Tabel 5 Dim F'!G28&lt;5,'Tabel 5 Dim Br'!G28&lt;0.5),"-",IFERROR('Tabel 5 Dim Br'!G28/'Tabel 5 Dim F'!G28*100,"-"))</f>
        <v>-</v>
      </c>
      <c r="H28" s="63">
        <f>IF(OR('Tabel 5 Dim F'!H28&lt;5,'Tabel 5 Dim Br'!H28&lt;0.5),"-",IFERROR('Tabel 5 Dim Br'!H28/'Tabel 5 Dim F'!H28*100,"-"))</f>
        <v>29.994399999999999</v>
      </c>
      <c r="I28" s="63">
        <f>IF(OR('Tabel 5 Dim F'!I28&lt;5,'Tabel 5 Dim Br'!I28&lt;0.5),"-",IFERROR('Tabel 5 Dim Br'!I28/'Tabel 5 Dim F'!I28*100,"-"))</f>
        <v>12.3797421875</v>
      </c>
    </row>
    <row r="29" spans="1:9" ht="15.75" customHeight="1" x14ac:dyDescent="0.2">
      <c r="A29" s="50" t="s">
        <v>43</v>
      </c>
      <c r="B29" s="62" t="str">
        <f>IF(OR('Tabel 5 Dim F'!B29&lt;5,'Tabel 5 Dim Br'!B29&lt;0.5),"-",IFERROR('Tabel 5 Dim Br'!B29/'Tabel 5 Dim F'!B29*100,"-"))</f>
        <v>-</v>
      </c>
      <c r="C29" s="62" t="str">
        <f>IF(OR('Tabel 5 Dim F'!C29&lt;5,'Tabel 5 Dim Br'!C29&lt;0.5),"-",IFERROR('Tabel 5 Dim Br'!C29/'Tabel 5 Dim F'!C29*100,"-"))</f>
        <v>-</v>
      </c>
      <c r="D29" s="62" t="str">
        <f>IF(OR('Tabel 5 Dim F'!D29&lt;5,'Tabel 5 Dim Br'!D29&lt;0.5),"-",IFERROR('Tabel 5 Dim Br'!D29/'Tabel 5 Dim F'!D29*100,"-"))</f>
        <v>-</v>
      </c>
      <c r="E29" s="62" t="str">
        <f>IF(OR('Tabel 5 Dim F'!E29&lt;5,'Tabel 5 Dim Br'!E29&lt;0.5),"-",IFERROR('Tabel 5 Dim Br'!E29/'Tabel 5 Dim F'!E29*100,"-"))</f>
        <v>-</v>
      </c>
      <c r="F29" s="62" t="str">
        <f>IF(OR('Tabel 5 Dim F'!F29&lt;5,'Tabel 5 Dim Br'!F29&lt;0.5),"-",IFERROR('Tabel 5 Dim Br'!F29/'Tabel 5 Dim F'!F29*100,"-"))</f>
        <v>-</v>
      </c>
      <c r="G29" s="62" t="str">
        <f>IF(OR('Tabel 5 Dim F'!G29&lt;5,'Tabel 5 Dim Br'!G29&lt;0.5),"-",IFERROR('Tabel 5 Dim Br'!G29/'Tabel 5 Dim F'!G29*100,"-"))</f>
        <v>-</v>
      </c>
      <c r="H29" s="62" t="str">
        <f>IF(OR('Tabel 5 Dim F'!H29&lt;5,'Tabel 5 Dim Br'!H29&lt;0.5),"-",IFERROR('Tabel 5 Dim Br'!H29/'Tabel 5 Dim F'!H29*100,"-"))</f>
        <v>-</v>
      </c>
      <c r="I29" s="62" t="str">
        <f>IF(OR('Tabel 5 Dim F'!I29&lt;5,'Tabel 5 Dim Br'!I29&lt;0.5),"-",IFERROR('Tabel 5 Dim Br'!I29/'Tabel 5 Dim F'!I29*100,"-"))</f>
        <v>-</v>
      </c>
    </row>
    <row r="30" spans="1:9" ht="15.75" customHeight="1" x14ac:dyDescent="0.2">
      <c r="A30" s="52" t="s">
        <v>44</v>
      </c>
      <c r="B30" s="63">
        <f>IF(OR('Tabel 5 Dim F'!B30&lt;5,'Tabel 5 Dim Br'!B30&lt;0.5),"-",IFERROR('Tabel 5 Dim Br'!B30/'Tabel 5 Dim F'!B30*100,"-"))</f>
        <v>79.941400000000002</v>
      </c>
      <c r="C30" s="63" t="str">
        <f>IF(OR('Tabel 5 Dim F'!C30&lt;5,'Tabel 5 Dim Br'!C30&lt;0.5),"-",IFERROR('Tabel 5 Dim Br'!C30/'Tabel 5 Dim F'!C30*100,"-"))</f>
        <v>-</v>
      </c>
      <c r="D30" s="63">
        <f>IF(OR('Tabel 5 Dim F'!D30&lt;5,'Tabel 5 Dim Br'!D30&lt;0.5),"-",IFERROR('Tabel 5 Dim Br'!D30/'Tabel 5 Dim F'!D30*100,"-"))</f>
        <v>38.246099999999998</v>
      </c>
      <c r="E30" s="63">
        <f>IF(OR('Tabel 5 Dim F'!E30&lt;5,'Tabel 5 Dim Br'!E30&lt;0.5),"-",IFERROR('Tabel 5 Dim Br'!E30/'Tabel 5 Dim F'!E30*100,"-"))</f>
        <v>30.762944444444447</v>
      </c>
      <c r="F30" s="63">
        <f>IF(OR('Tabel 5 Dim F'!F30&lt;5,'Tabel 5 Dim Br'!F30&lt;0.5),"-",IFERROR('Tabel 5 Dim Br'!F30/'Tabel 5 Dim F'!F30*100,"-"))</f>
        <v>30.490000000000002</v>
      </c>
      <c r="G30" s="63" t="str">
        <f>IF(OR('Tabel 5 Dim F'!G30&lt;5,'Tabel 5 Dim Br'!G30&lt;0.5),"-",IFERROR('Tabel 5 Dim Br'!G30/'Tabel 5 Dim F'!G30*100,"-"))</f>
        <v>-</v>
      </c>
      <c r="H30" s="63">
        <f>IF(OR('Tabel 5 Dim F'!H30&lt;5,'Tabel 5 Dim Br'!H30&lt;0.5),"-",IFERROR('Tabel 5 Dim Br'!H30/'Tabel 5 Dim F'!H30*100,"-"))</f>
        <v>24.610516129032259</v>
      </c>
      <c r="I30" s="63">
        <f>IF(OR('Tabel 5 Dim F'!I30&lt;5,'Tabel 5 Dim Br'!I30&lt;0.5),"-",IFERROR('Tabel 5 Dim Br'!I30/'Tabel 5 Dim F'!I30*100,"-"))</f>
        <v>37.492999999999995</v>
      </c>
    </row>
    <row r="31" spans="1:9" ht="15.75" customHeight="1" x14ac:dyDescent="0.2">
      <c r="A31" s="50" t="s">
        <v>45</v>
      </c>
      <c r="B31" s="62" t="str">
        <f>IF(OR('Tabel 5 Dim F'!B31&lt;5,'Tabel 5 Dim Br'!B31&lt;0.5),"-",IFERROR('Tabel 5 Dim Br'!B31/'Tabel 5 Dim F'!B31*100,"-"))</f>
        <v>-</v>
      </c>
      <c r="C31" s="62" t="str">
        <f>IF(OR('Tabel 5 Dim F'!C31&lt;5,'Tabel 5 Dim Br'!C31&lt;0.5),"-",IFERROR('Tabel 5 Dim Br'!C31/'Tabel 5 Dim F'!C31*100,"-"))</f>
        <v>-</v>
      </c>
      <c r="D31" s="62" t="str">
        <f>IF(OR('Tabel 5 Dim F'!D31&lt;5,'Tabel 5 Dim Br'!D31&lt;0.5),"-",IFERROR('Tabel 5 Dim Br'!D31/'Tabel 5 Dim F'!D31*100,"-"))</f>
        <v>-</v>
      </c>
      <c r="E31" s="62" t="str">
        <f>IF(OR('Tabel 5 Dim F'!E31&lt;5,'Tabel 5 Dim Br'!E31&lt;0.5),"-",IFERROR('Tabel 5 Dim Br'!E31/'Tabel 5 Dim F'!E31*100,"-"))</f>
        <v>-</v>
      </c>
      <c r="F31" s="62" t="str">
        <f>IF(OR('Tabel 5 Dim F'!F31&lt;5,'Tabel 5 Dim Br'!F31&lt;0.5),"-",IFERROR('Tabel 5 Dim Br'!F31/'Tabel 5 Dim F'!F31*100,"-"))</f>
        <v>-</v>
      </c>
      <c r="G31" s="62" t="str">
        <f>IF(OR('Tabel 5 Dim F'!G31&lt;5,'Tabel 5 Dim Br'!G31&lt;0.5),"-",IFERROR('Tabel 5 Dim Br'!G31/'Tabel 5 Dim F'!G31*100,"-"))</f>
        <v>-</v>
      </c>
      <c r="H31" s="62" t="str">
        <f>IF(OR('Tabel 5 Dim F'!H31&lt;5,'Tabel 5 Dim Br'!H31&lt;0.5),"-",IFERROR('Tabel 5 Dim Br'!H31/'Tabel 5 Dim F'!H31*100,"-"))</f>
        <v>-</v>
      </c>
      <c r="I31" s="62" t="str">
        <f>IF(OR('Tabel 5 Dim F'!I31&lt;5,'Tabel 5 Dim Br'!I31&lt;0.5),"-",IFERROR('Tabel 5 Dim Br'!I31/'Tabel 5 Dim F'!I31*100,"-"))</f>
        <v>-</v>
      </c>
    </row>
    <row r="32" spans="1:9" ht="15.75" customHeight="1" x14ac:dyDescent="0.2">
      <c r="A32" s="52" t="s">
        <v>46</v>
      </c>
      <c r="B32" s="63" t="str">
        <f>IF(OR('Tabel 5 Dim F'!B32&lt;5,'Tabel 5 Dim Br'!B32&lt;0.5),"-",IFERROR('Tabel 5 Dim Br'!B32/'Tabel 5 Dim F'!B32*100,"-"))</f>
        <v>-</v>
      </c>
      <c r="C32" s="63">
        <f>IF(OR('Tabel 5 Dim F'!C32&lt;5,'Tabel 5 Dim Br'!C32&lt;0.5),"-",IFERROR('Tabel 5 Dim Br'!C32/'Tabel 5 Dim F'!C32*100,"-"))</f>
        <v>56.399333333333331</v>
      </c>
      <c r="D32" s="63">
        <f>IF(OR('Tabel 5 Dim F'!D32&lt;5,'Tabel 5 Dim Br'!D32&lt;0.5),"-",IFERROR('Tabel 5 Dim Br'!D32/'Tabel 5 Dim F'!D32*100,"-"))</f>
        <v>14.282999999999998</v>
      </c>
      <c r="E32" s="63">
        <f>IF(OR('Tabel 5 Dim F'!E32&lt;5,'Tabel 5 Dim Br'!E32&lt;0.5),"-",IFERROR('Tabel 5 Dim Br'!E32/'Tabel 5 Dim F'!E32*100,"-"))</f>
        <v>49.990666666666669</v>
      </c>
      <c r="F32" s="63">
        <f>IF(OR('Tabel 5 Dim F'!F32&lt;5,'Tabel 5 Dim Br'!F32&lt;0.5),"-",IFERROR('Tabel 5 Dim Br'!F32/'Tabel 5 Dim F'!F32*100,"-"))</f>
        <v>33.32716666666667</v>
      </c>
      <c r="G32" s="63">
        <f>IF(OR('Tabel 5 Dim F'!G32&lt;5,'Tabel 5 Dim Br'!G32&lt;0.5),"-",IFERROR('Tabel 5 Dim Br'!G32/'Tabel 5 Dim F'!G32*100,"-"))</f>
        <v>21.73504347826087</v>
      </c>
      <c r="H32" s="63" t="str">
        <f>IF(OR('Tabel 5 Dim F'!H32&lt;5,'Tabel 5 Dim Br'!H32&lt;0.5),"-",IFERROR('Tabel 5 Dim Br'!H32/'Tabel 5 Dim F'!H32*100,"-"))</f>
        <v>-</v>
      </c>
      <c r="I32" s="63">
        <f>IF(OR('Tabel 5 Dim F'!I32&lt;5,'Tabel 5 Dim Br'!I32&lt;0.5),"-",IFERROR('Tabel 5 Dim Br'!I32/'Tabel 5 Dim F'!I32*100,"-"))</f>
        <v>19.996200000000002</v>
      </c>
    </row>
    <row r="33" spans="1:9" ht="15.75" customHeight="1" x14ac:dyDescent="0.2">
      <c r="A33" s="50" t="s">
        <v>47</v>
      </c>
      <c r="B33" s="62">
        <f>IF(OR('Tabel 5 Dim F'!B33&lt;5,'Tabel 5 Dim Br'!B33&lt;0.5),"-",IFERROR('Tabel 5 Dim Br'!B33/'Tabel 5 Dim F'!B33*100,"-"))</f>
        <v>58.207401709401708</v>
      </c>
      <c r="C33" s="62">
        <f>IF(OR('Tabel 5 Dim F'!C33&lt;5,'Tabel 5 Dim Br'!C33&lt;0.5),"-",IFERROR('Tabel 5 Dim Br'!C33/'Tabel 5 Dim F'!C33*100,"-"))</f>
        <v>52.715594594594592</v>
      </c>
      <c r="D33" s="62">
        <f>IF(OR('Tabel 5 Dim F'!D33&lt;5,'Tabel 5 Dim Br'!D33&lt;0.5),"-",IFERROR('Tabel 5 Dim Br'!D33/'Tabel 5 Dim F'!D33*100,"-"))</f>
        <v>35.009933333333329</v>
      </c>
      <c r="E33" s="62">
        <f>IF(OR('Tabel 5 Dim F'!E33&lt;5,'Tabel 5 Dim Br'!E33&lt;0.5),"-",IFERROR('Tabel 5 Dim Br'!E33/'Tabel 5 Dim F'!E33*100,"-"))</f>
        <v>20.882154761904761</v>
      </c>
      <c r="F33" s="62">
        <f>IF(OR('Tabel 5 Dim F'!F33&lt;5,'Tabel 5 Dim Br'!F33&lt;0.5),"-",IFERROR('Tabel 5 Dim Br'!F33/'Tabel 5 Dim F'!F33*100,"-"))</f>
        <v>14.547739837398371</v>
      </c>
      <c r="G33" s="62">
        <f>IF(OR('Tabel 5 Dim F'!G33&lt;5,'Tabel 5 Dim Br'!G33&lt;0.5),"-",IFERROR('Tabel 5 Dim Br'!G33/'Tabel 5 Dim F'!G33*100,"-"))</f>
        <v>31.848558139534884</v>
      </c>
      <c r="H33" s="62">
        <f>IF(OR('Tabel 5 Dim F'!H33&lt;5,'Tabel 5 Dim Br'!H33&lt;0.5),"-",IFERROR('Tabel 5 Dim Br'!H33/'Tabel 5 Dim F'!H33*100,"-"))</f>
        <v>11.947165413533835</v>
      </c>
      <c r="I33" s="62">
        <f>IF(OR('Tabel 5 Dim F'!I33&lt;5,'Tabel 5 Dim Br'!I33&lt;0.5),"-",IFERROR('Tabel 5 Dim Br'!I33/'Tabel 5 Dim F'!I33*100,"-"))</f>
        <v>6.6567606557377053</v>
      </c>
    </row>
    <row r="34" spans="1:9" ht="15.75" customHeight="1" x14ac:dyDescent="0.2">
      <c r="A34" s="52" t="s">
        <v>48</v>
      </c>
      <c r="B34" s="63">
        <f>IF(OR('Tabel 5 Dim F'!B34&lt;5,'Tabel 5 Dim Br'!B34&lt;0.5),"-",IFERROR('Tabel 5 Dim Br'!B34/'Tabel 5 Dim F'!B34*100,"-"))</f>
        <v>25.494681592039804</v>
      </c>
      <c r="C34" s="63">
        <f>IF(OR('Tabel 5 Dim F'!C34&lt;5,'Tabel 5 Dim Br'!C34&lt;0.5),"-",IFERROR('Tabel 5 Dim Br'!C34/'Tabel 5 Dim F'!C34*100,"-"))</f>
        <v>22.702018518518518</v>
      </c>
      <c r="D34" s="63">
        <f>IF(OR('Tabel 5 Dim F'!D34&lt;5,'Tabel 5 Dim Br'!D34&lt;0.5),"-",IFERROR('Tabel 5 Dim Br'!D34/'Tabel 5 Dim F'!D34*100,"-"))</f>
        <v>8.871439024390245</v>
      </c>
      <c r="E34" s="63">
        <f>IF(OR('Tabel 5 Dim F'!E34&lt;5,'Tabel 5 Dim Br'!E34&lt;0.5),"-",IFERROR('Tabel 5 Dim Br'!E34/'Tabel 5 Dim F'!E34*100,"-"))</f>
        <v>4.1604266055045871</v>
      </c>
      <c r="F34" s="63">
        <f>IF(OR('Tabel 5 Dim F'!F34&lt;5,'Tabel 5 Dim Br'!F34&lt;0.5),"-",IFERROR('Tabel 5 Dim Br'!F34/'Tabel 5 Dim F'!F34*100,"-"))</f>
        <v>2.8454810810810813</v>
      </c>
      <c r="G34" s="63">
        <f>IF(OR('Tabel 5 Dim F'!G34&lt;5,'Tabel 5 Dim Br'!G34&lt;0.5),"-",IFERROR('Tabel 5 Dim Br'!G34/'Tabel 5 Dim F'!G34*100,"-"))</f>
        <v>7.3286323529411765</v>
      </c>
      <c r="H34" s="63">
        <f>IF(OR('Tabel 5 Dim F'!H34&lt;5,'Tabel 5 Dim Br'!H34&lt;0.5),"-",IFERROR('Tabel 5 Dim Br'!H34/'Tabel 5 Dim F'!H34*100,"-"))</f>
        <v>2.9532850000000002</v>
      </c>
      <c r="I34" s="63">
        <f>IF(OR('Tabel 5 Dim F'!I34&lt;5,'Tabel 5 Dim Br'!I34&lt;0.5),"-",IFERROR('Tabel 5 Dim Br'!I34/'Tabel 5 Dim F'!I34*100,"-"))</f>
        <v>2.1118662207357861</v>
      </c>
    </row>
    <row r="35" spans="1:9" ht="15.75" customHeight="1" x14ac:dyDescent="0.2">
      <c r="A35" s="50" t="s">
        <v>49</v>
      </c>
      <c r="B35" s="62">
        <f>IF(OR('Tabel 5 Dim F'!B35&lt;5,'Tabel 5 Dim Br'!B35&lt;0.5),"-",IFERROR('Tabel 5 Dim Br'!B35/'Tabel 5 Dim F'!B35*100,"-"))</f>
        <v>30.688350877192981</v>
      </c>
      <c r="C35" s="62">
        <f>IF(OR('Tabel 5 Dim F'!C35&lt;5,'Tabel 5 Dim Br'!C35&lt;0.5),"-",IFERROR('Tabel 5 Dim Br'!C35/'Tabel 5 Dim F'!C35*100,"-"))</f>
        <v>15.712513513513512</v>
      </c>
      <c r="D35" s="62">
        <f>IF(OR('Tabel 5 Dim F'!D35&lt;5,'Tabel 5 Dim Br'!D35&lt;0.5),"-",IFERROR('Tabel 5 Dim Br'!D35/'Tabel 5 Dim F'!D35*100,"-"))</f>
        <v>16.120482758620689</v>
      </c>
      <c r="E35" s="62">
        <f>IF(OR('Tabel 5 Dim F'!E35&lt;5,'Tabel 5 Dim Br'!E35&lt;0.5),"-",IFERROR('Tabel 5 Dim Br'!E35/'Tabel 5 Dim F'!E35*100,"-"))</f>
        <v>6.4298255319148927</v>
      </c>
      <c r="F35" s="62">
        <f>IF(OR('Tabel 5 Dim F'!F35&lt;5,'Tabel 5 Dim Br'!F35&lt;0.5),"-",IFERROR('Tabel 5 Dim Br'!F35/'Tabel 5 Dim F'!F35*100,"-"))</f>
        <v>2.6368190476190474</v>
      </c>
      <c r="G35" s="62">
        <f>IF(OR('Tabel 5 Dim F'!G35&lt;5,'Tabel 5 Dim Br'!G35&lt;0.5),"-",IFERROR('Tabel 5 Dim Br'!G35/'Tabel 5 Dim F'!G35*100,"-"))</f>
        <v>2.77725</v>
      </c>
      <c r="H35" s="62">
        <f>IF(OR('Tabel 5 Dim F'!H35&lt;5,'Tabel 5 Dim Br'!H35&lt;0.5),"-",IFERROR('Tabel 5 Dim Br'!H35/'Tabel 5 Dim F'!H35*100,"-"))</f>
        <v>2.2896488549618321</v>
      </c>
      <c r="I35" s="62">
        <f>IF(OR('Tabel 5 Dim F'!I35&lt;5,'Tabel 5 Dim Br'!I35&lt;0.5),"-",IFERROR('Tabel 5 Dim Br'!I35/'Tabel 5 Dim F'!I35*100,"-"))</f>
        <v>2.7010105263157893</v>
      </c>
    </row>
    <row r="36" spans="1:9" ht="15.75" customHeight="1" x14ac:dyDescent="0.2">
      <c r="A36" s="52" t="s">
        <v>50</v>
      </c>
      <c r="B36" s="63">
        <f>IF(OR('Tabel 5 Dim F'!B36&lt;5,'Tabel 5 Dim Br'!B36&lt;0.5),"-",IFERROR('Tabel 5 Dim Br'!B36/'Tabel 5 Dim F'!B36*100,"-"))</f>
        <v>44.95265597667639</v>
      </c>
      <c r="C36" s="63">
        <f>IF(OR('Tabel 5 Dim F'!C36&lt;5,'Tabel 5 Dim Br'!C36&lt;0.5),"-",IFERROR('Tabel 5 Dim Br'!C36/'Tabel 5 Dim F'!C36*100,"-"))</f>
        <v>49.075535031847132</v>
      </c>
      <c r="D36" s="63">
        <f>IF(OR('Tabel 5 Dim F'!D36&lt;5,'Tabel 5 Dim Br'!D36&lt;0.5),"-",IFERROR('Tabel 5 Dim Br'!D36/'Tabel 5 Dim F'!D36*100,"-"))</f>
        <v>31.548792079207921</v>
      </c>
      <c r="E36" s="63">
        <f>IF(OR('Tabel 5 Dim F'!E36&lt;5,'Tabel 5 Dim Br'!E36&lt;0.5),"-",IFERROR('Tabel 5 Dim Br'!E36/'Tabel 5 Dim F'!E36*100,"-"))</f>
        <v>23.367209595959597</v>
      </c>
      <c r="F36" s="63">
        <f>IF(OR('Tabel 5 Dim F'!F36&lt;5,'Tabel 5 Dim Br'!F36&lt;0.5),"-",IFERROR('Tabel 5 Dim Br'!F36/'Tabel 5 Dim F'!F36*100,"-"))</f>
        <v>17.384723756906077</v>
      </c>
      <c r="G36" s="63">
        <f>IF(OR('Tabel 5 Dim F'!G36&lt;5,'Tabel 5 Dim Br'!G36&lt;0.5),"-",IFERROR('Tabel 5 Dim Br'!G36/'Tabel 5 Dim F'!G36*100,"-"))</f>
        <v>22.967467625899278</v>
      </c>
      <c r="H36" s="63">
        <f>IF(OR('Tabel 5 Dim F'!H36&lt;5,'Tabel 5 Dim Br'!H36&lt;0.5),"-",IFERROR('Tabel 5 Dim Br'!H36/'Tabel 5 Dim F'!H36*100,"-"))</f>
        <v>11.219745257452574</v>
      </c>
      <c r="I36" s="63">
        <f>IF(OR('Tabel 5 Dim F'!I36&lt;5,'Tabel 5 Dim Br'!I36&lt;0.5),"-",IFERROR('Tabel 5 Dim Br'!I36/'Tabel 5 Dim F'!I36*100,"-"))</f>
        <v>13.32189539748954</v>
      </c>
    </row>
    <row r="37" spans="1:9" ht="15.75" customHeight="1" x14ac:dyDescent="0.2">
      <c r="A37" s="50" t="s">
        <v>51</v>
      </c>
      <c r="B37" s="62">
        <f>IF(OR('Tabel 5 Dim F'!B37&lt;5,'Tabel 5 Dim Br'!B37&lt;0.5),"-",IFERROR('Tabel 5 Dim Br'!B37/'Tabel 5 Dim F'!B37*100,"-"))</f>
        <v>45.656575396825396</v>
      </c>
      <c r="C37" s="62">
        <f>IF(OR('Tabel 5 Dim F'!C37&lt;5,'Tabel 5 Dim Br'!C37&lt;0.5),"-",IFERROR('Tabel 5 Dim Br'!C37/'Tabel 5 Dim F'!C37*100,"-"))</f>
        <v>35.452789090909093</v>
      </c>
      <c r="D37" s="62">
        <f>IF(OR('Tabel 5 Dim F'!D37&lt;5,'Tabel 5 Dim Br'!D37&lt;0.5),"-",IFERROR('Tabel 5 Dim Br'!D37/'Tabel 5 Dim F'!D37*100,"-"))</f>
        <v>20.650659999999998</v>
      </c>
      <c r="E37" s="62">
        <f>IF(OR('Tabel 5 Dim F'!E37&lt;5,'Tabel 5 Dim Br'!E37&lt;0.5),"-",IFERROR('Tabel 5 Dim Br'!E37/'Tabel 5 Dim F'!E37*100,"-"))</f>
        <v>11.120432154340836</v>
      </c>
      <c r="F37" s="62">
        <f>IF(OR('Tabel 5 Dim F'!F37&lt;5,'Tabel 5 Dim Br'!F37&lt;0.5),"-",IFERROR('Tabel 5 Dim Br'!F37/'Tabel 5 Dim F'!F37*100,"-"))</f>
        <v>19.889334693877551</v>
      </c>
      <c r="G37" s="62">
        <f>IF(OR('Tabel 5 Dim F'!G37&lt;5,'Tabel 5 Dim Br'!G37&lt;0.5),"-",IFERROR('Tabel 5 Dim Br'!G37/'Tabel 5 Dim F'!G37*100,"-"))</f>
        <v>11.390319634703197</v>
      </c>
      <c r="H37" s="62">
        <f>IF(OR('Tabel 5 Dim F'!H37&lt;5,'Tabel 5 Dim Br'!H37&lt;0.5),"-",IFERROR('Tabel 5 Dim Br'!H37/'Tabel 5 Dim F'!H37*100,"-"))</f>
        <v>12.958528169014084</v>
      </c>
      <c r="I37" s="62">
        <f>IF(OR('Tabel 5 Dim F'!I37&lt;5,'Tabel 5 Dim Br'!I37&lt;0.5),"-",IFERROR('Tabel 5 Dim Br'!I37/'Tabel 5 Dim F'!I37*100,"-"))</f>
        <v>4.867527377521613</v>
      </c>
    </row>
    <row r="38" spans="1:9" ht="15.75" customHeight="1" x14ac:dyDescent="0.2">
      <c r="A38" s="52" t="s">
        <v>52</v>
      </c>
      <c r="B38" s="63">
        <f>IF(OR('Tabel 5 Dim F'!B38&lt;5,'Tabel 5 Dim Br'!B38&lt;0.5),"-",IFERROR('Tabel 5 Dim Br'!B38/'Tabel 5 Dim F'!B38*100,"-"))</f>
        <v>45.642020134228183</v>
      </c>
      <c r="C38" s="63">
        <f>IF(OR('Tabel 5 Dim F'!C38&lt;5,'Tabel 5 Dim Br'!C38&lt;0.5),"-",IFERROR('Tabel 5 Dim Br'!C38/'Tabel 5 Dim F'!C38*100,"-"))</f>
        <v>48.803192307692306</v>
      </c>
      <c r="D38" s="63">
        <f>IF(OR('Tabel 5 Dim F'!D38&lt;5,'Tabel 5 Dim Br'!D38&lt;0.5),"-",IFERROR('Tabel 5 Dim Br'!D38/'Tabel 5 Dim F'!D38*100,"-"))</f>
        <v>26.301818181818181</v>
      </c>
      <c r="E38" s="63">
        <f>IF(OR('Tabel 5 Dim F'!E38&lt;5,'Tabel 5 Dim Br'!E38&lt;0.5),"-",IFERROR('Tabel 5 Dim Br'!E38/'Tabel 5 Dim F'!E38*100,"-"))</f>
        <v>23.947935828877007</v>
      </c>
      <c r="F38" s="63">
        <f>IF(OR('Tabel 5 Dim F'!F38&lt;5,'Tabel 5 Dim Br'!F38&lt;0.5),"-",IFERROR('Tabel 5 Dim Br'!F38/'Tabel 5 Dim F'!F38*100,"-"))</f>
        <v>24.264064102564102</v>
      </c>
      <c r="G38" s="63">
        <f>IF(OR('Tabel 5 Dim F'!G38&lt;5,'Tabel 5 Dim Br'!G38&lt;0.5),"-",IFERROR('Tabel 5 Dim Br'!G38/'Tabel 5 Dim F'!G38*100,"-"))</f>
        <v>12.4196875</v>
      </c>
      <c r="H38" s="63">
        <f>IF(OR('Tabel 5 Dim F'!H38&lt;5,'Tabel 5 Dim Br'!H38&lt;0.5),"-",IFERROR('Tabel 5 Dim Br'!H38/'Tabel 5 Dim F'!H38*100,"-"))</f>
        <v>14.657274509803923</v>
      </c>
      <c r="I38" s="63">
        <f>IF(OR('Tabel 5 Dim F'!I38&lt;5,'Tabel 5 Dim Br'!I38&lt;0.5),"-",IFERROR('Tabel 5 Dim Br'!I38/'Tabel 5 Dim F'!I38*100,"-"))</f>
        <v>13.973247933884297</v>
      </c>
    </row>
    <row r="39" spans="1:9" ht="15.75" customHeight="1" x14ac:dyDescent="0.2">
      <c r="A39" s="50" t="s">
        <v>53</v>
      </c>
      <c r="B39" s="62">
        <f>IF(OR('Tabel 5 Dim F'!B39&lt;5,'Tabel 5 Dim Br'!B39&lt;0.5),"-",IFERROR('Tabel 5 Dim Br'!B39/'Tabel 5 Dim F'!B39*100,"-"))</f>
        <v>40.010533333333335</v>
      </c>
      <c r="C39" s="62">
        <f>IF(OR('Tabel 5 Dim F'!C39&lt;5,'Tabel 5 Dim Br'!C39&lt;0.5),"-",IFERROR('Tabel 5 Dim Br'!C39/'Tabel 5 Dim F'!C39*100,"-"))</f>
        <v>50.16585454545455</v>
      </c>
      <c r="D39" s="62">
        <f>IF(OR('Tabel 5 Dim F'!D39&lt;5,'Tabel 5 Dim Br'!D39&lt;0.5),"-",IFERROR('Tabel 5 Dim Br'!D39/'Tabel 5 Dim F'!D39*100,"-"))</f>
        <v>40.272259259259258</v>
      </c>
      <c r="E39" s="62">
        <f>IF(OR('Tabel 5 Dim F'!E39&lt;5,'Tabel 5 Dim Br'!E39&lt;0.5),"-",IFERROR('Tabel 5 Dim Br'!E39/'Tabel 5 Dim F'!E39*100,"-"))</f>
        <v>30.761943749999997</v>
      </c>
      <c r="F39" s="62">
        <f>IF(OR('Tabel 5 Dim F'!F39&lt;5,'Tabel 5 Dim Br'!F39&lt;0.5),"-",IFERROR('Tabel 5 Dim Br'!F39/'Tabel 5 Dim F'!F39*100,"-"))</f>
        <v>29.686699999999998</v>
      </c>
      <c r="G39" s="62">
        <f>IF(OR('Tabel 5 Dim F'!G39&lt;5,'Tabel 5 Dim Br'!G39&lt;0.5),"-",IFERROR('Tabel 5 Dim Br'!G39/'Tabel 5 Dim F'!G39*100,"-"))</f>
        <v>18.194766666666666</v>
      </c>
      <c r="H39" s="62">
        <f>IF(OR('Tabel 5 Dim F'!H39&lt;5,'Tabel 5 Dim Br'!H39&lt;0.5),"-",IFERROR('Tabel 5 Dim Br'!H39/'Tabel 5 Dim F'!H39*100,"-"))</f>
        <v>28.05057142857143</v>
      </c>
      <c r="I39" s="62">
        <f>IF(OR('Tabel 5 Dim F'!I39&lt;5,'Tabel 5 Dim Br'!I39&lt;0.5),"-",IFERROR('Tabel 5 Dim Br'!I39/'Tabel 5 Dim F'!I39*100,"-"))</f>
        <v>15.391776315789475</v>
      </c>
    </row>
    <row r="40" spans="1:9" ht="15.75" customHeight="1" x14ac:dyDescent="0.2">
      <c r="A40" s="52" t="s">
        <v>54</v>
      </c>
      <c r="B40" s="63">
        <f>IF(OR('Tabel 5 Dim F'!B40&lt;5,'Tabel 5 Dim Br'!B40&lt;0.5),"-",IFERROR('Tabel 5 Dim Br'!B40/'Tabel 5 Dim F'!B40*100,"-"))</f>
        <v>44.347814285714279</v>
      </c>
      <c r="C40" s="63">
        <f>IF(OR('Tabel 5 Dim F'!C40&lt;5,'Tabel 5 Dim Br'!C40&lt;0.5),"-",IFERROR('Tabel 5 Dim Br'!C40/'Tabel 5 Dim F'!C40*100,"-"))</f>
        <v>30.643843749999998</v>
      </c>
      <c r="D40" s="63">
        <f>IF(OR('Tabel 5 Dim F'!D40&lt;5,'Tabel 5 Dim Br'!D40&lt;0.5),"-",IFERROR('Tabel 5 Dim Br'!D40/'Tabel 5 Dim F'!D40*100,"-"))</f>
        <v>39.92486538461538</v>
      </c>
      <c r="E40" s="63">
        <f>IF(OR('Tabel 5 Dim F'!E40&lt;5,'Tabel 5 Dim Br'!E40&lt;0.5),"-",IFERROR('Tabel 5 Dim Br'!E40/'Tabel 5 Dim F'!E40*100,"-"))</f>
        <v>29.104322751322755</v>
      </c>
      <c r="F40" s="63">
        <f>IF(OR('Tabel 5 Dim F'!F40&lt;5,'Tabel 5 Dim Br'!F40&lt;0.5),"-",IFERROR('Tabel 5 Dim Br'!F40/'Tabel 5 Dim F'!F40*100,"-"))</f>
        <v>20.592571428571429</v>
      </c>
      <c r="G40" s="63">
        <f>IF(OR('Tabel 5 Dim F'!G40&lt;5,'Tabel 5 Dim Br'!G40&lt;0.5),"-",IFERROR('Tabel 5 Dim Br'!G40/'Tabel 5 Dim F'!G40*100,"-"))</f>
        <v>17.993297297297296</v>
      </c>
      <c r="H40" s="63">
        <f>IF(OR('Tabel 5 Dim F'!H40&lt;5,'Tabel 5 Dim Br'!H40&lt;0.5),"-",IFERROR('Tabel 5 Dim Br'!H40/'Tabel 5 Dim F'!H40*100,"-"))</f>
        <v>14.374465753424657</v>
      </c>
      <c r="I40" s="63">
        <f>IF(OR('Tabel 5 Dim F'!I40&lt;5,'Tabel 5 Dim Br'!I40&lt;0.5),"-",IFERROR('Tabel 5 Dim Br'!I40/'Tabel 5 Dim F'!I40*100,"-"))</f>
        <v>13.939545893719806</v>
      </c>
    </row>
    <row r="41" spans="1:9" ht="15.75" customHeight="1" x14ac:dyDescent="0.2">
      <c r="A41" s="50" t="s">
        <v>55</v>
      </c>
      <c r="B41" s="62">
        <f>IF(OR('Tabel 5 Dim F'!B41&lt;5,'Tabel 5 Dim Br'!B41&lt;0.5),"-",IFERROR('Tabel 5 Dim Br'!B41/'Tabel 5 Dim F'!B41*100,"-"))</f>
        <v>42.96835294117647</v>
      </c>
      <c r="C41" s="62">
        <f>IF(OR('Tabel 5 Dim F'!C41&lt;5,'Tabel 5 Dim Br'!C41&lt;0.5),"-",IFERROR('Tabel 5 Dim Br'!C41/'Tabel 5 Dim F'!C41*100,"-"))</f>
        <v>57.514208333333329</v>
      </c>
      <c r="D41" s="62">
        <f>IF(OR('Tabel 5 Dim F'!D41&lt;5,'Tabel 5 Dim Br'!D41&lt;0.5),"-",IFERROR('Tabel 5 Dim Br'!D41/'Tabel 5 Dim F'!D41*100,"-"))</f>
        <v>27.575063492063489</v>
      </c>
      <c r="E41" s="62">
        <f>IF(OR('Tabel 5 Dim F'!E41&lt;5,'Tabel 5 Dim Br'!E41&lt;0.5),"-",IFERROR('Tabel 5 Dim Br'!E41/'Tabel 5 Dim F'!E41*100,"-"))</f>
        <v>19.579288235294118</v>
      </c>
      <c r="F41" s="62">
        <f>IF(OR('Tabel 5 Dim F'!F41&lt;5,'Tabel 5 Dim Br'!F41&lt;0.5),"-",IFERROR('Tabel 5 Dim Br'!F41/'Tabel 5 Dim F'!F41*100,"-"))</f>
        <v>27.592128205128208</v>
      </c>
      <c r="G41" s="62">
        <f>IF(OR('Tabel 5 Dim F'!G41&lt;5,'Tabel 5 Dim Br'!G41&lt;0.5),"-",IFERROR('Tabel 5 Dim Br'!G41/'Tabel 5 Dim F'!G41*100,"-"))</f>
        <v>22.541862068965518</v>
      </c>
      <c r="H41" s="62">
        <f>IF(OR('Tabel 5 Dim F'!H41&lt;5,'Tabel 5 Dim Br'!H41&lt;0.5),"-",IFERROR('Tabel 5 Dim Br'!H41/'Tabel 5 Dim F'!H41*100,"-"))</f>
        <v>13.057491228070175</v>
      </c>
      <c r="I41" s="62">
        <f>IF(OR('Tabel 5 Dim F'!I41&lt;5,'Tabel 5 Dim Br'!I41&lt;0.5),"-",IFERROR('Tabel 5 Dim Br'!I41/'Tabel 5 Dim F'!I41*100,"-"))</f>
        <v>9.6655147540983606</v>
      </c>
    </row>
    <row r="42" spans="1:9" ht="15.75" customHeight="1" x14ac:dyDescent="0.2">
      <c r="A42" s="52" t="s">
        <v>56</v>
      </c>
      <c r="B42" s="63">
        <f>IF(OR('Tabel 5 Dim F'!B42&lt;5,'Tabel 5 Dim Br'!B42&lt;0.5),"-",IFERROR('Tabel 5 Dim Br'!B42/'Tabel 5 Dim F'!B42*100,"-"))</f>
        <v>35.962898305084742</v>
      </c>
      <c r="C42" s="63">
        <f>IF(OR('Tabel 5 Dim F'!C42&lt;5,'Tabel 5 Dim Br'!C42&lt;0.5),"-",IFERROR('Tabel 5 Dim Br'!C42/'Tabel 5 Dim F'!C42*100,"-"))</f>
        <v>37.996599999999994</v>
      </c>
      <c r="D42" s="63">
        <f>IF(OR('Tabel 5 Dim F'!D42&lt;5,'Tabel 5 Dim Br'!D42&lt;0.5),"-",IFERROR('Tabel 5 Dim Br'!D42/'Tabel 5 Dim F'!D42*100,"-"))</f>
        <v>22.749370370370372</v>
      </c>
      <c r="E42" s="63">
        <f>IF(OR('Tabel 5 Dim F'!E42&lt;5,'Tabel 5 Dim Br'!E42&lt;0.5),"-",IFERROR('Tabel 5 Dim Br'!E42/'Tabel 5 Dim F'!E42*100,"-"))</f>
        <v>32.733348837209306</v>
      </c>
      <c r="F42" s="63">
        <f>IF(OR('Tabel 5 Dim F'!F42&lt;5,'Tabel 5 Dim Br'!F42&lt;0.5),"-",IFERROR('Tabel 5 Dim Br'!F42/'Tabel 5 Dim F'!F42*100,"-"))</f>
        <v>16.663499999999999</v>
      </c>
      <c r="G42" s="63" t="str">
        <f>IF(OR('Tabel 5 Dim F'!G42&lt;5,'Tabel 5 Dim Br'!G42&lt;0.5),"-",IFERROR('Tabel 5 Dim Br'!G42/'Tabel 5 Dim F'!G42*100,"-"))</f>
        <v>-</v>
      </c>
      <c r="H42" s="63">
        <f>IF(OR('Tabel 5 Dim F'!H42&lt;5,'Tabel 5 Dim Br'!H42&lt;0.5),"-",IFERROR('Tabel 5 Dim Br'!H42/'Tabel 5 Dim F'!H42*100,"-"))</f>
        <v>27.26763636363636</v>
      </c>
      <c r="I42" s="63">
        <f>IF(OR('Tabel 5 Dim F'!I42&lt;5,'Tabel 5 Dim Br'!I42&lt;0.5),"-",IFERROR('Tabel 5 Dim Br'!I42/'Tabel 5 Dim F'!I42*100,"-"))</f>
        <v>12.14995</v>
      </c>
    </row>
    <row r="43" spans="1:9" ht="15.75" customHeight="1" x14ac:dyDescent="0.2">
      <c r="A43" s="50" t="s">
        <v>57</v>
      </c>
      <c r="B43" s="62">
        <f>IF(OR('Tabel 5 Dim F'!B43&lt;5,'Tabel 5 Dim Br'!B43&lt;0.5),"-",IFERROR('Tabel 5 Dim Br'!B43/'Tabel 5 Dim F'!B43*100,"-"))</f>
        <v>43.126478723404254</v>
      </c>
      <c r="C43" s="62">
        <f>IF(OR('Tabel 5 Dim F'!C43&lt;5,'Tabel 5 Dim Br'!C43&lt;0.5),"-",IFERROR('Tabel 5 Dim Br'!C43/'Tabel 5 Dim F'!C43*100,"-"))</f>
        <v>31.771434782608697</v>
      </c>
      <c r="D43" s="62">
        <f>IF(OR('Tabel 5 Dim F'!D43&lt;5,'Tabel 5 Dim Br'!D43&lt;0.5),"-",IFERROR('Tabel 5 Dim Br'!D43/'Tabel 5 Dim F'!D43*100,"-"))</f>
        <v>31.847169014084507</v>
      </c>
      <c r="E43" s="62">
        <f>IF(OR('Tabel 5 Dim F'!E43&lt;5,'Tabel 5 Dim Br'!E43&lt;0.5),"-",IFERROR('Tabel 5 Dim Br'!E43/'Tabel 5 Dim F'!E43*100,"-"))</f>
        <v>34.719254807692309</v>
      </c>
      <c r="F43" s="62">
        <f>IF(OR('Tabel 5 Dim F'!F43&lt;5,'Tabel 5 Dim Br'!F43&lt;0.5),"-",IFERROR('Tabel 5 Dim Br'!F43/'Tabel 5 Dim F'!F43*100,"-"))</f>
        <v>28.526386363636362</v>
      </c>
      <c r="G43" s="62">
        <f>IF(OR('Tabel 5 Dim F'!G43&lt;5,'Tabel 5 Dim Br'!G43&lt;0.5),"-",IFERROR('Tabel 5 Dim Br'!G43/'Tabel 5 Dim F'!G43*100,"-"))</f>
        <v>33.327066666666667</v>
      </c>
      <c r="H43" s="62">
        <f>IF(OR('Tabel 5 Dim F'!H43&lt;5,'Tabel 5 Dim Br'!H43&lt;0.5),"-",IFERROR('Tabel 5 Dim Br'!H43/'Tabel 5 Dim F'!H43*100,"-"))</f>
        <v>27.827411764705879</v>
      </c>
      <c r="I43" s="62">
        <f>IF(OR('Tabel 5 Dim F'!I43&lt;5,'Tabel 5 Dim Br'!I43&lt;0.5),"-",IFERROR('Tabel 5 Dim Br'!I43/'Tabel 5 Dim F'!I43*100,"-"))</f>
        <v>20.365678899082567</v>
      </c>
    </row>
    <row r="44" spans="1:9" ht="15.75" customHeight="1" x14ac:dyDescent="0.2">
      <c r="A44" s="52" t="s">
        <v>58</v>
      </c>
      <c r="B44" s="63">
        <f>IF(OR('Tabel 5 Dim F'!B44&lt;5,'Tabel 5 Dim Br'!B44&lt;0.5),"-",IFERROR('Tabel 5 Dim Br'!B44/'Tabel 5 Dim F'!B44*100,"-"))</f>
        <v>44.660213953488373</v>
      </c>
      <c r="C44" s="63">
        <f>IF(OR('Tabel 5 Dim F'!C44&lt;5,'Tabel 5 Dim Br'!C44&lt;0.5),"-",IFERROR('Tabel 5 Dim Br'!C44/'Tabel 5 Dim F'!C44*100,"-"))</f>
        <v>19.668800000000001</v>
      </c>
      <c r="D44" s="63">
        <f>IF(OR('Tabel 5 Dim F'!D44&lt;5,'Tabel 5 Dim Br'!D44&lt;0.5),"-",IFERROR('Tabel 5 Dim Br'!D44/'Tabel 5 Dim F'!D44*100,"-"))</f>
        <v>21.751651162790701</v>
      </c>
      <c r="E44" s="63">
        <f>IF(OR('Tabel 5 Dim F'!E44&lt;5,'Tabel 5 Dim Br'!E44&lt;0.5),"-",IFERROR('Tabel 5 Dim Br'!E44/'Tabel 5 Dim F'!E44*100,"-"))</f>
        <v>28.699138888888893</v>
      </c>
      <c r="F44" s="63">
        <f>IF(OR('Tabel 5 Dim F'!F44&lt;5,'Tabel 5 Dim Br'!F44&lt;0.5),"-",IFERROR('Tabel 5 Dim Br'!F44/'Tabel 5 Dim F'!F44*100,"-"))</f>
        <v>16.360581818181817</v>
      </c>
      <c r="G44" s="63">
        <f>IF(OR('Tabel 5 Dim F'!G44&lt;5,'Tabel 5 Dim Br'!G44&lt;0.5),"-",IFERROR('Tabel 5 Dim Br'!G44/'Tabel 5 Dim F'!G44*100,"-"))</f>
        <v>12.362</v>
      </c>
      <c r="H44" s="63">
        <f>IF(OR('Tabel 5 Dim F'!H44&lt;5,'Tabel 5 Dim Br'!H44&lt;0.5),"-",IFERROR('Tabel 5 Dim Br'!H44/'Tabel 5 Dim F'!H44*100,"-"))</f>
        <v>12.639627906976743</v>
      </c>
      <c r="I44" s="63">
        <f>IF(OR('Tabel 5 Dim F'!I44&lt;5,'Tabel 5 Dim Br'!I44&lt;0.5),"-",IFERROR('Tabel 5 Dim Br'!I44/'Tabel 5 Dim F'!I44*100,"-"))</f>
        <v>17.949631067961164</v>
      </c>
    </row>
    <row r="45" spans="1:9" ht="15.75" customHeight="1" x14ac:dyDescent="0.2">
      <c r="A45" s="50" t="s">
        <v>59</v>
      </c>
      <c r="B45" s="62">
        <f>IF(OR('Tabel 5 Dim F'!B45&lt;5,'Tabel 5 Dim Br'!B45&lt;0.5),"-",IFERROR('Tabel 5 Dim Br'!B45/'Tabel 5 Dim F'!B45*100,"-"))</f>
        <v>19.938795744680853</v>
      </c>
      <c r="C45" s="62">
        <f>IF(OR('Tabel 5 Dim F'!C45&lt;5,'Tabel 5 Dim Br'!C45&lt;0.5),"-",IFERROR('Tabel 5 Dim Br'!C45/'Tabel 5 Dim F'!C45*100,"-"))</f>
        <v>12.518206896551726</v>
      </c>
      <c r="D45" s="62">
        <f>IF(OR('Tabel 5 Dim F'!D45&lt;5,'Tabel 5 Dim Br'!D45&lt;0.5),"-",IFERROR('Tabel 5 Dim Br'!D45/'Tabel 5 Dim F'!D45*100,"-"))</f>
        <v>13.473331838565022</v>
      </c>
      <c r="E45" s="62">
        <f>IF(OR('Tabel 5 Dim F'!E45&lt;5,'Tabel 5 Dim Br'!E45&lt;0.5),"-",IFERROR('Tabel 5 Dim Br'!E45/'Tabel 5 Dim F'!E45*100,"-"))</f>
        <v>23.718197095435684</v>
      </c>
      <c r="F45" s="62">
        <f>IF(OR('Tabel 5 Dim F'!F45&lt;5,'Tabel 5 Dim Br'!F45&lt;0.5),"-",IFERROR('Tabel 5 Dim Br'!F45/'Tabel 5 Dim F'!F45*100,"-"))</f>
        <v>11.330657627118644</v>
      </c>
      <c r="G45" s="62">
        <f>IF(OR('Tabel 5 Dim F'!G45&lt;5,'Tabel 5 Dim Br'!G45&lt;0.5),"-",IFERROR('Tabel 5 Dim Br'!G45/'Tabel 5 Dim F'!G45*100,"-"))</f>
        <v>4.8374596273291921</v>
      </c>
      <c r="H45" s="62">
        <f>IF(OR('Tabel 5 Dim F'!H45&lt;5,'Tabel 5 Dim Br'!H45&lt;0.5),"-",IFERROR('Tabel 5 Dim Br'!H45/'Tabel 5 Dim F'!H45*100,"-"))</f>
        <v>14.806167630057804</v>
      </c>
      <c r="I45" s="62">
        <f>IF(OR('Tabel 5 Dim F'!I45&lt;5,'Tabel 5 Dim Br'!I45&lt;0.5),"-",IFERROR('Tabel 5 Dim Br'!I45/'Tabel 5 Dim F'!I45*100,"-"))</f>
        <v>12.360883905013193</v>
      </c>
    </row>
    <row r="46" spans="1:9" ht="15.75" customHeight="1" x14ac:dyDescent="0.2">
      <c r="A46" s="59"/>
      <c r="B46" s="64"/>
      <c r="C46" s="64"/>
      <c r="D46" s="64"/>
      <c r="E46" s="64"/>
      <c r="F46" s="64"/>
      <c r="G46" s="64"/>
      <c r="H46" s="64"/>
      <c r="I46" s="64"/>
    </row>
    <row r="47" spans="1:9" ht="15.75" customHeight="1" x14ac:dyDescent="0.2">
      <c r="A47" s="53" t="s">
        <v>20</v>
      </c>
      <c r="B47" s="114">
        <f>IF(OR('Tabel 5 Dim F'!B47&lt;5,'Tabel 5 Dim Br'!B47&lt;0.5),"-",IFERROR('Tabel 5 Dim Br'!B47/'Tabel 5 Dim F'!B47*100,"-"))</f>
        <v>40.871063504208109</v>
      </c>
      <c r="C47" s="114">
        <f>IF(OR('Tabel 5 Dim F'!C47&lt;5,'Tabel 5 Dim Br'!C47&lt;0.5),"-",IFERROR('Tabel 5 Dim Br'!C47/'Tabel 5 Dim F'!C47*100,"-"))</f>
        <v>40.484931818181828</v>
      </c>
      <c r="D47" s="114">
        <f>IF(OR('Tabel 5 Dim F'!D47&lt;5,'Tabel 5 Dim Br'!D47&lt;0.5),"-",IFERROR('Tabel 5 Dim Br'!D47/'Tabel 5 Dim F'!D47*100,"-"))</f>
        <v>30.232980925666205</v>
      </c>
      <c r="E47" s="114">
        <f>IF(OR('Tabel 5 Dim F'!E47&lt;5,'Tabel 5 Dim Br'!E47&lt;0.5),"-",IFERROR('Tabel 5 Dim Br'!E47/'Tabel 5 Dim F'!E47*100,"-"))</f>
        <v>21.001712046711738</v>
      </c>
      <c r="F47" s="114">
        <f>IF(OR('Tabel 5 Dim F'!F47&lt;5,'Tabel 5 Dim Br'!F47&lt;0.5),"-",IFERROR('Tabel 5 Dim Br'!F47/'Tabel 5 Dim F'!F47*100,"-"))</f>
        <v>14.888953334904551</v>
      </c>
      <c r="G47" s="114">
        <f>IF(OR('Tabel 5 Dim F'!G47&lt;5,'Tabel 5 Dim Br'!G47&lt;0.5),"-",IFERROR('Tabel 5 Dim Br'!G47/'Tabel 5 Dim F'!G47*100,"-"))</f>
        <v>19.066404002501567</v>
      </c>
      <c r="H47" s="114">
        <f>IF(OR('Tabel 5 Dim F'!H47&lt;5,'Tabel 5 Dim Br'!H47&lt;0.5),"-",IFERROR('Tabel 5 Dim Br'!H47/'Tabel 5 Dim F'!H47*100,"-"))</f>
        <v>14.871134837355719</v>
      </c>
      <c r="I47" s="114">
        <f>IF(OR('Tabel 5 Dim F'!I47&lt;5,'Tabel 5 Dim Br'!I47&lt;0.5),"-",IFERROR('Tabel 5 Dim Br'!I47/'Tabel 5 Dim F'!I47*100,"-"))</f>
        <v>10.031447271386433</v>
      </c>
    </row>
    <row r="48" spans="1:9" ht="15.75" customHeight="1" x14ac:dyDescent="0.2">
      <c r="A48" s="44"/>
      <c r="B48" s="105"/>
      <c r="C48" s="105"/>
      <c r="D48" s="105"/>
      <c r="E48" s="105"/>
      <c r="F48" s="105"/>
      <c r="G48" s="105"/>
      <c r="H48" s="105"/>
      <c r="I48" s="105"/>
    </row>
    <row r="49" spans="1:9" ht="15.75" customHeight="1" x14ac:dyDescent="0.2">
      <c r="A49" s="35" t="s">
        <v>60</v>
      </c>
      <c r="B49" s="62">
        <f>IF(OR('Tabel 5 Dim F'!B49&lt;5,'Tabel 5 Dim Br'!B49&lt;0.5),"-",IFERROR('Tabel 5 Dim Br'!B49/'Tabel 5 Dim F'!B49*100,"-"))</f>
        <v>45.960976721629478</v>
      </c>
      <c r="C49" s="62">
        <f>IF(OR('Tabel 5 Dim F'!C49&lt;5,'Tabel 5 Dim Br'!C49&lt;0.5),"-",IFERROR('Tabel 5 Dim Br'!C49/'Tabel 5 Dim F'!C49*100,"-"))</f>
        <v>31.354083333333332</v>
      </c>
      <c r="D49" s="62">
        <f>IF(OR('Tabel 5 Dim F'!D49&lt;5,'Tabel 5 Dim Br'!D49&lt;0.5),"-",IFERROR('Tabel 5 Dim Br'!D49/'Tabel 5 Dim F'!D49*100,"-"))</f>
        <v>22.068068493150687</v>
      </c>
      <c r="E49" s="62">
        <f>IF(OR('Tabel 5 Dim F'!E49&lt;5,'Tabel 5 Dim Br'!E49&lt;0.5),"-",IFERROR('Tabel 5 Dim Br'!E49/'Tabel 5 Dim F'!E49*100,"-"))</f>
        <v>16.971477412731005</v>
      </c>
      <c r="F49" s="62">
        <f>IF(OR('Tabel 5 Dim F'!F49&lt;5,'Tabel 5 Dim Br'!F49&lt;0.5),"-",IFERROR('Tabel 5 Dim Br'!F49/'Tabel 5 Dim F'!F49*100,"-"))</f>
        <v>8.1977774390243887</v>
      </c>
      <c r="G49" s="62">
        <f>IF(OR('Tabel 5 Dim F'!G49&lt;5,'Tabel 5 Dim Br'!G49&lt;0.5),"-",IFERROR('Tabel 5 Dim Br'!G49/'Tabel 5 Dim F'!G49*100,"-"))</f>
        <v>11.845910447761193</v>
      </c>
      <c r="H49" s="62">
        <f>IF(OR('Tabel 5 Dim F'!H49&lt;5,'Tabel 5 Dim Br'!H49&lt;0.5),"-",IFERROR('Tabel 5 Dim Br'!H49/'Tabel 5 Dim F'!H49*100,"-"))</f>
        <v>8.933216545012165</v>
      </c>
      <c r="I49" s="62">
        <f>IF(OR('Tabel 5 Dim F'!I49&lt;5,'Tabel 5 Dim Br'!I49&lt;0.5),"-",IFERROR('Tabel 5 Dim Br'!I49/'Tabel 5 Dim F'!I49*100,"-"))</f>
        <v>4.9627751196172243</v>
      </c>
    </row>
    <row r="50" spans="1:9" ht="15.75" customHeight="1" x14ac:dyDescent="0.2">
      <c r="A50" s="38" t="s">
        <v>61</v>
      </c>
      <c r="B50" s="63">
        <f>IF(OR('Tabel 5 Dim F'!B50&lt;5,'Tabel 5 Dim Br'!B50&lt;0.5),"-",IFERROR('Tabel 5 Dim Br'!B50/'Tabel 5 Dim F'!B50*100,"-"))</f>
        <v>49.795692513368991</v>
      </c>
      <c r="C50" s="63">
        <f>IF(OR('Tabel 5 Dim F'!C50&lt;5,'Tabel 5 Dim Br'!C50&lt;0.5),"-",IFERROR('Tabel 5 Dim Br'!C50/'Tabel 5 Dim F'!C50*100,"-"))</f>
        <v>55.200708791208783</v>
      </c>
      <c r="D50" s="63">
        <f>IF(OR('Tabel 5 Dim F'!D50&lt;5,'Tabel 5 Dim Br'!D50&lt;0.5),"-",IFERROR('Tabel 5 Dim Br'!D50/'Tabel 5 Dim F'!D50*100,"-"))</f>
        <v>43.410692121212122</v>
      </c>
      <c r="E50" s="63">
        <f>IF(OR('Tabel 5 Dim F'!E50&lt;5,'Tabel 5 Dim Br'!E50&lt;0.5),"-",IFERROR('Tabel 5 Dim Br'!E50/'Tabel 5 Dim F'!E50*100,"-"))</f>
        <v>34.288619369369364</v>
      </c>
      <c r="F50" s="63">
        <f>IF(OR('Tabel 5 Dim F'!F50&lt;5,'Tabel 5 Dim Br'!F50&lt;0.5),"-",IFERROR('Tabel 5 Dim Br'!F50/'Tabel 5 Dim F'!F50*100,"-"))</f>
        <v>26.124387692307689</v>
      </c>
      <c r="G50" s="63">
        <f>IF(OR('Tabel 5 Dim F'!G50&lt;5,'Tabel 5 Dim Br'!G50&lt;0.5),"-",IFERROR('Tabel 5 Dim Br'!G50/'Tabel 5 Dim F'!G50*100,"-"))</f>
        <v>28.105245049504951</v>
      </c>
      <c r="H50" s="63">
        <f>IF(OR('Tabel 5 Dim F'!H50&lt;5,'Tabel 5 Dim Br'!H50&lt;0.5),"-",IFERROR('Tabel 5 Dim Br'!H50/'Tabel 5 Dim F'!H50*100,"-"))</f>
        <v>22.782088408644402</v>
      </c>
      <c r="I50" s="63">
        <f>IF(OR('Tabel 5 Dim F'!I50&lt;5,'Tabel 5 Dim Br'!I50&lt;0.5),"-",IFERROR('Tabel 5 Dim Br'!I50/'Tabel 5 Dim F'!I50*100,"-"))</f>
        <v>18.346915181753385</v>
      </c>
    </row>
    <row r="51" spans="1:9" ht="15.75" customHeight="1" x14ac:dyDescent="0.2">
      <c r="A51" s="35" t="s">
        <v>62</v>
      </c>
      <c r="B51" s="62">
        <f>IF(OR('Tabel 5 Dim F'!B51&lt;5,'Tabel 5 Dim Br'!B51&lt;0.5),"-",IFERROR('Tabel 5 Dim Br'!B51/'Tabel 5 Dim F'!B51*100,"-"))</f>
        <v>39.988463644948062</v>
      </c>
      <c r="C51" s="62">
        <f>IF(OR('Tabel 5 Dim F'!C51&lt;5,'Tabel 5 Dim Br'!C51&lt;0.5),"-",IFERROR('Tabel 5 Dim Br'!C51/'Tabel 5 Dim F'!C51*100,"-"))</f>
        <v>37.396231329690345</v>
      </c>
      <c r="D51" s="62">
        <f>IF(OR('Tabel 5 Dim F'!D51&lt;5,'Tabel 5 Dim Br'!D51&lt;0.5),"-",IFERROR('Tabel 5 Dim Br'!D51/'Tabel 5 Dim F'!D51*100,"-"))</f>
        <v>22.860720144752715</v>
      </c>
      <c r="E51" s="62">
        <f>IF(OR('Tabel 5 Dim F'!E51&lt;5,'Tabel 5 Dim Br'!E51&lt;0.5),"-",IFERROR('Tabel 5 Dim Br'!E51/'Tabel 5 Dim F'!E51*100,"-"))</f>
        <v>13.604468018720747</v>
      </c>
      <c r="F51" s="62">
        <f>IF(OR('Tabel 5 Dim F'!F51&lt;5,'Tabel 5 Dim Br'!F51&lt;0.5),"-",IFERROR('Tabel 5 Dim Br'!F51/'Tabel 5 Dim F'!F51*100,"-"))</f>
        <v>14.217471794871795</v>
      </c>
      <c r="G51" s="62">
        <f>IF(OR('Tabel 5 Dim F'!G51&lt;5,'Tabel 5 Dim Br'!G51&lt;0.5),"-",IFERROR('Tabel 5 Dim Br'!G51/'Tabel 5 Dim F'!G51*100,"-"))</f>
        <v>13.564857740585772</v>
      </c>
      <c r="H51" s="62">
        <f>IF(OR('Tabel 5 Dim F'!H51&lt;5,'Tabel 5 Dim Br'!H51&lt;0.5),"-",IFERROR('Tabel 5 Dim Br'!H51/'Tabel 5 Dim F'!H51*100,"-"))</f>
        <v>9.1385787439613519</v>
      </c>
      <c r="I51" s="62">
        <f>IF(OR('Tabel 5 Dim F'!I51&lt;5,'Tabel 5 Dim Br'!I51&lt;0.5),"-",IFERROR('Tabel 5 Dim Br'!I51/'Tabel 5 Dim F'!I51*100,"-"))</f>
        <v>7.0509499079189686</v>
      </c>
    </row>
    <row r="52" spans="1:9" x14ac:dyDescent="0.2">
      <c r="A52" t="s">
        <v>63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16"/>
  <dimension ref="A1:P53"/>
  <sheetViews>
    <sheetView showGridLines="0" topLeftCell="A2" workbookViewId="0">
      <selection activeCell="B26" sqref="B26"/>
    </sheetView>
  </sheetViews>
  <sheetFormatPr defaultRowHeight="12.75" x14ac:dyDescent="0.2"/>
  <cols>
    <col min="1" max="1" width="17.140625" style="44" customWidth="1"/>
    <col min="2" max="3" width="12.5703125" customWidth="1"/>
    <col min="4" max="9" width="1.28515625" customWidth="1"/>
    <col min="10" max="10" width="1.42578125" customWidth="1"/>
  </cols>
  <sheetData>
    <row r="1" spans="1:3" s="41" customFormat="1" ht="15.75" customHeight="1" x14ac:dyDescent="0.25">
      <c r="A1" s="33" t="s">
        <v>21</v>
      </c>
    </row>
    <row r="2" spans="1:3" ht="15.75" customHeight="1" x14ac:dyDescent="0.2"/>
    <row r="3" spans="1:3" ht="15.75" customHeight="1" x14ac:dyDescent="0.25">
      <c r="A3" s="33" t="s">
        <v>77</v>
      </c>
    </row>
    <row r="4" spans="1:3" ht="15.75" customHeight="1" x14ac:dyDescent="0.25">
      <c r="A4" s="33" t="s">
        <v>78</v>
      </c>
    </row>
    <row r="5" spans="1:3" ht="15.75" customHeight="1" x14ac:dyDescent="0.2"/>
    <row r="6" spans="1:3" s="44" customFormat="1" ht="15.75" customHeight="1" x14ac:dyDescent="0.2">
      <c r="B6" s="67" t="s">
        <v>79</v>
      </c>
      <c r="C6" s="67" t="s">
        <v>80</v>
      </c>
    </row>
    <row r="7" spans="1:3" ht="15.75" customHeight="1" x14ac:dyDescent="0.2">
      <c r="A7" s="50" t="s">
        <v>225</v>
      </c>
      <c r="B7" s="57">
        <v>105</v>
      </c>
      <c r="C7" s="57">
        <v>1</v>
      </c>
    </row>
    <row r="8" spans="1:3" ht="15.75" customHeight="1" x14ac:dyDescent="0.2">
      <c r="A8" s="52" t="s">
        <v>226</v>
      </c>
      <c r="B8" s="58">
        <v>309</v>
      </c>
      <c r="C8" s="58">
        <v>1</v>
      </c>
    </row>
    <row r="9" spans="1:3" ht="15.75" customHeight="1" x14ac:dyDescent="0.2">
      <c r="A9" s="50" t="s">
        <v>227</v>
      </c>
      <c r="B9" s="57">
        <v>9</v>
      </c>
      <c r="C9" s="57">
        <v>4</v>
      </c>
    </row>
    <row r="10" spans="1:3" ht="15.75" customHeight="1" x14ac:dyDescent="0.2">
      <c r="A10" s="52" t="s">
        <v>26</v>
      </c>
      <c r="B10" s="58">
        <v>314</v>
      </c>
      <c r="C10" s="58">
        <v>1</v>
      </c>
    </row>
    <row r="11" spans="1:3" ht="15.75" customHeight="1" x14ac:dyDescent="0.2">
      <c r="A11" s="50" t="s">
        <v>27</v>
      </c>
      <c r="B11" s="57">
        <v>144</v>
      </c>
      <c r="C11" s="57">
        <v>0</v>
      </c>
    </row>
    <row r="12" spans="1:3" ht="15.75" customHeight="1" x14ac:dyDescent="0.2">
      <c r="A12" s="52" t="s">
        <v>28</v>
      </c>
      <c r="B12" s="58">
        <v>8</v>
      </c>
      <c r="C12" s="58">
        <v>0</v>
      </c>
    </row>
    <row r="13" spans="1:3" ht="15.75" customHeight="1" x14ac:dyDescent="0.2">
      <c r="A13" s="50" t="s">
        <v>29</v>
      </c>
      <c r="B13" s="57">
        <v>10</v>
      </c>
      <c r="C13" s="57">
        <v>0</v>
      </c>
    </row>
    <row r="14" spans="1:3" ht="15.75" customHeight="1" x14ac:dyDescent="0.2">
      <c r="A14" s="52" t="s">
        <v>30</v>
      </c>
      <c r="B14" s="58">
        <v>65</v>
      </c>
      <c r="C14" s="58">
        <v>0</v>
      </c>
    </row>
    <row r="15" spans="1:3" ht="15.75" hidden="1" customHeight="1" x14ac:dyDescent="0.2">
      <c r="A15" s="50" t="s">
        <v>31</v>
      </c>
      <c r="B15" s="57">
        <v>26</v>
      </c>
      <c r="C15" s="57">
        <v>0</v>
      </c>
    </row>
    <row r="16" spans="1:3" ht="15.75" hidden="1" customHeight="1" x14ac:dyDescent="0.2">
      <c r="A16" s="52" t="s">
        <v>32</v>
      </c>
      <c r="B16" s="58">
        <v>3</v>
      </c>
      <c r="C16" s="58">
        <v>0</v>
      </c>
    </row>
    <row r="17" spans="1:13" ht="15.75" hidden="1" customHeight="1" x14ac:dyDescent="0.2">
      <c r="A17" s="50" t="s">
        <v>33</v>
      </c>
      <c r="B17" s="57">
        <v>12</v>
      </c>
      <c r="C17" s="57">
        <v>0</v>
      </c>
    </row>
    <row r="18" spans="1:13" ht="15.75" hidden="1" customHeight="1" x14ac:dyDescent="0.2">
      <c r="A18" s="52" t="s">
        <v>34</v>
      </c>
      <c r="B18" s="58">
        <v>5</v>
      </c>
      <c r="C18" s="58">
        <v>0</v>
      </c>
    </row>
    <row r="19" spans="1:13" ht="15.75" customHeight="1" x14ac:dyDescent="0.2">
      <c r="A19" s="50" t="s">
        <v>35</v>
      </c>
      <c r="B19" s="57">
        <v>46</v>
      </c>
      <c r="C19" s="57">
        <v>14</v>
      </c>
    </row>
    <row r="20" spans="1:13" ht="15.75" customHeight="1" x14ac:dyDescent="0.2">
      <c r="A20" s="52" t="s">
        <v>36</v>
      </c>
      <c r="B20" s="58">
        <v>4</v>
      </c>
      <c r="C20" s="58">
        <v>0</v>
      </c>
    </row>
    <row r="21" spans="1:13" ht="15.75" customHeight="1" x14ac:dyDescent="0.2">
      <c r="A21" s="50" t="s">
        <v>37</v>
      </c>
      <c r="B21" s="57">
        <v>0</v>
      </c>
      <c r="C21" s="57">
        <v>0</v>
      </c>
    </row>
    <row r="22" spans="1:13" ht="15.75" customHeight="1" x14ac:dyDescent="0.2">
      <c r="A22" s="52" t="s">
        <v>38</v>
      </c>
      <c r="B22" s="58">
        <v>13</v>
      </c>
      <c r="C22" s="58">
        <v>0</v>
      </c>
    </row>
    <row r="23" spans="1:13" ht="15.75" customHeight="1" x14ac:dyDescent="0.2">
      <c r="A23" s="50" t="s">
        <v>39</v>
      </c>
      <c r="B23" s="57">
        <v>43</v>
      </c>
      <c r="C23" s="57">
        <v>1</v>
      </c>
    </row>
    <row r="24" spans="1:13" ht="15.75" customHeight="1" x14ac:dyDescent="0.2">
      <c r="A24" s="52" t="s">
        <v>40</v>
      </c>
      <c r="B24" s="58">
        <v>24</v>
      </c>
      <c r="C24" s="58">
        <v>0</v>
      </c>
    </row>
    <row r="25" spans="1:13" ht="15.75" customHeight="1" x14ac:dyDescent="0.2">
      <c r="A25" s="50" t="s">
        <v>41</v>
      </c>
      <c r="B25" s="57">
        <v>21</v>
      </c>
      <c r="C25" s="57">
        <v>0</v>
      </c>
    </row>
    <row r="26" spans="1:13" ht="15.75" customHeight="1" x14ac:dyDescent="0.2">
      <c r="A26" s="52" t="s">
        <v>42</v>
      </c>
      <c r="B26" s="58">
        <v>79</v>
      </c>
      <c r="C26" s="58">
        <v>1</v>
      </c>
    </row>
    <row r="27" spans="1:13" ht="15.75" customHeight="1" x14ac:dyDescent="0.2">
      <c r="A27" s="50" t="s">
        <v>43</v>
      </c>
      <c r="B27" s="57">
        <v>16</v>
      </c>
      <c r="C27" s="57">
        <v>0</v>
      </c>
      <c r="M27" s="55"/>
    </row>
    <row r="28" spans="1:13" ht="15.75" customHeight="1" x14ac:dyDescent="0.2">
      <c r="A28" s="52" t="s">
        <v>44</v>
      </c>
      <c r="B28" s="58">
        <v>147</v>
      </c>
      <c r="C28" s="58">
        <v>0</v>
      </c>
    </row>
    <row r="29" spans="1:13" ht="15.75" customHeight="1" x14ac:dyDescent="0.2">
      <c r="A29" s="50" t="s">
        <v>45</v>
      </c>
      <c r="B29" s="57">
        <v>17</v>
      </c>
      <c r="C29" s="57">
        <v>0</v>
      </c>
    </row>
    <row r="30" spans="1:13" ht="15.75" customHeight="1" x14ac:dyDescent="0.2">
      <c r="A30" s="52" t="s">
        <v>46</v>
      </c>
      <c r="B30" s="58">
        <v>9</v>
      </c>
      <c r="C30" s="58">
        <v>0</v>
      </c>
    </row>
    <row r="31" spans="1:13" ht="15.75" customHeight="1" x14ac:dyDescent="0.2">
      <c r="A31" s="50" t="s">
        <v>47</v>
      </c>
      <c r="B31" s="57">
        <v>48</v>
      </c>
      <c r="C31" s="57">
        <v>0</v>
      </c>
    </row>
    <row r="32" spans="1:13" ht="15.75" customHeight="1" x14ac:dyDescent="0.2">
      <c r="A32" s="52" t="s">
        <v>48</v>
      </c>
      <c r="B32" s="58">
        <v>65</v>
      </c>
      <c r="C32" s="58">
        <v>2</v>
      </c>
    </row>
    <row r="33" spans="1:16" ht="15.75" customHeight="1" x14ac:dyDescent="0.2">
      <c r="A33" s="50" t="s">
        <v>49</v>
      </c>
      <c r="B33" s="57">
        <v>26</v>
      </c>
      <c r="C33" s="57">
        <v>0</v>
      </c>
    </row>
    <row r="34" spans="1:16" ht="15.75" customHeight="1" x14ac:dyDescent="0.2">
      <c r="A34" s="52" t="s">
        <v>50</v>
      </c>
      <c r="B34" s="58">
        <v>63</v>
      </c>
      <c r="C34" s="58">
        <v>4</v>
      </c>
    </row>
    <row r="35" spans="1:16" ht="15.75" customHeight="1" x14ac:dyDescent="0.2">
      <c r="A35" s="50" t="s">
        <v>51</v>
      </c>
      <c r="B35" s="57">
        <v>11</v>
      </c>
      <c r="C35" s="57">
        <v>2</v>
      </c>
    </row>
    <row r="36" spans="1:16" ht="15.75" customHeight="1" x14ac:dyDescent="0.2">
      <c r="A36" s="52" t="s">
        <v>52</v>
      </c>
      <c r="B36" s="58">
        <v>1</v>
      </c>
      <c r="C36" s="58">
        <v>1</v>
      </c>
    </row>
    <row r="37" spans="1:16" ht="15.75" customHeight="1" x14ac:dyDescent="0.2">
      <c r="A37" s="50" t="s">
        <v>53</v>
      </c>
      <c r="B37" s="57">
        <v>7</v>
      </c>
      <c r="C37" s="57">
        <v>0</v>
      </c>
    </row>
    <row r="38" spans="1:16" ht="15.75" customHeight="1" x14ac:dyDescent="0.2">
      <c r="A38" s="52" t="s">
        <v>54</v>
      </c>
      <c r="B38" s="58">
        <v>185</v>
      </c>
      <c r="C38" s="58">
        <v>6</v>
      </c>
    </row>
    <row r="39" spans="1:16" ht="15.75" customHeight="1" x14ac:dyDescent="0.2">
      <c r="A39" s="50" t="s">
        <v>55</v>
      </c>
      <c r="B39" s="57">
        <v>0</v>
      </c>
      <c r="C39" s="57">
        <v>0</v>
      </c>
    </row>
    <row r="40" spans="1:16" ht="15.75" customHeight="1" x14ac:dyDescent="0.2">
      <c r="A40" s="52" t="s">
        <v>56</v>
      </c>
      <c r="B40" s="58">
        <v>4</v>
      </c>
      <c r="C40" s="58">
        <v>0</v>
      </c>
    </row>
    <row r="41" spans="1:16" ht="15.75" customHeight="1" x14ac:dyDescent="0.2">
      <c r="A41" s="50" t="s">
        <v>57</v>
      </c>
      <c r="B41" s="57">
        <v>30</v>
      </c>
      <c r="C41" s="57">
        <v>0</v>
      </c>
    </row>
    <row r="42" spans="1:16" ht="15.75" customHeight="1" x14ac:dyDescent="0.2">
      <c r="A42" s="52" t="s">
        <v>58</v>
      </c>
      <c r="B42" s="58">
        <v>0</v>
      </c>
      <c r="C42" s="58">
        <v>1</v>
      </c>
    </row>
    <row r="43" spans="1:16" ht="15.75" customHeight="1" x14ac:dyDescent="0.2">
      <c r="A43" s="50" t="s">
        <v>59</v>
      </c>
      <c r="B43" s="57">
        <v>274</v>
      </c>
      <c r="C43" s="57">
        <v>1</v>
      </c>
    </row>
    <row r="44" spans="1:16" ht="15.75" customHeight="1" x14ac:dyDescent="0.2">
      <c r="A44" s="59"/>
      <c r="B44" s="39"/>
      <c r="C44" s="39"/>
    </row>
    <row r="45" spans="1:16" ht="15.75" customHeight="1" x14ac:dyDescent="0.2">
      <c r="A45" s="53" t="s">
        <v>20</v>
      </c>
      <c r="B45" s="54">
        <f>SUM(B7:B43)-SUM(B15:B18)</f>
        <v>2097</v>
      </c>
      <c r="C45" s="54">
        <f>SUM(C7:C43)-SUM(C15:C18)</f>
        <v>40</v>
      </c>
      <c r="D45" s="55">
        <f>SUM(D7:D43)-SUM(D15:D18)</f>
        <v>0</v>
      </c>
      <c r="E45" s="55"/>
      <c r="F45" s="55"/>
      <c r="G45" s="55"/>
      <c r="H45" s="109"/>
      <c r="I45" s="109"/>
      <c r="J45" s="109"/>
      <c r="K45" s="109"/>
      <c r="L45" s="55"/>
      <c r="M45" s="55"/>
      <c r="N45" s="55"/>
    </row>
    <row r="46" spans="1:16" ht="15.75" customHeight="1" x14ac:dyDescent="0.2"/>
    <row r="47" spans="1:16" ht="15.75" customHeight="1" x14ac:dyDescent="0.2">
      <c r="A47" s="35" t="s">
        <v>60</v>
      </c>
      <c r="B47" s="36">
        <v>414</v>
      </c>
      <c r="C47" s="36">
        <v>1</v>
      </c>
      <c r="D47" s="55"/>
      <c r="E47" s="55"/>
      <c r="F47" s="55"/>
      <c r="G47" s="55"/>
      <c r="H47" s="55"/>
      <c r="I47" s="55"/>
      <c r="J47" s="55"/>
      <c r="K47" s="55"/>
      <c r="L47" s="55"/>
      <c r="M47" s="55"/>
    </row>
    <row r="48" spans="1:16" s="55" customFormat="1" ht="15.75" customHeight="1" x14ac:dyDescent="0.2">
      <c r="A48" s="38" t="s">
        <v>61</v>
      </c>
      <c r="B48" s="39">
        <v>541</v>
      </c>
      <c r="C48" s="39">
        <v>9</v>
      </c>
      <c r="N48" s="41"/>
      <c r="O48" s="41"/>
      <c r="P48" s="41"/>
    </row>
    <row r="49" spans="1:6" ht="15.75" customHeight="1" x14ac:dyDescent="0.2">
      <c r="A49" s="35" t="s">
        <v>62</v>
      </c>
      <c r="B49" s="36">
        <v>166</v>
      </c>
      <c r="C49" s="36">
        <v>0</v>
      </c>
      <c r="D49" s="41"/>
      <c r="E49" s="41"/>
      <c r="F49" s="41"/>
    </row>
    <row r="51" spans="1:6" ht="23.25" customHeight="1" x14ac:dyDescent="0.2">
      <c r="A51" s="76" t="s">
        <v>81</v>
      </c>
      <c r="B51" s="77">
        <f>B45/'Tabel 1'!W47</f>
        <v>6.2256185539464543E-3</v>
      </c>
      <c r="C51" s="77">
        <f>C45/'Tabel 1'!W47</f>
        <v>1.1875285749063337E-4</v>
      </c>
    </row>
    <row r="52" spans="1:6" x14ac:dyDescent="0.2">
      <c r="A52" s="44" t="s">
        <v>82</v>
      </c>
    </row>
    <row r="53" spans="1:6" x14ac:dyDescent="0.2">
      <c r="A53" s="44" t="s">
        <v>83</v>
      </c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T48"/>
  <sheetViews>
    <sheetView showGridLines="0" workbookViewId="0">
      <selection activeCell="R18" sqref="R18"/>
    </sheetView>
  </sheetViews>
  <sheetFormatPr defaultRowHeight="12.75" x14ac:dyDescent="0.2"/>
  <cols>
    <col min="2" max="2" width="7.140625" bestFit="1" customWidth="1"/>
    <col min="3" max="3" width="0.7109375" customWidth="1"/>
    <col min="4" max="4" width="15.7109375" bestFit="1" customWidth="1"/>
    <col min="5" max="5" width="0.7109375" customWidth="1"/>
    <col min="6" max="6" width="11" customWidth="1"/>
    <col min="7" max="7" width="0.7109375" customWidth="1"/>
    <col min="8" max="8" width="10.28515625" customWidth="1"/>
    <col min="9" max="9" width="0.7109375" customWidth="1"/>
    <col min="10" max="10" width="15.7109375" bestFit="1" customWidth="1"/>
    <col min="11" max="11" width="0.7109375" customWidth="1"/>
    <col min="12" max="12" width="11" customWidth="1"/>
    <col min="13" max="13" width="0.7109375" customWidth="1"/>
    <col min="15" max="15" width="0.7109375" customWidth="1"/>
    <col min="16" max="16" width="15.7109375" bestFit="1" customWidth="1"/>
    <col min="17" max="17" width="0.7109375" customWidth="1"/>
    <col min="18" max="18" width="11" customWidth="1"/>
    <col min="19" max="19" width="0.7109375" customWidth="1"/>
  </cols>
  <sheetData>
    <row r="1" spans="1:20" ht="15.75" x14ac:dyDescent="0.25">
      <c r="A1" s="33" t="s">
        <v>12</v>
      </c>
    </row>
    <row r="4" spans="1:20" ht="15.75" x14ac:dyDescent="0.25">
      <c r="D4" s="129" t="s">
        <v>13</v>
      </c>
      <c r="E4" s="129"/>
      <c r="F4" s="129"/>
      <c r="G4" s="129"/>
      <c r="H4" s="129"/>
      <c r="J4" s="129" t="s">
        <v>14</v>
      </c>
      <c r="K4" s="129"/>
      <c r="L4" s="129"/>
      <c r="M4" s="129"/>
      <c r="N4" s="129"/>
      <c r="P4" s="129" t="s">
        <v>15</v>
      </c>
      <c r="Q4" s="129"/>
      <c r="R4" s="129"/>
      <c r="S4" s="129"/>
      <c r="T4" s="129"/>
    </row>
    <row r="6" spans="1:20" x14ac:dyDescent="0.2">
      <c r="B6" t="s">
        <v>16</v>
      </c>
      <c r="D6" s="128" t="s">
        <v>17</v>
      </c>
      <c r="F6" s="128" t="s">
        <v>18</v>
      </c>
      <c r="H6" s="128" t="s">
        <v>19</v>
      </c>
      <c r="J6" s="128" t="s">
        <v>17</v>
      </c>
      <c r="L6" s="128" t="s">
        <v>18</v>
      </c>
      <c r="N6" s="128" t="s">
        <v>19</v>
      </c>
      <c r="P6" s="128" t="s">
        <v>17</v>
      </c>
      <c r="R6" s="128" t="s">
        <v>18</v>
      </c>
      <c r="T6" s="128" t="s">
        <v>19</v>
      </c>
    </row>
    <row r="7" spans="1:20" x14ac:dyDescent="0.2">
      <c r="D7" s="128"/>
      <c r="F7" s="128"/>
      <c r="H7" s="128"/>
      <c r="J7" s="128"/>
      <c r="L7" s="128"/>
      <c r="N7" s="128"/>
      <c r="P7" s="128"/>
      <c r="R7" s="128"/>
      <c r="T7" s="128"/>
    </row>
    <row r="8" spans="1:20" x14ac:dyDescent="0.2">
      <c r="D8" s="34"/>
      <c r="J8" s="34"/>
      <c r="P8" s="34"/>
    </row>
    <row r="9" spans="1:20" x14ac:dyDescent="0.2">
      <c r="B9" s="35" t="s">
        <v>183</v>
      </c>
      <c r="D9" s="36">
        <v>4386</v>
      </c>
      <c r="E9" s="37"/>
      <c r="F9" s="36">
        <v>0</v>
      </c>
      <c r="H9" s="36">
        <f>IF(D9&lt;10,"-",F9/D9*100)</f>
        <v>0</v>
      </c>
      <c r="I9" s="37"/>
      <c r="J9" s="36">
        <v>2671</v>
      </c>
      <c r="L9" s="36">
        <v>0</v>
      </c>
      <c r="M9" s="37"/>
      <c r="N9" s="36">
        <f>IF(J9&lt;10,"-",L9/J9*100)</f>
        <v>0</v>
      </c>
      <c r="P9" s="36">
        <v>1715</v>
      </c>
      <c r="Q9" s="37"/>
      <c r="R9" s="36">
        <v>0</v>
      </c>
      <c r="T9" s="36">
        <f>IF(P9&lt;10,"-",R9/P9*100)</f>
        <v>0</v>
      </c>
    </row>
    <row r="10" spans="1:20" x14ac:dyDescent="0.2">
      <c r="B10" s="38" t="s">
        <v>184</v>
      </c>
      <c r="D10" s="39">
        <v>4215</v>
      </c>
      <c r="F10" s="39">
        <v>0</v>
      </c>
      <c r="H10" s="39">
        <f t="shared" ref="H10:H17" si="0">IF(D10&lt;10,"-",F10/D10*100)</f>
        <v>0</v>
      </c>
      <c r="J10" s="39">
        <v>2675</v>
      </c>
      <c r="L10" s="39">
        <v>0</v>
      </c>
      <c r="N10" s="39">
        <f t="shared" ref="N10:N17" si="1">IF(J10&lt;10,"-",L10/J10*100)</f>
        <v>0</v>
      </c>
      <c r="P10" s="39">
        <v>1540</v>
      </c>
      <c r="R10" s="39">
        <v>0</v>
      </c>
      <c r="T10" s="39">
        <f>IF(P10&lt;10,"-",R10/P10*100)</f>
        <v>0</v>
      </c>
    </row>
    <row r="11" spans="1:20" x14ac:dyDescent="0.2">
      <c r="B11" s="35" t="s">
        <v>185</v>
      </c>
      <c r="D11" s="36">
        <v>4084</v>
      </c>
      <c r="F11" s="36">
        <v>0</v>
      </c>
      <c r="H11" s="36">
        <f t="shared" si="0"/>
        <v>0</v>
      </c>
      <c r="J11" s="36">
        <v>2535</v>
      </c>
      <c r="L11" s="36">
        <v>0</v>
      </c>
      <c r="N11" s="36">
        <f t="shared" si="1"/>
        <v>0</v>
      </c>
      <c r="P11" s="36">
        <v>1549</v>
      </c>
      <c r="R11" s="36">
        <v>0</v>
      </c>
      <c r="T11" s="36">
        <f t="shared" ref="T11:T17" si="2">IF(P11&lt;10,"-",R11/P11*100)</f>
        <v>0</v>
      </c>
    </row>
    <row r="12" spans="1:20" x14ac:dyDescent="0.2">
      <c r="B12" s="38" t="s">
        <v>186</v>
      </c>
      <c r="D12" s="39">
        <v>3768</v>
      </c>
      <c r="F12" s="39">
        <v>278</v>
      </c>
      <c r="H12" s="39">
        <f t="shared" si="0"/>
        <v>7.3779193205944793</v>
      </c>
      <c r="J12" s="39">
        <v>2381</v>
      </c>
      <c r="L12" s="39">
        <v>116</v>
      </c>
      <c r="N12" s="39">
        <f t="shared" si="1"/>
        <v>4.8719025619487617</v>
      </c>
      <c r="P12" s="39">
        <v>1387</v>
      </c>
      <c r="R12" s="39">
        <v>162</v>
      </c>
      <c r="T12" s="39">
        <f t="shared" si="2"/>
        <v>11.679884643114635</v>
      </c>
    </row>
    <row r="13" spans="1:20" x14ac:dyDescent="0.2">
      <c r="B13" s="35" t="s">
        <v>187</v>
      </c>
      <c r="D13" s="36">
        <v>3672</v>
      </c>
      <c r="F13" s="36">
        <v>848</v>
      </c>
      <c r="H13" s="36">
        <f t="shared" si="0"/>
        <v>23.093681917211327</v>
      </c>
      <c r="J13" s="36">
        <v>2315</v>
      </c>
      <c r="L13" s="36">
        <v>419</v>
      </c>
      <c r="N13" s="36">
        <f t="shared" si="1"/>
        <v>18.099352051835854</v>
      </c>
      <c r="P13" s="36">
        <v>1357</v>
      </c>
      <c r="R13" s="36">
        <v>429</v>
      </c>
      <c r="T13" s="36">
        <f t="shared" si="2"/>
        <v>31.613854089904201</v>
      </c>
    </row>
    <row r="14" spans="1:20" x14ac:dyDescent="0.2">
      <c r="B14" s="38" t="s">
        <v>188</v>
      </c>
      <c r="D14" s="39">
        <v>2655</v>
      </c>
      <c r="F14" s="39">
        <v>971</v>
      </c>
      <c r="H14" s="39">
        <f t="shared" si="0"/>
        <v>36.572504708097931</v>
      </c>
      <c r="J14" s="39">
        <v>1722</v>
      </c>
      <c r="L14" s="39">
        <v>538</v>
      </c>
      <c r="N14" s="39">
        <f t="shared" si="1"/>
        <v>31.24274099883856</v>
      </c>
      <c r="P14" s="39">
        <v>933</v>
      </c>
      <c r="R14" s="39">
        <v>433</v>
      </c>
      <c r="T14" s="39">
        <f t="shared" si="2"/>
        <v>46.40943193997856</v>
      </c>
    </row>
    <row r="15" spans="1:20" x14ac:dyDescent="0.2">
      <c r="B15" s="35" t="s">
        <v>189</v>
      </c>
      <c r="D15" s="36">
        <v>69</v>
      </c>
      <c r="F15" s="36">
        <v>0</v>
      </c>
      <c r="H15" s="36">
        <f t="shared" ref="H15" si="3">IF(D15&lt;10,"-",F15/D15*100)</f>
        <v>0</v>
      </c>
      <c r="J15" s="36">
        <v>55</v>
      </c>
      <c r="L15" s="36">
        <v>0</v>
      </c>
      <c r="N15" s="36">
        <f t="shared" ref="N15" si="4">IF(J15&lt;10,"-",L15/J15*100)</f>
        <v>0</v>
      </c>
      <c r="P15" s="36">
        <v>14</v>
      </c>
      <c r="R15" s="36">
        <v>0</v>
      </c>
      <c r="T15" s="36">
        <f t="shared" ref="T15" si="5">IF(P15&lt;10,"-",R15/P15*100)</f>
        <v>0</v>
      </c>
    </row>
    <row r="17" spans="2:20" x14ac:dyDescent="0.2">
      <c r="B17" s="36" t="s">
        <v>20</v>
      </c>
      <c r="D17" s="36">
        <v>1</v>
      </c>
      <c r="F17" s="36">
        <v>0</v>
      </c>
      <c r="H17" s="36" t="str">
        <f t="shared" si="0"/>
        <v>-</v>
      </c>
      <c r="J17" s="36">
        <v>1</v>
      </c>
      <c r="L17" s="36">
        <v>0</v>
      </c>
      <c r="N17" s="36" t="str">
        <f t="shared" si="1"/>
        <v>-</v>
      </c>
      <c r="P17" s="36">
        <v>0</v>
      </c>
      <c r="R17" s="36">
        <v>0</v>
      </c>
      <c r="T17" s="36" t="str">
        <f t="shared" si="2"/>
        <v>-</v>
      </c>
    </row>
    <row r="19" spans="2:20" x14ac:dyDescent="0.2">
      <c r="B19" s="38"/>
      <c r="D19" s="39"/>
      <c r="F19" s="39"/>
    </row>
    <row r="48" spans="4:11" x14ac:dyDescent="0.2">
      <c r="D48" s="51"/>
      <c r="H48" s="64"/>
      <c r="I48" s="64"/>
      <c r="J48" s="64"/>
      <c r="K48" s="64"/>
    </row>
  </sheetData>
  <mergeCells count="12">
    <mergeCell ref="R6:R7"/>
    <mergeCell ref="T6:T7"/>
    <mergeCell ref="D4:H4"/>
    <mergeCell ref="J4:N4"/>
    <mergeCell ref="P4:T4"/>
    <mergeCell ref="D6:D7"/>
    <mergeCell ref="F6:F7"/>
    <mergeCell ref="H6:H7"/>
    <mergeCell ref="J6:J7"/>
    <mergeCell ref="L6:L7"/>
    <mergeCell ref="N6:N7"/>
    <mergeCell ref="P6:P7"/>
  </mergeCells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17"/>
  <dimension ref="A1:P52"/>
  <sheetViews>
    <sheetView showGridLines="0" topLeftCell="A4" workbookViewId="0">
      <selection activeCell="B28" sqref="B28"/>
    </sheetView>
  </sheetViews>
  <sheetFormatPr defaultRowHeight="12.75" x14ac:dyDescent="0.2"/>
  <cols>
    <col min="1" max="1" width="17.140625" style="44" customWidth="1"/>
    <col min="2" max="9" width="10.7109375" customWidth="1"/>
    <col min="10" max="10" width="13.42578125" bestFit="1" customWidth="1"/>
    <col min="11" max="11" width="10.28515625" bestFit="1" customWidth="1"/>
  </cols>
  <sheetData>
    <row r="1" spans="1:10" s="41" customFormat="1" ht="15.75" customHeight="1" x14ac:dyDescent="0.25">
      <c r="A1" s="33" t="s">
        <v>21</v>
      </c>
    </row>
    <row r="2" spans="1:10" ht="15.75" customHeight="1" x14ac:dyDescent="0.2"/>
    <row r="3" spans="1:10" ht="15.75" customHeight="1" x14ac:dyDescent="0.25">
      <c r="A3" s="33" t="s">
        <v>209</v>
      </c>
    </row>
    <row r="4" spans="1:10" ht="15.75" customHeight="1" x14ac:dyDescent="0.2"/>
    <row r="5" spans="1:10" ht="15.75" customHeight="1" x14ac:dyDescent="0.2"/>
    <row r="6" spans="1:10" s="44" customFormat="1" ht="15.75" customHeight="1" x14ac:dyDescent="0.2"/>
    <row r="7" spans="1:10" s="44" customFormat="1" ht="15.75" customHeight="1" x14ac:dyDescent="0.2">
      <c r="B7" s="67" t="s">
        <v>84</v>
      </c>
      <c r="C7" s="67" t="s">
        <v>85</v>
      </c>
      <c r="D7" s="67" t="s">
        <v>86</v>
      </c>
      <c r="E7" s="67" t="s">
        <v>87</v>
      </c>
      <c r="F7" s="67" t="s">
        <v>88</v>
      </c>
      <c r="G7" s="67" t="s">
        <v>89</v>
      </c>
      <c r="H7" s="67" t="s">
        <v>90</v>
      </c>
      <c r="I7" s="67" t="s">
        <v>91</v>
      </c>
      <c r="J7" s="67" t="s">
        <v>92</v>
      </c>
    </row>
    <row r="8" spans="1:10" s="44" customFormat="1" ht="15.75" hidden="1" customHeight="1" x14ac:dyDescent="0.2">
      <c r="B8" s="67"/>
      <c r="C8" s="67"/>
      <c r="D8" s="67"/>
    </row>
    <row r="9" spans="1:10" ht="15.75" customHeight="1" x14ac:dyDescent="0.2">
      <c r="A9" s="50" t="s">
        <v>225</v>
      </c>
      <c r="B9" s="57">
        <v>486</v>
      </c>
      <c r="C9" s="57">
        <v>147</v>
      </c>
      <c r="D9" s="108">
        <v>192</v>
      </c>
      <c r="E9" s="57">
        <v>97</v>
      </c>
      <c r="F9" s="57">
        <v>55</v>
      </c>
      <c r="G9" s="57">
        <v>36</v>
      </c>
      <c r="H9" s="57">
        <v>51</v>
      </c>
      <c r="I9" s="108">
        <v>20</v>
      </c>
      <c r="J9" s="57">
        <v>15</v>
      </c>
    </row>
    <row r="10" spans="1:10" ht="15.75" customHeight="1" x14ac:dyDescent="0.2">
      <c r="A10" s="52" t="s">
        <v>226</v>
      </c>
      <c r="B10" s="58">
        <v>546</v>
      </c>
      <c r="C10" s="58">
        <v>162</v>
      </c>
      <c r="D10" s="113">
        <v>156</v>
      </c>
      <c r="E10" s="58">
        <v>92</v>
      </c>
      <c r="F10" s="58">
        <v>72</v>
      </c>
      <c r="G10" s="58">
        <v>31</v>
      </c>
      <c r="H10" s="58">
        <v>35</v>
      </c>
      <c r="I10" s="113">
        <v>20</v>
      </c>
      <c r="J10" s="58">
        <v>18</v>
      </c>
    </row>
    <row r="11" spans="1:10" ht="15.75" customHeight="1" x14ac:dyDescent="0.2">
      <c r="A11" s="50" t="s">
        <v>227</v>
      </c>
      <c r="B11" s="57">
        <v>499</v>
      </c>
      <c r="C11" s="57">
        <v>372</v>
      </c>
      <c r="D11" s="108">
        <v>326</v>
      </c>
      <c r="E11" s="57">
        <v>177</v>
      </c>
      <c r="F11" s="57">
        <v>94</v>
      </c>
      <c r="G11" s="57">
        <v>102</v>
      </c>
      <c r="H11" s="57">
        <v>89</v>
      </c>
      <c r="I11" s="108">
        <v>44</v>
      </c>
      <c r="J11" s="57">
        <v>33</v>
      </c>
    </row>
    <row r="12" spans="1:10" ht="15.75" customHeight="1" x14ac:dyDescent="0.2">
      <c r="A12" s="52" t="s">
        <v>26</v>
      </c>
      <c r="B12" s="58">
        <v>996</v>
      </c>
      <c r="C12" s="58">
        <v>725</v>
      </c>
      <c r="D12" s="113">
        <v>842</v>
      </c>
      <c r="E12" s="58">
        <v>479</v>
      </c>
      <c r="F12" s="58">
        <v>312</v>
      </c>
      <c r="G12" s="58">
        <v>280</v>
      </c>
      <c r="H12" s="58">
        <v>266</v>
      </c>
      <c r="I12" s="113">
        <v>149</v>
      </c>
      <c r="J12" s="58">
        <v>164</v>
      </c>
    </row>
    <row r="13" spans="1:10" ht="15.75" customHeight="1" x14ac:dyDescent="0.2">
      <c r="A13" s="50" t="s">
        <v>27</v>
      </c>
      <c r="B13" s="57">
        <v>192</v>
      </c>
      <c r="C13" s="57">
        <v>110</v>
      </c>
      <c r="D13" s="108">
        <v>113</v>
      </c>
      <c r="E13" s="57">
        <v>55</v>
      </c>
      <c r="F13" s="57">
        <v>37</v>
      </c>
      <c r="G13" s="57">
        <v>34</v>
      </c>
      <c r="H13" s="57">
        <v>34</v>
      </c>
      <c r="I13" s="108">
        <v>24</v>
      </c>
      <c r="J13" s="57">
        <v>18</v>
      </c>
    </row>
    <row r="14" spans="1:10" ht="15.75" customHeight="1" x14ac:dyDescent="0.2">
      <c r="A14" s="52" t="s">
        <v>28</v>
      </c>
      <c r="B14" s="58">
        <v>37</v>
      </c>
      <c r="C14" s="58">
        <v>29</v>
      </c>
      <c r="D14" s="113">
        <v>17</v>
      </c>
      <c r="E14" s="58">
        <v>5</v>
      </c>
      <c r="F14" s="58">
        <v>11</v>
      </c>
      <c r="G14" s="58">
        <v>14</v>
      </c>
      <c r="H14" s="58">
        <v>4</v>
      </c>
      <c r="I14" s="113">
        <v>6</v>
      </c>
      <c r="J14" s="58">
        <v>2</v>
      </c>
    </row>
    <row r="15" spans="1:10" ht="15.75" customHeight="1" x14ac:dyDescent="0.2">
      <c r="A15" s="50" t="s">
        <v>29</v>
      </c>
      <c r="B15" s="57">
        <v>172</v>
      </c>
      <c r="C15" s="57">
        <v>122</v>
      </c>
      <c r="D15" s="108">
        <v>149</v>
      </c>
      <c r="E15" s="57">
        <v>88</v>
      </c>
      <c r="F15" s="57">
        <v>45</v>
      </c>
      <c r="G15" s="57">
        <v>50</v>
      </c>
      <c r="H15" s="57">
        <v>43</v>
      </c>
      <c r="I15" s="108">
        <v>28</v>
      </c>
      <c r="J15" s="57">
        <v>29</v>
      </c>
    </row>
    <row r="16" spans="1:10" ht="15.75" customHeight="1" x14ac:dyDescent="0.2">
      <c r="A16" s="52" t="s">
        <v>30</v>
      </c>
      <c r="B16" s="58">
        <v>81</v>
      </c>
      <c r="C16" s="58">
        <v>48</v>
      </c>
      <c r="D16" s="113">
        <v>50</v>
      </c>
      <c r="E16" s="58">
        <v>27</v>
      </c>
      <c r="F16" s="58">
        <v>22</v>
      </c>
      <c r="G16" s="58">
        <v>13</v>
      </c>
      <c r="H16" s="58">
        <v>11</v>
      </c>
      <c r="I16" s="113">
        <v>10</v>
      </c>
      <c r="J16" s="58">
        <v>16</v>
      </c>
    </row>
    <row r="17" spans="1:13" ht="15.75" hidden="1" customHeight="1" x14ac:dyDescent="0.2">
      <c r="A17" s="50" t="s">
        <v>31</v>
      </c>
      <c r="B17" s="57">
        <v>31</v>
      </c>
      <c r="C17" s="57">
        <v>20</v>
      </c>
      <c r="D17" s="108">
        <v>17</v>
      </c>
      <c r="E17" s="57">
        <v>14</v>
      </c>
      <c r="F17" s="57">
        <v>7</v>
      </c>
      <c r="G17" s="57">
        <v>5</v>
      </c>
      <c r="H17" s="57">
        <v>2</v>
      </c>
      <c r="I17" s="108">
        <v>0</v>
      </c>
      <c r="J17" s="57">
        <v>4</v>
      </c>
    </row>
    <row r="18" spans="1:13" ht="15.75" hidden="1" customHeight="1" x14ac:dyDescent="0.2">
      <c r="A18" s="52" t="s">
        <v>32</v>
      </c>
      <c r="B18" s="58">
        <v>14</v>
      </c>
      <c r="C18" s="58">
        <v>9</v>
      </c>
      <c r="D18" s="113">
        <v>12</v>
      </c>
      <c r="E18" s="58">
        <v>6</v>
      </c>
      <c r="F18" s="58">
        <v>2</v>
      </c>
      <c r="G18" s="58">
        <v>4</v>
      </c>
      <c r="H18" s="58">
        <v>1</v>
      </c>
      <c r="I18" s="113">
        <v>1</v>
      </c>
      <c r="J18" s="58">
        <v>2</v>
      </c>
    </row>
    <row r="19" spans="1:13" ht="15.75" hidden="1" customHeight="1" x14ac:dyDescent="0.2">
      <c r="A19" s="50" t="s">
        <v>33</v>
      </c>
      <c r="B19" s="57">
        <v>1</v>
      </c>
      <c r="C19" s="57">
        <v>4</v>
      </c>
      <c r="D19" s="108">
        <v>0</v>
      </c>
      <c r="E19" s="57">
        <v>1</v>
      </c>
      <c r="F19" s="57">
        <v>0</v>
      </c>
      <c r="G19" s="57">
        <v>1</v>
      </c>
      <c r="H19" s="57">
        <v>2</v>
      </c>
      <c r="I19" s="108">
        <v>0</v>
      </c>
      <c r="J19" s="57">
        <v>0</v>
      </c>
    </row>
    <row r="20" spans="1:13" ht="15.75" hidden="1" customHeight="1" x14ac:dyDescent="0.2">
      <c r="A20" s="52" t="s">
        <v>34</v>
      </c>
      <c r="B20" s="58">
        <v>6</v>
      </c>
      <c r="C20" s="58">
        <v>5</v>
      </c>
      <c r="D20" s="113">
        <v>4</v>
      </c>
      <c r="E20" s="58">
        <v>3</v>
      </c>
      <c r="F20" s="58">
        <v>2</v>
      </c>
      <c r="G20" s="58">
        <v>3</v>
      </c>
      <c r="H20" s="58">
        <v>0</v>
      </c>
      <c r="I20" s="113">
        <v>1</v>
      </c>
      <c r="J20" s="58">
        <v>0</v>
      </c>
    </row>
    <row r="21" spans="1:13" ht="15.75" customHeight="1" x14ac:dyDescent="0.2">
      <c r="A21" s="50" t="s">
        <v>35</v>
      </c>
      <c r="B21" s="108">
        <v>52</v>
      </c>
      <c r="C21" s="108">
        <v>38</v>
      </c>
      <c r="D21" s="108">
        <v>33</v>
      </c>
      <c r="E21" s="57">
        <v>24</v>
      </c>
      <c r="F21" s="57">
        <v>11</v>
      </c>
      <c r="G21" s="57">
        <v>13</v>
      </c>
      <c r="H21" s="57">
        <v>5</v>
      </c>
      <c r="I21" s="108">
        <v>2</v>
      </c>
      <c r="J21" s="57">
        <v>6</v>
      </c>
    </row>
    <row r="22" spans="1:13" ht="15.75" customHeight="1" x14ac:dyDescent="0.2">
      <c r="A22" s="52" t="s">
        <v>36</v>
      </c>
      <c r="B22" s="58">
        <v>12</v>
      </c>
      <c r="C22" s="58">
        <v>0</v>
      </c>
      <c r="D22" s="113">
        <v>1</v>
      </c>
      <c r="E22" s="58">
        <v>1</v>
      </c>
      <c r="F22" s="58">
        <v>0</v>
      </c>
      <c r="G22" s="58">
        <v>0</v>
      </c>
      <c r="H22" s="58">
        <v>1</v>
      </c>
      <c r="I22" s="113">
        <v>0</v>
      </c>
      <c r="J22" s="58">
        <v>1</v>
      </c>
    </row>
    <row r="23" spans="1:13" ht="15.75" customHeight="1" x14ac:dyDescent="0.2">
      <c r="A23" s="50" t="s">
        <v>37</v>
      </c>
      <c r="B23" s="57">
        <v>6</v>
      </c>
      <c r="C23" s="57">
        <v>11</v>
      </c>
      <c r="D23" s="108">
        <v>6</v>
      </c>
      <c r="E23" s="57">
        <v>3</v>
      </c>
      <c r="F23" s="57">
        <v>3</v>
      </c>
      <c r="G23" s="57">
        <v>3</v>
      </c>
      <c r="H23" s="57">
        <v>2</v>
      </c>
      <c r="I23" s="108">
        <v>4</v>
      </c>
      <c r="J23" s="108">
        <v>0</v>
      </c>
    </row>
    <row r="24" spans="1:13" ht="15.75" customHeight="1" x14ac:dyDescent="0.2">
      <c r="A24" s="52" t="s">
        <v>38</v>
      </c>
      <c r="B24" s="58">
        <v>81</v>
      </c>
      <c r="C24" s="58">
        <v>15</v>
      </c>
      <c r="D24" s="113">
        <v>11</v>
      </c>
      <c r="E24" s="58">
        <v>7</v>
      </c>
      <c r="F24" s="58">
        <v>8</v>
      </c>
      <c r="G24" s="58">
        <v>5</v>
      </c>
      <c r="H24" s="58">
        <v>2</v>
      </c>
      <c r="I24" s="113">
        <v>0</v>
      </c>
      <c r="J24" s="58">
        <v>1</v>
      </c>
    </row>
    <row r="25" spans="1:13" ht="15.75" customHeight="1" x14ac:dyDescent="0.2">
      <c r="A25" s="50" t="s">
        <v>39</v>
      </c>
      <c r="B25" s="57">
        <v>63</v>
      </c>
      <c r="C25" s="57">
        <v>53</v>
      </c>
      <c r="D25" s="108">
        <v>40</v>
      </c>
      <c r="E25" s="57">
        <v>15</v>
      </c>
      <c r="F25" s="57">
        <v>16</v>
      </c>
      <c r="G25" s="57">
        <v>14</v>
      </c>
      <c r="H25" s="57">
        <v>10</v>
      </c>
      <c r="I25" s="108">
        <v>4</v>
      </c>
      <c r="J25" s="57">
        <v>7</v>
      </c>
    </row>
    <row r="26" spans="1:13" ht="15.75" customHeight="1" x14ac:dyDescent="0.2">
      <c r="A26" s="52" t="s">
        <v>40</v>
      </c>
      <c r="B26" s="58">
        <v>261</v>
      </c>
      <c r="C26" s="58">
        <v>16</v>
      </c>
      <c r="D26" s="113">
        <v>1</v>
      </c>
      <c r="E26" s="58">
        <v>5</v>
      </c>
      <c r="F26" s="58">
        <v>2</v>
      </c>
      <c r="G26" s="58">
        <v>1</v>
      </c>
      <c r="H26" s="58">
        <v>2</v>
      </c>
      <c r="I26" s="113">
        <v>1</v>
      </c>
      <c r="J26" s="58">
        <v>1</v>
      </c>
    </row>
    <row r="27" spans="1:13" ht="15.75" customHeight="1" x14ac:dyDescent="0.2">
      <c r="A27" s="50" t="s">
        <v>41</v>
      </c>
      <c r="B27" s="57">
        <v>9</v>
      </c>
      <c r="C27" s="57">
        <v>10</v>
      </c>
      <c r="D27" s="108">
        <v>3</v>
      </c>
      <c r="E27" s="57">
        <v>3</v>
      </c>
      <c r="F27" s="57">
        <v>2</v>
      </c>
      <c r="G27" s="57">
        <v>0</v>
      </c>
      <c r="H27" s="57">
        <v>1</v>
      </c>
      <c r="I27" s="108">
        <v>0</v>
      </c>
      <c r="J27" s="57">
        <v>0</v>
      </c>
    </row>
    <row r="28" spans="1:13" ht="15.75" customHeight="1" x14ac:dyDescent="0.2">
      <c r="A28" s="52" t="s">
        <v>42</v>
      </c>
      <c r="B28" s="58">
        <v>131</v>
      </c>
      <c r="C28" s="58">
        <v>52</v>
      </c>
      <c r="D28" s="113">
        <v>76</v>
      </c>
      <c r="E28" s="58">
        <v>49</v>
      </c>
      <c r="F28" s="58">
        <v>37</v>
      </c>
      <c r="G28" s="58">
        <v>27</v>
      </c>
      <c r="H28" s="58">
        <v>19</v>
      </c>
      <c r="I28" s="113">
        <v>14</v>
      </c>
      <c r="J28" s="58">
        <v>6</v>
      </c>
    </row>
    <row r="29" spans="1:13" ht="15.75" customHeight="1" x14ac:dyDescent="0.2">
      <c r="A29" s="50" t="s">
        <v>43</v>
      </c>
      <c r="B29" s="57">
        <v>5</v>
      </c>
      <c r="C29" s="57">
        <v>2</v>
      </c>
      <c r="D29" s="108">
        <v>1</v>
      </c>
      <c r="E29" s="57">
        <v>0</v>
      </c>
      <c r="F29" s="57">
        <v>0</v>
      </c>
      <c r="G29" s="57">
        <v>0</v>
      </c>
      <c r="H29" s="57">
        <v>0</v>
      </c>
      <c r="I29" s="108">
        <v>1</v>
      </c>
      <c r="J29" s="57">
        <v>1</v>
      </c>
      <c r="M29" s="55"/>
    </row>
    <row r="30" spans="1:13" ht="15.75" customHeight="1" x14ac:dyDescent="0.2">
      <c r="A30" s="52" t="s">
        <v>44</v>
      </c>
      <c r="B30" s="58">
        <v>49</v>
      </c>
      <c r="C30" s="58">
        <v>22</v>
      </c>
      <c r="D30" s="113">
        <v>27</v>
      </c>
      <c r="E30" s="58">
        <v>18</v>
      </c>
      <c r="F30" s="58">
        <v>10</v>
      </c>
      <c r="G30" s="58">
        <v>5</v>
      </c>
      <c r="H30" s="58">
        <v>10</v>
      </c>
      <c r="I30" s="113">
        <v>11</v>
      </c>
      <c r="J30" s="58">
        <v>5</v>
      </c>
    </row>
    <row r="31" spans="1:13" ht="15.75" customHeight="1" x14ac:dyDescent="0.2">
      <c r="A31" s="50" t="s">
        <v>45</v>
      </c>
      <c r="B31" s="57">
        <v>13</v>
      </c>
      <c r="C31" s="57">
        <v>4</v>
      </c>
      <c r="D31" s="108">
        <v>5</v>
      </c>
      <c r="E31" s="57">
        <v>5</v>
      </c>
      <c r="F31" s="57">
        <v>1</v>
      </c>
      <c r="G31" s="57">
        <v>3</v>
      </c>
      <c r="H31" s="57">
        <v>3</v>
      </c>
      <c r="I31" s="108">
        <v>4</v>
      </c>
      <c r="J31" s="57">
        <v>1</v>
      </c>
    </row>
    <row r="32" spans="1:13" ht="15.75" customHeight="1" x14ac:dyDescent="0.2">
      <c r="A32" s="52" t="s">
        <v>46</v>
      </c>
      <c r="B32" s="58">
        <v>17</v>
      </c>
      <c r="C32" s="58">
        <v>14</v>
      </c>
      <c r="D32" s="113">
        <v>9</v>
      </c>
      <c r="E32" s="58">
        <v>3</v>
      </c>
      <c r="F32" s="58">
        <v>7</v>
      </c>
      <c r="G32" s="58">
        <v>5</v>
      </c>
      <c r="H32" s="58">
        <v>6</v>
      </c>
      <c r="I32" s="113">
        <v>1</v>
      </c>
      <c r="J32" s="58">
        <v>3</v>
      </c>
    </row>
    <row r="33" spans="1:14" ht="15.75" customHeight="1" x14ac:dyDescent="0.2">
      <c r="A33" s="50" t="s">
        <v>47</v>
      </c>
      <c r="B33" s="57">
        <v>173</v>
      </c>
      <c r="C33" s="57">
        <v>86</v>
      </c>
      <c r="D33" s="108">
        <v>91</v>
      </c>
      <c r="E33" s="57">
        <v>53</v>
      </c>
      <c r="F33" s="57">
        <v>32</v>
      </c>
      <c r="G33" s="57">
        <v>22</v>
      </c>
      <c r="H33" s="57">
        <v>16</v>
      </c>
      <c r="I33" s="108">
        <v>12</v>
      </c>
      <c r="J33" s="57">
        <v>9</v>
      </c>
    </row>
    <row r="34" spans="1:14" ht="15.75" customHeight="1" x14ac:dyDescent="0.2">
      <c r="A34" s="52" t="s">
        <v>48</v>
      </c>
      <c r="B34" s="58">
        <v>133</v>
      </c>
      <c r="C34" s="58">
        <v>61</v>
      </c>
      <c r="D34" s="113">
        <v>41</v>
      </c>
      <c r="E34" s="58">
        <v>30</v>
      </c>
      <c r="F34" s="58">
        <v>22</v>
      </c>
      <c r="G34" s="58">
        <v>22</v>
      </c>
      <c r="H34" s="58">
        <v>11</v>
      </c>
      <c r="I34" s="113">
        <v>7</v>
      </c>
      <c r="J34" s="58">
        <v>11</v>
      </c>
    </row>
    <row r="35" spans="1:14" ht="15.75" customHeight="1" x14ac:dyDescent="0.2">
      <c r="A35" s="50" t="s">
        <v>49</v>
      </c>
      <c r="B35" s="57">
        <v>85</v>
      </c>
      <c r="C35" s="57">
        <v>45</v>
      </c>
      <c r="D35" s="108">
        <v>27</v>
      </c>
      <c r="E35" s="57">
        <v>21</v>
      </c>
      <c r="F35" s="57">
        <v>9</v>
      </c>
      <c r="G35" s="57">
        <v>10</v>
      </c>
      <c r="H35" s="57">
        <v>6</v>
      </c>
      <c r="I35" s="108">
        <v>6</v>
      </c>
      <c r="J35" s="57">
        <v>5</v>
      </c>
    </row>
    <row r="36" spans="1:14" ht="15.75" customHeight="1" x14ac:dyDescent="0.2">
      <c r="A36" s="52" t="s">
        <v>50</v>
      </c>
      <c r="B36" s="58">
        <v>496</v>
      </c>
      <c r="C36" s="58">
        <v>299</v>
      </c>
      <c r="D36" s="113">
        <v>299</v>
      </c>
      <c r="E36" s="58">
        <v>160</v>
      </c>
      <c r="F36" s="58">
        <v>144</v>
      </c>
      <c r="G36" s="58">
        <v>88</v>
      </c>
      <c r="H36" s="58">
        <v>94</v>
      </c>
      <c r="I36" s="113">
        <v>54</v>
      </c>
      <c r="J36" s="58">
        <v>67</v>
      </c>
    </row>
    <row r="37" spans="1:14" ht="15.75" customHeight="1" x14ac:dyDescent="0.2">
      <c r="A37" s="50" t="s">
        <v>51</v>
      </c>
      <c r="B37" s="57">
        <v>526</v>
      </c>
      <c r="C37" s="57">
        <v>344</v>
      </c>
      <c r="D37" s="108">
        <v>278</v>
      </c>
      <c r="E37" s="57">
        <v>165</v>
      </c>
      <c r="F37" s="57">
        <v>101</v>
      </c>
      <c r="G37" s="57">
        <v>78</v>
      </c>
      <c r="H37" s="57">
        <v>89</v>
      </c>
      <c r="I37" s="108">
        <v>57</v>
      </c>
      <c r="J37" s="57">
        <v>50</v>
      </c>
    </row>
    <row r="38" spans="1:14" ht="15.75" customHeight="1" x14ac:dyDescent="0.2">
      <c r="A38" s="52" t="s">
        <v>52</v>
      </c>
      <c r="B38" s="58">
        <v>161</v>
      </c>
      <c r="C38" s="58">
        <v>64</v>
      </c>
      <c r="D38" s="113">
        <v>65</v>
      </c>
      <c r="E38" s="58">
        <v>37</v>
      </c>
      <c r="F38" s="58">
        <v>30</v>
      </c>
      <c r="G38" s="58">
        <v>29</v>
      </c>
      <c r="H38" s="58">
        <v>16</v>
      </c>
      <c r="I38" s="113">
        <v>17</v>
      </c>
      <c r="J38" s="58">
        <v>12</v>
      </c>
    </row>
    <row r="39" spans="1:14" ht="15.75" customHeight="1" x14ac:dyDescent="0.2">
      <c r="A39" s="50" t="s">
        <v>53</v>
      </c>
      <c r="B39" s="57">
        <v>89</v>
      </c>
      <c r="C39" s="57">
        <v>75</v>
      </c>
      <c r="D39" s="108">
        <v>73</v>
      </c>
      <c r="E39" s="57">
        <v>30</v>
      </c>
      <c r="F39" s="57">
        <v>25</v>
      </c>
      <c r="G39" s="57">
        <v>22</v>
      </c>
      <c r="H39" s="57">
        <v>26</v>
      </c>
      <c r="I39" s="108">
        <v>6</v>
      </c>
      <c r="J39" s="57">
        <v>11</v>
      </c>
    </row>
    <row r="40" spans="1:14" ht="15.75" customHeight="1" x14ac:dyDescent="0.2">
      <c r="A40" s="52" t="s">
        <v>54</v>
      </c>
      <c r="B40" s="58">
        <v>167</v>
      </c>
      <c r="C40" s="58">
        <v>104</v>
      </c>
      <c r="D40" s="113">
        <v>98</v>
      </c>
      <c r="E40" s="58">
        <v>71</v>
      </c>
      <c r="F40" s="58">
        <v>33</v>
      </c>
      <c r="G40" s="58">
        <v>40</v>
      </c>
      <c r="H40" s="58">
        <v>33</v>
      </c>
      <c r="I40" s="113">
        <v>20</v>
      </c>
      <c r="J40" s="58">
        <v>27</v>
      </c>
    </row>
    <row r="41" spans="1:14" ht="15.75" customHeight="1" x14ac:dyDescent="0.2">
      <c r="A41" s="50" t="s">
        <v>55</v>
      </c>
      <c r="B41" s="57">
        <v>90</v>
      </c>
      <c r="C41" s="57">
        <v>64</v>
      </c>
      <c r="D41" s="108">
        <v>71</v>
      </c>
      <c r="E41" s="57">
        <v>52</v>
      </c>
      <c r="F41" s="57">
        <v>25</v>
      </c>
      <c r="G41" s="57">
        <v>19</v>
      </c>
      <c r="H41" s="57">
        <v>20</v>
      </c>
      <c r="I41" s="108">
        <v>14</v>
      </c>
      <c r="J41" s="57">
        <v>12</v>
      </c>
    </row>
    <row r="42" spans="1:14" ht="15.75" customHeight="1" x14ac:dyDescent="0.2">
      <c r="A42" s="52" t="s">
        <v>56</v>
      </c>
      <c r="B42" s="58">
        <v>45</v>
      </c>
      <c r="C42" s="58">
        <v>28</v>
      </c>
      <c r="D42" s="113">
        <v>19</v>
      </c>
      <c r="E42" s="58">
        <v>4</v>
      </c>
      <c r="F42" s="58">
        <v>4</v>
      </c>
      <c r="G42" s="58">
        <v>8</v>
      </c>
      <c r="H42" s="58">
        <v>5</v>
      </c>
      <c r="I42" s="113">
        <v>2</v>
      </c>
      <c r="J42" s="58">
        <v>2</v>
      </c>
    </row>
    <row r="43" spans="1:14" ht="15.75" customHeight="1" x14ac:dyDescent="0.2">
      <c r="A43" s="50" t="s">
        <v>57</v>
      </c>
      <c r="B43" s="57">
        <v>279</v>
      </c>
      <c r="C43" s="57">
        <v>78</v>
      </c>
      <c r="D43" s="108">
        <v>103</v>
      </c>
      <c r="E43" s="57">
        <v>37</v>
      </c>
      <c r="F43" s="57">
        <v>40</v>
      </c>
      <c r="G43" s="57">
        <v>24</v>
      </c>
      <c r="H43" s="57">
        <v>22</v>
      </c>
      <c r="I43" s="108">
        <v>10</v>
      </c>
      <c r="J43" s="57">
        <v>15</v>
      </c>
    </row>
    <row r="44" spans="1:14" ht="15.75" customHeight="1" x14ac:dyDescent="0.2">
      <c r="A44" s="52" t="s">
        <v>58</v>
      </c>
      <c r="B44" s="58">
        <v>153</v>
      </c>
      <c r="C44" s="58">
        <v>42</v>
      </c>
      <c r="D44" s="113">
        <v>59</v>
      </c>
      <c r="E44" s="58">
        <v>15</v>
      </c>
      <c r="F44" s="58">
        <v>15</v>
      </c>
      <c r="G44" s="58">
        <v>8</v>
      </c>
      <c r="H44" s="58">
        <v>8</v>
      </c>
      <c r="I44" s="113">
        <v>4</v>
      </c>
      <c r="J44" s="58">
        <v>2</v>
      </c>
    </row>
    <row r="45" spans="1:14" ht="15.75" customHeight="1" x14ac:dyDescent="0.2">
      <c r="A45" s="50" t="s">
        <v>59</v>
      </c>
      <c r="B45" s="57">
        <v>538</v>
      </c>
      <c r="C45" s="57">
        <v>303</v>
      </c>
      <c r="D45" s="108">
        <v>295</v>
      </c>
      <c r="E45" s="57">
        <v>161</v>
      </c>
      <c r="F45" s="57">
        <v>140</v>
      </c>
      <c r="G45" s="57">
        <v>106</v>
      </c>
      <c r="H45" s="57">
        <v>72</v>
      </c>
      <c r="I45" s="108">
        <v>55</v>
      </c>
      <c r="J45" s="57">
        <v>63</v>
      </c>
    </row>
    <row r="46" spans="1:14" ht="15.75" customHeight="1" x14ac:dyDescent="0.2">
      <c r="A46" s="59"/>
      <c r="B46" s="39"/>
      <c r="C46" s="39"/>
      <c r="D46" s="39"/>
      <c r="E46" s="39"/>
      <c r="F46" s="39"/>
      <c r="G46" s="39"/>
      <c r="H46" s="39"/>
      <c r="I46" s="39"/>
      <c r="J46" s="39"/>
    </row>
    <row r="47" spans="1:14" ht="15.75" customHeight="1" x14ac:dyDescent="0.2">
      <c r="A47" s="53" t="s">
        <v>20</v>
      </c>
      <c r="B47" s="117">
        <f>SUM(B9:B45)-SUM(B17:B20)</f>
        <v>6643</v>
      </c>
      <c r="C47" s="117">
        <f t="shared" ref="C47:J47" si="0">SUM(C9:C45)-SUM(C17:C20)</f>
        <v>3545</v>
      </c>
      <c r="D47" s="117">
        <f t="shared" si="0"/>
        <v>3577</v>
      </c>
      <c r="E47" s="117">
        <f t="shared" si="0"/>
        <v>1989</v>
      </c>
      <c r="F47" s="117">
        <f t="shared" si="0"/>
        <v>1365</v>
      </c>
      <c r="G47" s="117">
        <f t="shared" si="0"/>
        <v>1112</v>
      </c>
      <c r="H47" s="117">
        <f t="shared" si="0"/>
        <v>1012</v>
      </c>
      <c r="I47" s="117">
        <f t="shared" si="0"/>
        <v>607</v>
      </c>
      <c r="J47" s="117">
        <f t="shared" si="0"/>
        <v>613</v>
      </c>
      <c r="K47" s="109"/>
      <c r="L47" s="55"/>
      <c r="M47" s="55"/>
      <c r="N47" s="55"/>
    </row>
    <row r="48" spans="1:14" ht="15.75" customHeight="1" x14ac:dyDescent="0.2"/>
    <row r="49" spans="1:16" ht="15.75" customHeight="1" x14ac:dyDescent="0.2">
      <c r="A49" s="35" t="s">
        <v>60</v>
      </c>
      <c r="B49" s="57">
        <v>1032</v>
      </c>
      <c r="C49" s="57">
        <v>309</v>
      </c>
      <c r="D49" s="57">
        <v>348</v>
      </c>
      <c r="E49" s="57">
        <v>189</v>
      </c>
      <c r="F49" s="57">
        <v>127</v>
      </c>
      <c r="G49" s="57">
        <v>67</v>
      </c>
      <c r="H49" s="57">
        <v>86</v>
      </c>
      <c r="I49" s="57">
        <v>40</v>
      </c>
      <c r="J49" s="57">
        <v>33</v>
      </c>
      <c r="K49" s="55"/>
      <c r="L49" s="55"/>
      <c r="M49" s="55"/>
    </row>
    <row r="50" spans="1:16" s="55" customFormat="1" ht="15.75" customHeight="1" x14ac:dyDescent="0.2">
      <c r="A50" s="38" t="s">
        <v>61</v>
      </c>
      <c r="B50" s="58">
        <v>1478</v>
      </c>
      <c r="C50" s="58">
        <v>1034</v>
      </c>
      <c r="D50" s="58">
        <v>1171</v>
      </c>
      <c r="E50" s="58">
        <v>654</v>
      </c>
      <c r="F50" s="58">
        <v>427</v>
      </c>
      <c r="G50" s="58">
        <v>391</v>
      </c>
      <c r="H50" s="58">
        <v>358</v>
      </c>
      <c r="I50" s="58">
        <v>217</v>
      </c>
      <c r="J50" s="58">
        <v>229</v>
      </c>
      <c r="N50" s="41"/>
      <c r="O50" s="41"/>
      <c r="P50" s="41"/>
    </row>
    <row r="51" spans="1:16" ht="15.75" customHeight="1" x14ac:dyDescent="0.2">
      <c r="A51" s="35" t="s">
        <v>62</v>
      </c>
      <c r="B51" s="57">
        <v>1401</v>
      </c>
      <c r="C51" s="57">
        <v>813</v>
      </c>
      <c r="D51" s="57">
        <v>710</v>
      </c>
      <c r="E51" s="57">
        <v>413</v>
      </c>
      <c r="F51" s="57">
        <v>306</v>
      </c>
      <c r="G51" s="57">
        <v>227</v>
      </c>
      <c r="H51" s="57">
        <v>216</v>
      </c>
      <c r="I51" s="57">
        <v>141</v>
      </c>
      <c r="J51" s="57">
        <v>145</v>
      </c>
    </row>
    <row r="52" spans="1:16" x14ac:dyDescent="0.2">
      <c r="A52" s="44" t="s">
        <v>63</v>
      </c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18"/>
  <dimension ref="A1:P52"/>
  <sheetViews>
    <sheetView showGridLines="0" topLeftCell="A4" workbookViewId="0">
      <selection activeCell="A28" sqref="A28"/>
    </sheetView>
  </sheetViews>
  <sheetFormatPr defaultRowHeight="12.75" x14ac:dyDescent="0.2"/>
  <cols>
    <col min="1" max="1" width="17.140625" style="44" customWidth="1"/>
    <col min="2" max="9" width="10.7109375" customWidth="1"/>
    <col min="10" max="10" width="13.42578125" bestFit="1" customWidth="1"/>
    <col min="11" max="11" width="10.28515625" bestFit="1" customWidth="1"/>
  </cols>
  <sheetData>
    <row r="1" spans="1:10" s="41" customFormat="1" ht="15.75" customHeight="1" x14ac:dyDescent="0.25">
      <c r="A1" s="33" t="s">
        <v>21</v>
      </c>
    </row>
    <row r="2" spans="1:10" ht="15.75" customHeight="1" x14ac:dyDescent="0.2"/>
    <row r="3" spans="1:10" ht="15.75" customHeight="1" x14ac:dyDescent="0.25">
      <c r="A3" s="33" t="s">
        <v>210</v>
      </c>
    </row>
    <row r="4" spans="1:10" ht="15.75" customHeight="1" x14ac:dyDescent="0.2"/>
    <row r="5" spans="1:10" ht="15.75" customHeight="1" x14ac:dyDescent="0.2"/>
    <row r="6" spans="1:10" s="44" customFormat="1" ht="15.75" customHeight="1" x14ac:dyDescent="0.2"/>
    <row r="7" spans="1:10" s="44" customFormat="1" ht="15.75" customHeight="1" x14ac:dyDescent="0.2">
      <c r="B7" s="67" t="s">
        <v>84</v>
      </c>
      <c r="C7" s="67" t="s">
        <v>85</v>
      </c>
      <c r="D7" s="67" t="s">
        <v>86</v>
      </c>
      <c r="E7" s="67" t="s">
        <v>87</v>
      </c>
      <c r="F7" s="67" t="s">
        <v>88</v>
      </c>
      <c r="G7" s="67" t="s">
        <v>89</v>
      </c>
      <c r="H7" s="67" t="s">
        <v>90</v>
      </c>
      <c r="I7" s="67" t="s">
        <v>91</v>
      </c>
      <c r="J7" s="67" t="s">
        <v>92</v>
      </c>
    </row>
    <row r="8" spans="1:10" s="44" customFormat="1" ht="15.75" hidden="1" customHeight="1" x14ac:dyDescent="0.2">
      <c r="B8" s="67"/>
      <c r="C8" s="67"/>
      <c r="D8" s="67"/>
    </row>
    <row r="9" spans="1:10" ht="15.75" customHeight="1" x14ac:dyDescent="0.2">
      <c r="A9" s="50" t="s">
        <v>225</v>
      </c>
      <c r="B9" s="57">
        <v>245</v>
      </c>
      <c r="C9" s="57">
        <v>35</v>
      </c>
      <c r="D9" s="108">
        <v>99</v>
      </c>
      <c r="E9" s="57">
        <v>45</v>
      </c>
      <c r="F9" s="57">
        <v>20</v>
      </c>
      <c r="G9" s="57">
        <v>7</v>
      </c>
      <c r="H9" s="57">
        <v>19</v>
      </c>
      <c r="I9" s="108">
        <v>8</v>
      </c>
      <c r="J9" s="57">
        <v>2</v>
      </c>
    </row>
    <row r="10" spans="1:10" ht="15.75" customHeight="1" x14ac:dyDescent="0.2">
      <c r="A10" s="52" t="s">
        <v>226</v>
      </c>
      <c r="B10" s="58">
        <v>251</v>
      </c>
      <c r="C10" s="58">
        <v>20</v>
      </c>
      <c r="D10" s="113">
        <v>42</v>
      </c>
      <c r="E10" s="58">
        <v>14</v>
      </c>
      <c r="F10" s="58">
        <v>28</v>
      </c>
      <c r="G10" s="58">
        <v>4</v>
      </c>
      <c r="H10" s="58">
        <v>6</v>
      </c>
      <c r="I10" s="113">
        <v>1</v>
      </c>
      <c r="J10" s="58">
        <v>1</v>
      </c>
    </row>
    <row r="11" spans="1:10" ht="15.75" customHeight="1" x14ac:dyDescent="0.2">
      <c r="A11" s="50" t="s">
        <v>227</v>
      </c>
      <c r="B11" s="57">
        <v>216</v>
      </c>
      <c r="C11" s="57">
        <v>187</v>
      </c>
      <c r="D11" s="108">
        <v>207</v>
      </c>
      <c r="E11" s="57">
        <v>103</v>
      </c>
      <c r="F11" s="57">
        <v>41</v>
      </c>
      <c r="G11" s="57">
        <v>47</v>
      </c>
      <c r="H11" s="57">
        <v>59</v>
      </c>
      <c r="I11" s="108">
        <v>23</v>
      </c>
      <c r="J11" s="57">
        <v>4</v>
      </c>
    </row>
    <row r="12" spans="1:10" ht="15.75" customHeight="1" x14ac:dyDescent="0.2">
      <c r="A12" s="52" t="s">
        <v>26</v>
      </c>
      <c r="B12" s="58">
        <v>360</v>
      </c>
      <c r="C12" s="58">
        <v>272</v>
      </c>
      <c r="D12" s="113">
        <v>414</v>
      </c>
      <c r="E12" s="58">
        <v>203</v>
      </c>
      <c r="F12" s="58">
        <v>116</v>
      </c>
      <c r="G12" s="58">
        <v>115</v>
      </c>
      <c r="H12" s="58">
        <v>136</v>
      </c>
      <c r="I12" s="113">
        <v>49</v>
      </c>
      <c r="J12" s="58">
        <v>16</v>
      </c>
    </row>
    <row r="13" spans="1:10" ht="15.75" customHeight="1" x14ac:dyDescent="0.2">
      <c r="A13" s="50" t="s">
        <v>27</v>
      </c>
      <c r="B13" s="57">
        <v>64</v>
      </c>
      <c r="C13" s="57">
        <v>31</v>
      </c>
      <c r="D13" s="108">
        <v>46</v>
      </c>
      <c r="E13" s="57">
        <v>18</v>
      </c>
      <c r="F13" s="57">
        <v>14</v>
      </c>
      <c r="G13" s="57">
        <v>15</v>
      </c>
      <c r="H13" s="57">
        <v>6</v>
      </c>
      <c r="I13" s="108">
        <v>10</v>
      </c>
      <c r="J13" s="57">
        <v>0</v>
      </c>
    </row>
    <row r="14" spans="1:10" ht="15.75" customHeight="1" x14ac:dyDescent="0.2">
      <c r="A14" s="52" t="s">
        <v>28</v>
      </c>
      <c r="B14" s="58">
        <v>4</v>
      </c>
      <c r="C14" s="58">
        <v>3</v>
      </c>
      <c r="D14" s="113">
        <v>0</v>
      </c>
      <c r="E14" s="58">
        <v>0</v>
      </c>
      <c r="F14" s="58">
        <v>0</v>
      </c>
      <c r="G14" s="58">
        <v>0</v>
      </c>
      <c r="H14" s="58">
        <v>0</v>
      </c>
      <c r="I14" s="113">
        <v>1</v>
      </c>
      <c r="J14" s="58">
        <v>0</v>
      </c>
    </row>
    <row r="15" spans="1:10" ht="15.75" customHeight="1" x14ac:dyDescent="0.2">
      <c r="A15" s="50" t="s">
        <v>29</v>
      </c>
      <c r="B15" s="57">
        <v>80</v>
      </c>
      <c r="C15" s="57">
        <v>60</v>
      </c>
      <c r="D15" s="108">
        <v>81</v>
      </c>
      <c r="E15" s="57">
        <v>54</v>
      </c>
      <c r="F15" s="57">
        <v>21</v>
      </c>
      <c r="G15" s="57">
        <v>26</v>
      </c>
      <c r="H15" s="57">
        <v>23</v>
      </c>
      <c r="I15" s="108">
        <v>12</v>
      </c>
      <c r="J15" s="57">
        <v>0</v>
      </c>
    </row>
    <row r="16" spans="1:10" ht="15.75" customHeight="1" x14ac:dyDescent="0.2">
      <c r="A16" s="52" t="s">
        <v>30</v>
      </c>
      <c r="B16" s="58">
        <v>37</v>
      </c>
      <c r="C16" s="58">
        <v>16</v>
      </c>
      <c r="D16" s="113">
        <v>22</v>
      </c>
      <c r="E16" s="58">
        <v>12</v>
      </c>
      <c r="F16" s="58">
        <v>5</v>
      </c>
      <c r="G16" s="58">
        <v>4</v>
      </c>
      <c r="H16" s="58">
        <v>4</v>
      </c>
      <c r="I16" s="113">
        <v>5</v>
      </c>
      <c r="J16" s="58">
        <v>1</v>
      </c>
    </row>
    <row r="17" spans="1:13" ht="15.75" hidden="1" customHeight="1" x14ac:dyDescent="0.2">
      <c r="A17" s="50" t="s">
        <v>31</v>
      </c>
      <c r="B17" s="57">
        <v>10</v>
      </c>
      <c r="C17" s="57">
        <v>9</v>
      </c>
      <c r="D17" s="108">
        <v>3</v>
      </c>
      <c r="E17" s="57">
        <v>1</v>
      </c>
      <c r="F17" s="57">
        <v>1</v>
      </c>
      <c r="G17" s="57">
        <v>1</v>
      </c>
      <c r="H17" s="57">
        <v>0</v>
      </c>
      <c r="I17" s="108">
        <v>0</v>
      </c>
      <c r="J17" s="57">
        <v>0</v>
      </c>
    </row>
    <row r="18" spans="1:13" ht="15.75" hidden="1" customHeight="1" x14ac:dyDescent="0.2">
      <c r="A18" s="52" t="s">
        <v>32</v>
      </c>
      <c r="B18" s="58">
        <v>4</v>
      </c>
      <c r="C18" s="58">
        <v>4</v>
      </c>
      <c r="D18" s="113">
        <v>6</v>
      </c>
      <c r="E18" s="58">
        <v>2</v>
      </c>
      <c r="F18" s="58">
        <v>1</v>
      </c>
      <c r="G18" s="58">
        <v>1</v>
      </c>
      <c r="H18" s="58">
        <v>1</v>
      </c>
      <c r="I18" s="113">
        <v>0</v>
      </c>
      <c r="J18" s="58">
        <v>0</v>
      </c>
    </row>
    <row r="19" spans="1:13" ht="15.75" hidden="1" customHeight="1" x14ac:dyDescent="0.2">
      <c r="A19" s="50" t="s">
        <v>33</v>
      </c>
      <c r="B19" s="57">
        <v>0</v>
      </c>
      <c r="C19" s="57">
        <v>0</v>
      </c>
      <c r="D19" s="108">
        <v>0</v>
      </c>
      <c r="E19" s="57">
        <v>0</v>
      </c>
      <c r="F19" s="57">
        <v>0</v>
      </c>
      <c r="G19" s="57">
        <v>0</v>
      </c>
      <c r="H19" s="57">
        <v>0</v>
      </c>
      <c r="I19" s="108">
        <v>0</v>
      </c>
      <c r="J19" s="57">
        <v>0</v>
      </c>
    </row>
    <row r="20" spans="1:13" ht="15.75" hidden="1" customHeight="1" x14ac:dyDescent="0.2">
      <c r="A20" s="52" t="s">
        <v>34</v>
      </c>
      <c r="B20" s="58">
        <v>1</v>
      </c>
      <c r="C20" s="58">
        <v>4</v>
      </c>
      <c r="D20" s="113">
        <v>0</v>
      </c>
      <c r="E20" s="58">
        <v>1</v>
      </c>
      <c r="F20" s="58">
        <v>1</v>
      </c>
      <c r="G20" s="58">
        <v>1</v>
      </c>
      <c r="H20" s="58">
        <v>0</v>
      </c>
      <c r="I20" s="113">
        <v>0</v>
      </c>
      <c r="J20" s="58">
        <v>0</v>
      </c>
    </row>
    <row r="21" spans="1:13" ht="15.75" customHeight="1" x14ac:dyDescent="0.2">
      <c r="A21" s="50" t="s">
        <v>35</v>
      </c>
      <c r="B21" s="108">
        <v>15</v>
      </c>
      <c r="C21" s="108">
        <v>17</v>
      </c>
      <c r="D21" s="108">
        <v>9</v>
      </c>
      <c r="E21" s="57">
        <v>4</v>
      </c>
      <c r="F21" s="57">
        <v>3</v>
      </c>
      <c r="G21" s="57">
        <v>3</v>
      </c>
      <c r="H21" s="57">
        <v>1</v>
      </c>
      <c r="I21" s="108">
        <v>0</v>
      </c>
      <c r="J21" s="57">
        <v>0</v>
      </c>
    </row>
    <row r="22" spans="1:13" ht="15.75" customHeight="1" x14ac:dyDescent="0.2">
      <c r="A22" s="52" t="s">
        <v>36</v>
      </c>
      <c r="B22" s="58">
        <v>3</v>
      </c>
      <c r="C22" s="58">
        <v>0</v>
      </c>
      <c r="D22" s="113">
        <v>0</v>
      </c>
      <c r="E22" s="58">
        <v>1</v>
      </c>
      <c r="F22" s="58">
        <v>0</v>
      </c>
      <c r="G22" s="58">
        <v>0</v>
      </c>
      <c r="H22" s="58">
        <v>0</v>
      </c>
      <c r="I22" s="113">
        <v>0</v>
      </c>
      <c r="J22" s="58">
        <v>0</v>
      </c>
    </row>
    <row r="23" spans="1:13" ht="15.75" customHeight="1" x14ac:dyDescent="0.2">
      <c r="A23" s="50" t="s">
        <v>37</v>
      </c>
      <c r="B23" s="57">
        <v>2</v>
      </c>
      <c r="C23" s="57">
        <v>5</v>
      </c>
      <c r="D23" s="108">
        <v>4</v>
      </c>
      <c r="E23" s="57">
        <v>1</v>
      </c>
      <c r="F23" s="57">
        <v>2</v>
      </c>
      <c r="G23" s="57">
        <v>1</v>
      </c>
      <c r="H23" s="57">
        <v>0</v>
      </c>
      <c r="I23" s="108">
        <v>2</v>
      </c>
      <c r="J23" s="108">
        <v>0</v>
      </c>
    </row>
    <row r="24" spans="1:13" ht="15.75" customHeight="1" x14ac:dyDescent="0.2">
      <c r="A24" s="52" t="s">
        <v>38</v>
      </c>
      <c r="B24" s="58">
        <v>41</v>
      </c>
      <c r="C24" s="58">
        <v>4</v>
      </c>
      <c r="D24" s="113">
        <v>3</v>
      </c>
      <c r="E24" s="58">
        <v>1</v>
      </c>
      <c r="F24" s="58">
        <v>2</v>
      </c>
      <c r="G24" s="58">
        <v>1</v>
      </c>
      <c r="H24" s="58">
        <v>0</v>
      </c>
      <c r="I24" s="113">
        <v>0</v>
      </c>
      <c r="J24" s="58">
        <v>0</v>
      </c>
    </row>
    <row r="25" spans="1:13" ht="15.75" customHeight="1" x14ac:dyDescent="0.2">
      <c r="A25" s="50" t="s">
        <v>39</v>
      </c>
      <c r="B25" s="57">
        <v>29</v>
      </c>
      <c r="C25" s="57">
        <v>33</v>
      </c>
      <c r="D25" s="108">
        <v>22</v>
      </c>
      <c r="E25" s="57">
        <v>6</v>
      </c>
      <c r="F25" s="57">
        <v>6</v>
      </c>
      <c r="G25" s="57">
        <v>5</v>
      </c>
      <c r="H25" s="57">
        <v>4</v>
      </c>
      <c r="I25" s="108">
        <v>1</v>
      </c>
      <c r="J25" s="57">
        <v>0</v>
      </c>
    </row>
    <row r="26" spans="1:13" ht="15.75" customHeight="1" x14ac:dyDescent="0.2">
      <c r="A26" s="52" t="s">
        <v>40</v>
      </c>
      <c r="B26" s="58">
        <v>116</v>
      </c>
      <c r="C26" s="58">
        <v>1</v>
      </c>
      <c r="D26" s="113">
        <v>0</v>
      </c>
      <c r="E26" s="58">
        <v>0</v>
      </c>
      <c r="F26" s="58">
        <v>0</v>
      </c>
      <c r="G26" s="58">
        <v>0</v>
      </c>
      <c r="H26" s="58">
        <v>1</v>
      </c>
      <c r="I26" s="113">
        <v>1</v>
      </c>
      <c r="J26" s="58">
        <v>0</v>
      </c>
    </row>
    <row r="27" spans="1:13" ht="15.75" customHeight="1" x14ac:dyDescent="0.2">
      <c r="A27" s="50" t="s">
        <v>41</v>
      </c>
      <c r="B27" s="57">
        <v>1</v>
      </c>
      <c r="C27" s="57">
        <v>2</v>
      </c>
      <c r="D27" s="108">
        <v>1</v>
      </c>
      <c r="E27" s="57">
        <v>0</v>
      </c>
      <c r="F27" s="57">
        <v>0</v>
      </c>
      <c r="G27" s="57">
        <v>0</v>
      </c>
      <c r="H27" s="57">
        <v>0</v>
      </c>
      <c r="I27" s="108">
        <v>0</v>
      </c>
      <c r="J27" s="57">
        <v>0</v>
      </c>
    </row>
    <row r="28" spans="1:13" ht="15.75" customHeight="1" x14ac:dyDescent="0.2">
      <c r="A28" s="52" t="s">
        <v>42</v>
      </c>
      <c r="B28" s="58">
        <v>36</v>
      </c>
      <c r="C28" s="58">
        <v>6</v>
      </c>
      <c r="D28" s="113">
        <v>29</v>
      </c>
      <c r="E28" s="58">
        <v>17</v>
      </c>
      <c r="F28" s="58">
        <v>11</v>
      </c>
      <c r="G28" s="58">
        <v>4</v>
      </c>
      <c r="H28" s="58">
        <v>2</v>
      </c>
      <c r="I28" s="113">
        <v>2</v>
      </c>
      <c r="J28" s="58">
        <v>1</v>
      </c>
    </row>
    <row r="29" spans="1:13" ht="15.75" customHeight="1" x14ac:dyDescent="0.2">
      <c r="A29" s="50" t="s">
        <v>43</v>
      </c>
      <c r="B29" s="57">
        <v>0</v>
      </c>
      <c r="C29" s="57">
        <v>0</v>
      </c>
      <c r="D29" s="108">
        <v>0</v>
      </c>
      <c r="E29" s="57">
        <v>0</v>
      </c>
      <c r="F29" s="57">
        <v>0</v>
      </c>
      <c r="G29" s="57">
        <v>0</v>
      </c>
      <c r="H29" s="57">
        <v>0</v>
      </c>
      <c r="I29" s="108">
        <v>1</v>
      </c>
      <c r="J29" s="57">
        <v>0</v>
      </c>
      <c r="M29" s="55"/>
    </row>
    <row r="30" spans="1:13" ht="15.75" customHeight="1" x14ac:dyDescent="0.2">
      <c r="A30" s="52" t="s">
        <v>44</v>
      </c>
      <c r="B30" s="58">
        <v>7</v>
      </c>
      <c r="C30" s="58">
        <v>3</v>
      </c>
      <c r="D30" s="113">
        <v>5</v>
      </c>
      <c r="E30" s="58">
        <v>6</v>
      </c>
      <c r="F30" s="58">
        <v>4</v>
      </c>
      <c r="G30" s="58">
        <v>0</v>
      </c>
      <c r="H30" s="58">
        <v>5</v>
      </c>
      <c r="I30" s="113">
        <v>2</v>
      </c>
      <c r="J30" s="58">
        <v>0</v>
      </c>
    </row>
    <row r="31" spans="1:13" ht="15.75" customHeight="1" x14ac:dyDescent="0.2">
      <c r="A31" s="50" t="s">
        <v>45</v>
      </c>
      <c r="B31" s="57">
        <v>1</v>
      </c>
      <c r="C31" s="57">
        <v>1</v>
      </c>
      <c r="D31" s="108">
        <v>0</v>
      </c>
      <c r="E31" s="57">
        <v>0</v>
      </c>
      <c r="F31" s="57">
        <v>0</v>
      </c>
      <c r="G31" s="57">
        <v>0</v>
      </c>
      <c r="H31" s="57">
        <v>0</v>
      </c>
      <c r="I31" s="108">
        <v>2</v>
      </c>
      <c r="J31" s="57">
        <v>0</v>
      </c>
    </row>
    <row r="32" spans="1:13" ht="15.75" customHeight="1" x14ac:dyDescent="0.2">
      <c r="A32" s="52" t="s">
        <v>46</v>
      </c>
      <c r="B32" s="58">
        <v>3</v>
      </c>
      <c r="C32" s="58">
        <v>6</v>
      </c>
      <c r="D32" s="113">
        <v>7</v>
      </c>
      <c r="E32" s="58">
        <v>1</v>
      </c>
      <c r="F32" s="58">
        <v>2</v>
      </c>
      <c r="G32" s="58">
        <v>3</v>
      </c>
      <c r="H32" s="58">
        <v>1</v>
      </c>
      <c r="I32" s="113">
        <v>0</v>
      </c>
      <c r="J32" s="58">
        <v>0</v>
      </c>
    </row>
    <row r="33" spans="1:14" ht="15.75" customHeight="1" x14ac:dyDescent="0.2">
      <c r="A33" s="50" t="s">
        <v>47</v>
      </c>
      <c r="B33" s="57">
        <v>69</v>
      </c>
      <c r="C33" s="57">
        <v>39</v>
      </c>
      <c r="D33" s="108">
        <v>57</v>
      </c>
      <c r="E33" s="57">
        <v>37</v>
      </c>
      <c r="F33" s="57">
        <v>13</v>
      </c>
      <c r="G33" s="57">
        <v>13</v>
      </c>
      <c r="H33" s="57">
        <v>5</v>
      </c>
      <c r="I33" s="108">
        <v>4</v>
      </c>
      <c r="J33" s="57">
        <v>0</v>
      </c>
    </row>
    <row r="34" spans="1:14" ht="15.75" customHeight="1" x14ac:dyDescent="0.2">
      <c r="A34" s="52" t="s">
        <v>48</v>
      </c>
      <c r="B34" s="58">
        <v>54</v>
      </c>
      <c r="C34" s="58">
        <v>21</v>
      </c>
      <c r="D34" s="113">
        <v>14</v>
      </c>
      <c r="E34" s="58">
        <v>6</v>
      </c>
      <c r="F34" s="58">
        <v>8</v>
      </c>
      <c r="G34" s="58">
        <v>3</v>
      </c>
      <c r="H34" s="58">
        <v>5</v>
      </c>
      <c r="I34" s="113">
        <v>2</v>
      </c>
      <c r="J34" s="58">
        <v>0</v>
      </c>
    </row>
    <row r="35" spans="1:14" ht="15.75" customHeight="1" x14ac:dyDescent="0.2">
      <c r="A35" s="50" t="s">
        <v>49</v>
      </c>
      <c r="B35" s="57">
        <v>43</v>
      </c>
      <c r="C35" s="57">
        <v>15</v>
      </c>
      <c r="D35" s="108">
        <v>11</v>
      </c>
      <c r="E35" s="57">
        <v>6</v>
      </c>
      <c r="F35" s="57">
        <v>3</v>
      </c>
      <c r="G35" s="57">
        <v>2</v>
      </c>
      <c r="H35" s="57">
        <v>0</v>
      </c>
      <c r="I35" s="108">
        <v>1</v>
      </c>
      <c r="J35" s="57">
        <v>0</v>
      </c>
    </row>
    <row r="36" spans="1:14" ht="15.75" customHeight="1" x14ac:dyDescent="0.2">
      <c r="A36" s="52" t="s">
        <v>50</v>
      </c>
      <c r="B36" s="58">
        <v>185</v>
      </c>
      <c r="C36" s="58">
        <v>121</v>
      </c>
      <c r="D36" s="113">
        <v>154</v>
      </c>
      <c r="E36" s="58">
        <v>63</v>
      </c>
      <c r="F36" s="58">
        <v>50</v>
      </c>
      <c r="G36" s="58">
        <v>34</v>
      </c>
      <c r="H36" s="58">
        <v>50</v>
      </c>
      <c r="I36" s="113">
        <v>15</v>
      </c>
      <c r="J36" s="58">
        <v>4</v>
      </c>
    </row>
    <row r="37" spans="1:14" ht="15.75" customHeight="1" x14ac:dyDescent="0.2">
      <c r="A37" s="50" t="s">
        <v>51</v>
      </c>
      <c r="B37" s="57">
        <v>136</v>
      </c>
      <c r="C37" s="57">
        <v>128</v>
      </c>
      <c r="D37" s="108">
        <v>109</v>
      </c>
      <c r="E37" s="57">
        <v>58</v>
      </c>
      <c r="F37" s="57">
        <v>35</v>
      </c>
      <c r="G37" s="57">
        <v>25</v>
      </c>
      <c r="H37" s="57">
        <v>32</v>
      </c>
      <c r="I37" s="108">
        <v>23</v>
      </c>
      <c r="J37" s="57">
        <v>2</v>
      </c>
    </row>
    <row r="38" spans="1:14" ht="15.75" customHeight="1" x14ac:dyDescent="0.2">
      <c r="A38" s="52" t="s">
        <v>52</v>
      </c>
      <c r="B38" s="58">
        <v>83</v>
      </c>
      <c r="C38" s="58">
        <v>18</v>
      </c>
      <c r="D38" s="113">
        <v>32</v>
      </c>
      <c r="E38" s="58">
        <v>18</v>
      </c>
      <c r="F38" s="58">
        <v>11</v>
      </c>
      <c r="G38" s="58">
        <v>15</v>
      </c>
      <c r="H38" s="58">
        <v>5</v>
      </c>
      <c r="I38" s="113">
        <v>12</v>
      </c>
      <c r="J38" s="58">
        <v>2</v>
      </c>
    </row>
    <row r="39" spans="1:14" ht="15.75" customHeight="1" x14ac:dyDescent="0.2">
      <c r="A39" s="50" t="s">
        <v>53</v>
      </c>
      <c r="B39" s="57">
        <v>30</v>
      </c>
      <c r="C39" s="57">
        <v>30</v>
      </c>
      <c r="D39" s="108">
        <v>39</v>
      </c>
      <c r="E39" s="57">
        <v>13</v>
      </c>
      <c r="F39" s="57">
        <v>9</v>
      </c>
      <c r="G39" s="57">
        <v>15</v>
      </c>
      <c r="H39" s="57">
        <v>14</v>
      </c>
      <c r="I39" s="108">
        <v>4</v>
      </c>
      <c r="J39" s="57">
        <v>0</v>
      </c>
    </row>
    <row r="40" spans="1:14" ht="15.75" customHeight="1" x14ac:dyDescent="0.2">
      <c r="A40" s="52" t="s">
        <v>54</v>
      </c>
      <c r="B40" s="58">
        <v>39</v>
      </c>
      <c r="C40" s="58">
        <v>20</v>
      </c>
      <c r="D40" s="113">
        <v>39</v>
      </c>
      <c r="E40" s="58">
        <v>24</v>
      </c>
      <c r="F40" s="58">
        <v>7</v>
      </c>
      <c r="G40" s="58">
        <v>13</v>
      </c>
      <c r="H40" s="58">
        <v>12</v>
      </c>
      <c r="I40" s="113">
        <v>4</v>
      </c>
      <c r="J40" s="58">
        <v>0</v>
      </c>
    </row>
    <row r="41" spans="1:14" ht="15.75" customHeight="1" x14ac:dyDescent="0.2">
      <c r="A41" s="50" t="s">
        <v>55</v>
      </c>
      <c r="B41" s="57">
        <v>22</v>
      </c>
      <c r="C41" s="57">
        <v>28</v>
      </c>
      <c r="D41" s="108">
        <v>43</v>
      </c>
      <c r="E41" s="57">
        <v>25</v>
      </c>
      <c r="F41" s="57">
        <v>8</v>
      </c>
      <c r="G41" s="57">
        <v>7</v>
      </c>
      <c r="H41" s="57">
        <v>13</v>
      </c>
      <c r="I41" s="108">
        <v>5</v>
      </c>
      <c r="J41" s="57">
        <v>1</v>
      </c>
    </row>
    <row r="42" spans="1:14" ht="15.75" customHeight="1" x14ac:dyDescent="0.2">
      <c r="A42" s="52" t="s">
        <v>56</v>
      </c>
      <c r="B42" s="58">
        <v>29</v>
      </c>
      <c r="C42" s="58">
        <v>8</v>
      </c>
      <c r="D42" s="113">
        <v>9</v>
      </c>
      <c r="E42" s="58">
        <v>2</v>
      </c>
      <c r="F42" s="58">
        <v>1</v>
      </c>
      <c r="G42" s="58">
        <v>2</v>
      </c>
      <c r="H42" s="58">
        <v>0</v>
      </c>
      <c r="I42" s="113">
        <v>0</v>
      </c>
      <c r="J42" s="58">
        <v>1</v>
      </c>
    </row>
    <row r="43" spans="1:14" ht="15.75" customHeight="1" x14ac:dyDescent="0.2">
      <c r="A43" s="50" t="s">
        <v>57</v>
      </c>
      <c r="B43" s="57">
        <v>192</v>
      </c>
      <c r="C43" s="57">
        <v>43</v>
      </c>
      <c r="D43" s="108">
        <v>63</v>
      </c>
      <c r="E43" s="57">
        <v>21</v>
      </c>
      <c r="F43" s="57">
        <v>17</v>
      </c>
      <c r="G43" s="57">
        <v>12</v>
      </c>
      <c r="H43" s="57">
        <v>12</v>
      </c>
      <c r="I43" s="108">
        <v>2</v>
      </c>
      <c r="J43" s="57">
        <v>3</v>
      </c>
    </row>
    <row r="44" spans="1:14" ht="15.75" customHeight="1" x14ac:dyDescent="0.2">
      <c r="A44" s="52" t="s">
        <v>58</v>
      </c>
      <c r="B44" s="58">
        <v>101</v>
      </c>
      <c r="C44" s="58">
        <v>22</v>
      </c>
      <c r="D44" s="113">
        <v>44</v>
      </c>
      <c r="E44" s="58">
        <v>6</v>
      </c>
      <c r="F44" s="58">
        <v>5</v>
      </c>
      <c r="G44" s="58">
        <v>3</v>
      </c>
      <c r="H44" s="58">
        <v>5</v>
      </c>
      <c r="I44" s="113">
        <v>2</v>
      </c>
      <c r="J44" s="58">
        <v>0</v>
      </c>
    </row>
    <row r="45" spans="1:14" ht="15.75" customHeight="1" x14ac:dyDescent="0.2">
      <c r="A45" s="50" t="s">
        <v>59</v>
      </c>
      <c r="B45" s="57">
        <v>109</v>
      </c>
      <c r="C45" s="57">
        <v>36</v>
      </c>
      <c r="D45" s="108">
        <v>91</v>
      </c>
      <c r="E45" s="57">
        <v>21</v>
      </c>
      <c r="F45" s="57">
        <v>22</v>
      </c>
      <c r="G45" s="57">
        <v>13</v>
      </c>
      <c r="H45" s="57">
        <v>16</v>
      </c>
      <c r="I45" s="108">
        <v>7</v>
      </c>
      <c r="J45" s="57">
        <v>1</v>
      </c>
    </row>
    <row r="46" spans="1:14" ht="15.75" customHeight="1" x14ac:dyDescent="0.2">
      <c r="A46" s="59"/>
    </row>
    <row r="47" spans="1:14" ht="15.75" customHeight="1" x14ac:dyDescent="0.2">
      <c r="A47" s="53" t="s">
        <v>20</v>
      </c>
      <c r="B47" s="117">
        <f>SUM(B9:B45)-SUM(B17:B20)</f>
        <v>2603</v>
      </c>
      <c r="C47" s="117">
        <f t="shared" ref="C47:J47" si="0">SUM(C9:C45)-SUM(C17:C20)</f>
        <v>1231</v>
      </c>
      <c r="D47" s="117">
        <f t="shared" si="0"/>
        <v>1696</v>
      </c>
      <c r="E47" s="117">
        <f t="shared" si="0"/>
        <v>786</v>
      </c>
      <c r="F47" s="117">
        <f t="shared" si="0"/>
        <v>464</v>
      </c>
      <c r="G47" s="117">
        <f t="shared" si="0"/>
        <v>392</v>
      </c>
      <c r="H47" s="117">
        <f t="shared" si="0"/>
        <v>436</v>
      </c>
      <c r="I47" s="117">
        <f t="shared" si="0"/>
        <v>201</v>
      </c>
      <c r="J47" s="117">
        <f t="shared" si="0"/>
        <v>39</v>
      </c>
      <c r="K47" s="109"/>
      <c r="L47" s="55"/>
      <c r="M47" s="55"/>
      <c r="N47" s="55"/>
    </row>
    <row r="48" spans="1:14" ht="15.75" customHeight="1" x14ac:dyDescent="0.2"/>
    <row r="49" spans="1:16" ht="15.75" customHeight="1" x14ac:dyDescent="0.2">
      <c r="A49" s="35" t="s">
        <v>60</v>
      </c>
      <c r="B49" s="57">
        <v>496</v>
      </c>
      <c r="C49" s="57">
        <v>55</v>
      </c>
      <c r="D49" s="57">
        <v>141</v>
      </c>
      <c r="E49" s="57">
        <v>59</v>
      </c>
      <c r="F49" s="57">
        <v>48</v>
      </c>
      <c r="G49" s="57">
        <v>11</v>
      </c>
      <c r="H49" s="57">
        <v>25</v>
      </c>
      <c r="I49" s="57">
        <v>9</v>
      </c>
      <c r="J49" s="57">
        <v>3</v>
      </c>
      <c r="K49" s="55"/>
      <c r="L49" s="55"/>
      <c r="M49" s="55"/>
    </row>
    <row r="50" spans="1:16" s="55" customFormat="1" ht="15.75" customHeight="1" x14ac:dyDescent="0.2">
      <c r="A50" s="38" t="s">
        <v>61</v>
      </c>
      <c r="B50" s="58">
        <v>545</v>
      </c>
      <c r="C50" s="58">
        <v>382</v>
      </c>
      <c r="D50" s="58">
        <v>563</v>
      </c>
      <c r="E50" s="58">
        <v>287</v>
      </c>
      <c r="F50" s="58">
        <v>156</v>
      </c>
      <c r="G50" s="58">
        <v>160</v>
      </c>
      <c r="H50" s="58">
        <v>169</v>
      </c>
      <c r="I50" s="58">
        <v>77</v>
      </c>
      <c r="J50" s="58">
        <v>17</v>
      </c>
      <c r="N50" s="41"/>
      <c r="O50" s="41"/>
      <c r="P50" s="41"/>
    </row>
    <row r="51" spans="1:16" x14ac:dyDescent="0.2">
      <c r="A51" s="35" t="s">
        <v>62</v>
      </c>
      <c r="B51" s="57">
        <v>501</v>
      </c>
      <c r="C51" s="57">
        <v>303</v>
      </c>
      <c r="D51" s="57">
        <v>320</v>
      </c>
      <c r="E51" s="57">
        <v>151</v>
      </c>
      <c r="F51" s="57">
        <v>107</v>
      </c>
      <c r="G51" s="57">
        <v>79</v>
      </c>
      <c r="H51" s="57">
        <v>92</v>
      </c>
      <c r="I51" s="57">
        <v>53</v>
      </c>
      <c r="J51" s="57">
        <v>8</v>
      </c>
    </row>
    <row r="52" spans="1:16" x14ac:dyDescent="0.2">
      <c r="A52" s="44" t="s">
        <v>63</v>
      </c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19"/>
  <dimension ref="A1:V736"/>
  <sheetViews>
    <sheetView showGridLines="0" topLeftCell="A4" zoomScaleNormal="100" workbookViewId="0">
      <selection activeCell="D30" sqref="D30"/>
    </sheetView>
  </sheetViews>
  <sheetFormatPr defaultRowHeight="12.75" x14ac:dyDescent="0.2"/>
  <cols>
    <col min="1" max="1" width="17.140625" style="44" customWidth="1"/>
    <col min="2" max="5" width="9.7109375" customWidth="1"/>
    <col min="6" max="6" width="9.7109375" style="80" customWidth="1"/>
    <col min="7" max="9" width="9.7109375" customWidth="1"/>
    <col min="10" max="10" width="1.140625" customWidth="1"/>
    <col min="11" max="11" width="9.7109375" customWidth="1"/>
  </cols>
  <sheetData>
    <row r="1" spans="1:22" s="41" customFormat="1" ht="15.75" customHeight="1" x14ac:dyDescent="0.2"/>
    <row r="2" spans="1:22" s="41" customFormat="1" ht="15.75" customHeight="1" x14ac:dyDescent="0.2"/>
    <row r="3" spans="1:22" s="41" customFormat="1" ht="15.75" customHeight="1" x14ac:dyDescent="0.25">
      <c r="A3" s="135" t="s">
        <v>211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22" s="41" customFormat="1" ht="15.75" customHeight="1" x14ac:dyDescent="0.25">
      <c r="A4" s="33"/>
      <c r="F4" s="78"/>
    </row>
    <row r="5" spans="1:22" s="41" customFormat="1" ht="15.75" customHeight="1" x14ac:dyDescent="0.25">
      <c r="A5" s="33"/>
      <c r="F5" s="78"/>
    </row>
    <row r="6" spans="1:22" s="44" customFormat="1" ht="15.75" customHeight="1" x14ac:dyDescent="0.2">
      <c r="B6" s="67" t="s">
        <v>95</v>
      </c>
      <c r="C6" s="67" t="s">
        <v>160</v>
      </c>
      <c r="D6" s="67" t="s">
        <v>161</v>
      </c>
      <c r="E6" s="67" t="s">
        <v>94</v>
      </c>
      <c r="F6" s="102" t="s">
        <v>162</v>
      </c>
      <c r="G6" s="67" t="s">
        <v>93</v>
      </c>
      <c r="H6" s="67" t="s">
        <v>163</v>
      </c>
      <c r="I6" s="67" t="s">
        <v>157</v>
      </c>
      <c r="J6" s="107"/>
      <c r="K6" s="67" t="s">
        <v>100</v>
      </c>
      <c r="V6" s="47"/>
    </row>
    <row r="7" spans="1:22" s="44" customFormat="1" ht="15.75" customHeight="1" x14ac:dyDescent="0.2">
      <c r="B7" s="67" t="s">
        <v>159</v>
      </c>
      <c r="C7" s="67" t="s">
        <v>159</v>
      </c>
      <c r="D7" s="67" t="s">
        <v>159</v>
      </c>
      <c r="E7" s="67" t="s">
        <v>159</v>
      </c>
      <c r="F7" s="102"/>
      <c r="G7" s="67"/>
      <c r="H7" s="67" t="s">
        <v>102</v>
      </c>
      <c r="I7" s="67"/>
      <c r="J7" s="107"/>
      <c r="K7" s="67" t="s">
        <v>101</v>
      </c>
      <c r="V7" s="47"/>
    </row>
    <row r="8" spans="1:22" s="44" customFormat="1" ht="15.75" hidden="1" customHeight="1" x14ac:dyDescent="0.2">
      <c r="B8" s="66"/>
      <c r="C8" s="47"/>
      <c r="D8" s="47"/>
      <c r="E8" s="47"/>
      <c r="F8" s="79"/>
      <c r="G8" s="47"/>
      <c r="H8" s="47"/>
      <c r="I8" s="47"/>
      <c r="K8" s="47"/>
      <c r="V8" s="47"/>
    </row>
    <row r="9" spans="1:22" ht="15.75" customHeight="1" x14ac:dyDescent="0.2">
      <c r="A9" s="50" t="s">
        <v>225</v>
      </c>
      <c r="B9" s="57">
        <v>3693</v>
      </c>
      <c r="C9" s="57">
        <v>855</v>
      </c>
      <c r="D9" s="108">
        <v>3952</v>
      </c>
      <c r="E9" s="57">
        <v>1939</v>
      </c>
      <c r="F9" s="57">
        <v>1318</v>
      </c>
      <c r="G9" s="57">
        <v>2180</v>
      </c>
      <c r="H9" s="57">
        <v>17173</v>
      </c>
      <c r="I9" s="108">
        <v>32</v>
      </c>
      <c r="J9" s="60"/>
      <c r="K9" s="108">
        <v>31487</v>
      </c>
      <c r="L9" s="51"/>
      <c r="M9" s="51"/>
      <c r="V9" s="47"/>
    </row>
    <row r="10" spans="1:22" ht="15.75" customHeight="1" x14ac:dyDescent="0.2">
      <c r="A10" s="52" t="s">
        <v>226</v>
      </c>
      <c r="B10" s="58">
        <v>1480</v>
      </c>
      <c r="C10" s="58">
        <v>1704</v>
      </c>
      <c r="D10" s="113">
        <v>6861</v>
      </c>
      <c r="E10" s="58">
        <v>4200</v>
      </c>
      <c r="F10" s="58">
        <v>3179</v>
      </c>
      <c r="G10" s="58">
        <v>3791</v>
      </c>
      <c r="H10" s="58">
        <v>12446</v>
      </c>
      <c r="I10" s="113">
        <v>64</v>
      </c>
      <c r="J10" s="60"/>
      <c r="K10" s="113">
        <v>33962</v>
      </c>
      <c r="V10" s="47"/>
    </row>
    <row r="11" spans="1:22" ht="15.75" customHeight="1" x14ac:dyDescent="0.2">
      <c r="A11" s="50" t="s">
        <v>227</v>
      </c>
      <c r="B11" s="57">
        <v>1378</v>
      </c>
      <c r="C11" s="57">
        <v>356</v>
      </c>
      <c r="D11" s="108">
        <v>2717</v>
      </c>
      <c r="E11" s="57">
        <v>824</v>
      </c>
      <c r="F11" s="57">
        <v>1156</v>
      </c>
      <c r="G11" s="57">
        <v>1094</v>
      </c>
      <c r="H11" s="57">
        <v>9882</v>
      </c>
      <c r="I11" s="108">
        <v>30</v>
      </c>
      <c r="J11" s="60"/>
      <c r="K11" s="108">
        <v>17736</v>
      </c>
      <c r="V11" s="47"/>
    </row>
    <row r="12" spans="1:22" ht="15.75" customHeight="1" x14ac:dyDescent="0.2">
      <c r="A12" s="52" t="s">
        <v>26</v>
      </c>
      <c r="B12" s="58">
        <v>2908</v>
      </c>
      <c r="C12" s="58">
        <v>1146</v>
      </c>
      <c r="D12" s="113">
        <v>7971</v>
      </c>
      <c r="E12" s="58">
        <v>2259</v>
      </c>
      <c r="F12" s="58">
        <v>3193</v>
      </c>
      <c r="G12" s="58">
        <v>2870</v>
      </c>
      <c r="H12" s="58">
        <v>19670</v>
      </c>
      <c r="I12" s="113">
        <v>116</v>
      </c>
      <c r="J12" s="60"/>
      <c r="K12" s="113">
        <v>40548</v>
      </c>
      <c r="V12" s="47"/>
    </row>
    <row r="13" spans="1:22" ht="15.75" customHeight="1" x14ac:dyDescent="0.2">
      <c r="A13" s="50" t="s">
        <v>27</v>
      </c>
      <c r="B13" s="57">
        <v>686</v>
      </c>
      <c r="C13" s="57">
        <v>439</v>
      </c>
      <c r="D13" s="108">
        <v>2887</v>
      </c>
      <c r="E13" s="57">
        <v>740</v>
      </c>
      <c r="F13" s="57">
        <v>1150</v>
      </c>
      <c r="G13" s="57">
        <v>1414</v>
      </c>
      <c r="H13" s="57">
        <v>7176</v>
      </c>
      <c r="I13" s="108">
        <v>48</v>
      </c>
      <c r="J13" s="60"/>
      <c r="K13" s="108">
        <v>14744</v>
      </c>
      <c r="V13" s="47"/>
    </row>
    <row r="14" spans="1:22" ht="15.75" customHeight="1" x14ac:dyDescent="0.2">
      <c r="A14" s="52" t="s">
        <v>28</v>
      </c>
      <c r="B14" s="58">
        <v>89</v>
      </c>
      <c r="C14" s="58">
        <v>41</v>
      </c>
      <c r="D14" s="113">
        <v>547</v>
      </c>
      <c r="E14" s="58">
        <v>74</v>
      </c>
      <c r="F14" s="58">
        <v>157</v>
      </c>
      <c r="G14" s="58">
        <v>141</v>
      </c>
      <c r="H14" s="58">
        <v>1249</v>
      </c>
      <c r="I14" s="113">
        <v>5</v>
      </c>
      <c r="J14" s="60"/>
      <c r="K14" s="113">
        <v>2434</v>
      </c>
      <c r="V14" s="47"/>
    </row>
    <row r="15" spans="1:22" ht="15.75" customHeight="1" x14ac:dyDescent="0.2">
      <c r="A15" s="50" t="s">
        <v>29</v>
      </c>
      <c r="B15" s="57">
        <v>307</v>
      </c>
      <c r="C15" s="57">
        <v>66</v>
      </c>
      <c r="D15" s="108">
        <v>673</v>
      </c>
      <c r="E15" s="57">
        <v>120</v>
      </c>
      <c r="F15" s="57">
        <v>169</v>
      </c>
      <c r="G15" s="57">
        <v>347</v>
      </c>
      <c r="H15" s="57">
        <v>3162</v>
      </c>
      <c r="I15" s="108">
        <v>15</v>
      </c>
      <c r="J15" s="60"/>
      <c r="K15" s="108">
        <v>4913</v>
      </c>
      <c r="V15" s="47"/>
    </row>
    <row r="16" spans="1:22" ht="15.75" customHeight="1" x14ac:dyDescent="0.2">
      <c r="A16" s="52" t="s">
        <v>30</v>
      </c>
      <c r="B16" s="58">
        <v>210</v>
      </c>
      <c r="C16" s="58">
        <v>97</v>
      </c>
      <c r="D16" s="113">
        <v>551</v>
      </c>
      <c r="E16" s="58">
        <v>222</v>
      </c>
      <c r="F16" s="58">
        <v>220</v>
      </c>
      <c r="G16" s="58">
        <v>240</v>
      </c>
      <c r="H16" s="58">
        <v>1557</v>
      </c>
      <c r="I16" s="113">
        <v>15</v>
      </c>
      <c r="J16" s="60"/>
      <c r="K16" s="113">
        <v>3199</v>
      </c>
      <c r="V16" s="47"/>
    </row>
    <row r="17" spans="1:22" ht="15.75" hidden="1" customHeight="1" x14ac:dyDescent="0.2">
      <c r="A17" s="50" t="s">
        <v>31</v>
      </c>
      <c r="B17" s="57">
        <v>137</v>
      </c>
      <c r="C17" s="57">
        <v>227</v>
      </c>
      <c r="D17" s="108">
        <v>340</v>
      </c>
      <c r="E17" s="57">
        <v>222</v>
      </c>
      <c r="F17" s="57">
        <v>151</v>
      </c>
      <c r="G17" s="57">
        <v>456</v>
      </c>
      <c r="H17" s="57">
        <v>810</v>
      </c>
      <c r="I17" s="108">
        <v>12</v>
      </c>
      <c r="J17" s="60"/>
      <c r="K17" s="108">
        <v>2371</v>
      </c>
      <c r="V17" s="47"/>
    </row>
    <row r="18" spans="1:22" ht="15.75" hidden="1" customHeight="1" x14ac:dyDescent="0.2">
      <c r="A18" s="52" t="s">
        <v>32</v>
      </c>
      <c r="B18" s="58">
        <v>15</v>
      </c>
      <c r="C18" s="58">
        <v>8</v>
      </c>
      <c r="D18" s="113">
        <v>38</v>
      </c>
      <c r="E18" s="58">
        <v>29</v>
      </c>
      <c r="F18" s="58">
        <v>28</v>
      </c>
      <c r="G18" s="58">
        <v>97</v>
      </c>
      <c r="H18" s="58">
        <v>469</v>
      </c>
      <c r="I18" s="113">
        <v>4</v>
      </c>
      <c r="J18" s="60"/>
      <c r="K18" s="113">
        <v>691</v>
      </c>
      <c r="V18" s="47"/>
    </row>
    <row r="19" spans="1:22" ht="15.75" hidden="1" customHeight="1" x14ac:dyDescent="0.2">
      <c r="A19" s="50" t="s">
        <v>33</v>
      </c>
      <c r="B19" s="57">
        <v>3</v>
      </c>
      <c r="C19" s="57">
        <v>10</v>
      </c>
      <c r="D19" s="108">
        <v>28</v>
      </c>
      <c r="E19" s="57">
        <v>17</v>
      </c>
      <c r="F19" s="57">
        <v>40</v>
      </c>
      <c r="G19" s="57">
        <v>59</v>
      </c>
      <c r="H19" s="57">
        <v>155</v>
      </c>
      <c r="I19" s="108">
        <v>2</v>
      </c>
      <c r="J19" s="60"/>
      <c r="K19" s="108">
        <v>320</v>
      </c>
      <c r="V19" s="47"/>
    </row>
    <row r="20" spans="1:22" ht="15.75" hidden="1" customHeight="1" x14ac:dyDescent="0.2">
      <c r="A20" s="52" t="s">
        <v>34</v>
      </c>
      <c r="B20" s="58">
        <v>23</v>
      </c>
      <c r="C20" s="58">
        <v>23</v>
      </c>
      <c r="D20" s="113">
        <v>49</v>
      </c>
      <c r="E20" s="58">
        <v>43</v>
      </c>
      <c r="F20" s="58">
        <v>27</v>
      </c>
      <c r="G20" s="58">
        <v>78</v>
      </c>
      <c r="H20" s="58">
        <v>252</v>
      </c>
      <c r="I20" s="113">
        <v>1</v>
      </c>
      <c r="J20" s="60"/>
      <c r="K20" s="113">
        <v>507</v>
      </c>
      <c r="V20" s="47"/>
    </row>
    <row r="21" spans="1:22" ht="15.75" customHeight="1" x14ac:dyDescent="0.2">
      <c r="A21" s="50" t="s">
        <v>35</v>
      </c>
      <c r="B21" s="108">
        <v>178</v>
      </c>
      <c r="C21" s="108">
        <v>268</v>
      </c>
      <c r="D21" s="108">
        <v>455</v>
      </c>
      <c r="E21" s="57">
        <v>311</v>
      </c>
      <c r="F21" s="57">
        <v>246</v>
      </c>
      <c r="G21" s="57">
        <v>690</v>
      </c>
      <c r="H21" s="57">
        <v>1686</v>
      </c>
      <c r="I21" s="108">
        <v>19</v>
      </c>
      <c r="J21" s="60"/>
      <c r="K21" s="108">
        <v>3889</v>
      </c>
      <c r="V21" s="47"/>
    </row>
    <row r="22" spans="1:22" ht="15.75" customHeight="1" x14ac:dyDescent="0.2">
      <c r="A22" s="52" t="s">
        <v>36</v>
      </c>
      <c r="B22" s="58">
        <v>21</v>
      </c>
      <c r="C22" s="58">
        <v>23</v>
      </c>
      <c r="D22" s="113">
        <v>85</v>
      </c>
      <c r="E22" s="58">
        <v>37</v>
      </c>
      <c r="F22" s="58">
        <v>13</v>
      </c>
      <c r="G22" s="58">
        <v>36</v>
      </c>
      <c r="H22" s="58">
        <v>139</v>
      </c>
      <c r="I22" s="113">
        <v>0</v>
      </c>
      <c r="J22" s="60"/>
      <c r="K22" s="113">
        <v>357</v>
      </c>
      <c r="V22" s="47"/>
    </row>
    <row r="23" spans="1:22" ht="15.75" customHeight="1" x14ac:dyDescent="0.2">
      <c r="A23" s="50" t="s">
        <v>37</v>
      </c>
      <c r="B23" s="57">
        <v>4</v>
      </c>
      <c r="C23" s="57">
        <v>4</v>
      </c>
      <c r="D23" s="108">
        <v>29</v>
      </c>
      <c r="E23" s="57">
        <v>9</v>
      </c>
      <c r="F23" s="57">
        <v>12</v>
      </c>
      <c r="G23" s="57">
        <v>47</v>
      </c>
      <c r="H23" s="57">
        <v>314</v>
      </c>
      <c r="I23" s="108">
        <v>1</v>
      </c>
      <c r="J23" s="60"/>
      <c r="K23" s="108">
        <v>420</v>
      </c>
      <c r="V23" s="47"/>
    </row>
    <row r="24" spans="1:22" ht="15.75" customHeight="1" x14ac:dyDescent="0.2">
      <c r="A24" s="52" t="s">
        <v>38</v>
      </c>
      <c r="B24" s="58">
        <v>188</v>
      </c>
      <c r="C24" s="58">
        <v>155</v>
      </c>
      <c r="D24" s="113">
        <v>233</v>
      </c>
      <c r="E24" s="58">
        <v>294</v>
      </c>
      <c r="F24" s="58">
        <v>134</v>
      </c>
      <c r="G24" s="58">
        <v>396</v>
      </c>
      <c r="H24" s="58">
        <v>956</v>
      </c>
      <c r="I24" s="113">
        <v>15</v>
      </c>
      <c r="J24" s="60"/>
      <c r="K24" s="113">
        <v>2384</v>
      </c>
      <c r="V24" s="47"/>
    </row>
    <row r="25" spans="1:22" ht="15.75" customHeight="1" x14ac:dyDescent="0.2">
      <c r="A25" s="50" t="s">
        <v>39</v>
      </c>
      <c r="B25" s="57">
        <v>112</v>
      </c>
      <c r="C25" s="57">
        <v>76</v>
      </c>
      <c r="D25" s="108">
        <v>287</v>
      </c>
      <c r="E25" s="57">
        <v>190</v>
      </c>
      <c r="F25" s="57">
        <v>257</v>
      </c>
      <c r="G25" s="57">
        <v>539</v>
      </c>
      <c r="H25" s="57">
        <v>3700</v>
      </c>
      <c r="I25" s="108">
        <v>7</v>
      </c>
      <c r="J25" s="60"/>
      <c r="K25" s="108">
        <v>5262</v>
      </c>
      <c r="V25" s="47"/>
    </row>
    <row r="26" spans="1:22" ht="15.75" customHeight="1" x14ac:dyDescent="0.2">
      <c r="A26" s="52" t="s">
        <v>40</v>
      </c>
      <c r="B26" s="58">
        <v>750</v>
      </c>
      <c r="C26" s="58">
        <v>345</v>
      </c>
      <c r="D26" s="113">
        <v>2484</v>
      </c>
      <c r="E26" s="58">
        <v>792</v>
      </c>
      <c r="F26" s="58">
        <v>1286</v>
      </c>
      <c r="G26" s="58">
        <v>685</v>
      </c>
      <c r="H26" s="58">
        <v>5130</v>
      </c>
      <c r="I26" s="113">
        <v>30</v>
      </c>
      <c r="J26" s="60"/>
      <c r="K26" s="113">
        <v>11580</v>
      </c>
      <c r="V26" s="47"/>
    </row>
    <row r="27" spans="1:22" ht="15.75" customHeight="1" x14ac:dyDescent="0.2">
      <c r="A27" s="50" t="s">
        <v>41</v>
      </c>
      <c r="B27" s="57">
        <v>120</v>
      </c>
      <c r="C27" s="57">
        <v>83</v>
      </c>
      <c r="D27" s="108">
        <v>467</v>
      </c>
      <c r="E27" s="57">
        <v>181</v>
      </c>
      <c r="F27" s="57">
        <v>106</v>
      </c>
      <c r="G27" s="57">
        <v>173</v>
      </c>
      <c r="H27" s="57">
        <v>820</v>
      </c>
      <c r="I27" s="108">
        <v>7</v>
      </c>
      <c r="J27" s="60"/>
      <c r="K27" s="108">
        <v>1980</v>
      </c>
      <c r="V27" s="47"/>
    </row>
    <row r="28" spans="1:22" ht="15.75" customHeight="1" x14ac:dyDescent="0.2">
      <c r="A28" s="52" t="s">
        <v>42</v>
      </c>
      <c r="B28" s="58">
        <v>128</v>
      </c>
      <c r="C28" s="58">
        <v>102</v>
      </c>
      <c r="D28" s="113">
        <v>1536</v>
      </c>
      <c r="E28" s="58">
        <v>217</v>
      </c>
      <c r="F28" s="58">
        <v>131</v>
      </c>
      <c r="G28" s="58">
        <v>229</v>
      </c>
      <c r="H28" s="58">
        <v>3626</v>
      </c>
      <c r="I28" s="113">
        <v>13</v>
      </c>
      <c r="J28" s="60"/>
      <c r="K28" s="113">
        <v>6017</v>
      </c>
      <c r="V28" s="47"/>
    </row>
    <row r="29" spans="1:22" ht="15.75" customHeight="1" x14ac:dyDescent="0.2">
      <c r="A29" s="50" t="s">
        <v>43</v>
      </c>
      <c r="B29" s="57">
        <v>224</v>
      </c>
      <c r="C29" s="57">
        <v>56</v>
      </c>
      <c r="D29" s="108">
        <v>134</v>
      </c>
      <c r="E29" s="57">
        <v>94</v>
      </c>
      <c r="F29" s="57">
        <v>65</v>
      </c>
      <c r="G29" s="57">
        <v>73</v>
      </c>
      <c r="H29" s="57">
        <v>192</v>
      </c>
      <c r="I29" s="108">
        <v>1</v>
      </c>
      <c r="J29" s="60"/>
      <c r="K29" s="108">
        <v>842</v>
      </c>
      <c r="V29" s="47"/>
    </row>
    <row r="30" spans="1:22" ht="15.75" customHeight="1" x14ac:dyDescent="0.2">
      <c r="A30" s="52" t="s">
        <v>44</v>
      </c>
      <c r="B30" s="58">
        <v>323</v>
      </c>
      <c r="C30" s="58">
        <v>148</v>
      </c>
      <c r="D30" s="113">
        <v>364</v>
      </c>
      <c r="E30" s="58">
        <v>260</v>
      </c>
      <c r="F30" s="58">
        <v>212</v>
      </c>
      <c r="G30" s="58">
        <v>404</v>
      </c>
      <c r="H30" s="58">
        <v>1718</v>
      </c>
      <c r="I30" s="113">
        <v>14</v>
      </c>
      <c r="J30" s="60"/>
      <c r="K30" s="113">
        <v>3475</v>
      </c>
      <c r="V30" s="47"/>
    </row>
    <row r="31" spans="1:22" ht="15.75" customHeight="1" x14ac:dyDescent="0.2">
      <c r="A31" s="50" t="s">
        <v>45</v>
      </c>
      <c r="B31" s="57">
        <v>107</v>
      </c>
      <c r="C31" s="57">
        <v>51</v>
      </c>
      <c r="D31" s="108">
        <v>155</v>
      </c>
      <c r="E31" s="57">
        <v>102</v>
      </c>
      <c r="F31" s="57">
        <v>97</v>
      </c>
      <c r="G31" s="57">
        <v>105</v>
      </c>
      <c r="H31" s="57">
        <v>319</v>
      </c>
      <c r="I31" s="108">
        <v>3</v>
      </c>
      <c r="J31" s="60"/>
      <c r="K31" s="108">
        <v>940</v>
      </c>
      <c r="V31" s="47"/>
    </row>
    <row r="32" spans="1:22" ht="15.75" customHeight="1" x14ac:dyDescent="0.2">
      <c r="A32" s="52" t="s">
        <v>46</v>
      </c>
      <c r="B32" s="58">
        <v>148</v>
      </c>
      <c r="C32" s="58">
        <v>127</v>
      </c>
      <c r="D32" s="113">
        <v>324</v>
      </c>
      <c r="E32" s="58">
        <v>201</v>
      </c>
      <c r="F32" s="58">
        <v>122</v>
      </c>
      <c r="G32" s="58">
        <v>226</v>
      </c>
      <c r="H32" s="58">
        <v>557</v>
      </c>
      <c r="I32" s="113">
        <v>13</v>
      </c>
      <c r="J32" s="60"/>
      <c r="K32" s="113">
        <v>1731</v>
      </c>
      <c r="V32" s="47"/>
    </row>
    <row r="33" spans="1:22" ht="15.75" customHeight="1" x14ac:dyDescent="0.2">
      <c r="A33" s="50" t="s">
        <v>47</v>
      </c>
      <c r="B33" s="57">
        <v>651</v>
      </c>
      <c r="C33" s="57">
        <v>245</v>
      </c>
      <c r="D33" s="108">
        <v>1866</v>
      </c>
      <c r="E33" s="57">
        <v>475</v>
      </c>
      <c r="F33" s="57">
        <v>520</v>
      </c>
      <c r="G33" s="57">
        <v>535</v>
      </c>
      <c r="H33" s="57">
        <v>3543</v>
      </c>
      <c r="I33" s="108">
        <v>28</v>
      </c>
      <c r="J33" s="60"/>
      <c r="K33" s="108">
        <v>7908</v>
      </c>
      <c r="V33" s="47"/>
    </row>
    <row r="34" spans="1:22" ht="15.75" customHeight="1" x14ac:dyDescent="0.2">
      <c r="A34" s="52" t="s">
        <v>48</v>
      </c>
      <c r="B34" s="58">
        <v>596</v>
      </c>
      <c r="C34" s="58">
        <v>398</v>
      </c>
      <c r="D34" s="113">
        <v>2201</v>
      </c>
      <c r="E34" s="58">
        <v>747</v>
      </c>
      <c r="F34" s="58">
        <v>598</v>
      </c>
      <c r="G34" s="58">
        <v>1067</v>
      </c>
      <c r="H34" s="58">
        <v>9542</v>
      </c>
      <c r="I34" s="113">
        <v>32</v>
      </c>
      <c r="J34" s="60"/>
      <c r="K34" s="113">
        <v>15297</v>
      </c>
      <c r="V34" s="47"/>
    </row>
    <row r="35" spans="1:22" ht="15.75" customHeight="1" x14ac:dyDescent="0.2">
      <c r="A35" s="50" t="s">
        <v>49</v>
      </c>
      <c r="B35" s="57">
        <v>420</v>
      </c>
      <c r="C35" s="57">
        <v>172</v>
      </c>
      <c r="D35" s="108">
        <v>1385</v>
      </c>
      <c r="E35" s="57">
        <v>384</v>
      </c>
      <c r="F35" s="57">
        <v>566</v>
      </c>
      <c r="G35" s="57">
        <v>574</v>
      </c>
      <c r="H35" s="57">
        <v>5480</v>
      </c>
      <c r="I35" s="108">
        <v>6</v>
      </c>
      <c r="J35" s="60"/>
      <c r="K35" s="108">
        <v>9088</v>
      </c>
      <c r="V35" s="47"/>
    </row>
    <row r="36" spans="1:22" ht="15.75" customHeight="1" x14ac:dyDescent="0.2">
      <c r="A36" s="52" t="s">
        <v>50</v>
      </c>
      <c r="B36" s="58">
        <v>1448</v>
      </c>
      <c r="C36" s="58">
        <v>475</v>
      </c>
      <c r="D36" s="113">
        <v>3019</v>
      </c>
      <c r="E36" s="58">
        <v>1058</v>
      </c>
      <c r="F36" s="58">
        <v>1403</v>
      </c>
      <c r="G36" s="58">
        <v>1863</v>
      </c>
      <c r="H36" s="58">
        <v>16718</v>
      </c>
      <c r="I36" s="113">
        <v>49</v>
      </c>
      <c r="J36" s="60"/>
      <c r="K36" s="113">
        <v>26463</v>
      </c>
      <c r="V36" s="47"/>
    </row>
    <row r="37" spans="1:22" ht="15.75" customHeight="1" x14ac:dyDescent="0.2">
      <c r="A37" s="50" t="s">
        <v>51</v>
      </c>
      <c r="B37" s="57">
        <v>1919</v>
      </c>
      <c r="C37" s="57">
        <v>825</v>
      </c>
      <c r="D37" s="108">
        <v>6433</v>
      </c>
      <c r="E37" s="57">
        <v>2066</v>
      </c>
      <c r="F37" s="57">
        <v>1708</v>
      </c>
      <c r="G37" s="57">
        <v>2034</v>
      </c>
      <c r="H37" s="57">
        <v>19665</v>
      </c>
      <c r="I37" s="108">
        <v>28</v>
      </c>
      <c r="J37" s="60"/>
      <c r="K37" s="108">
        <v>35129</v>
      </c>
      <c r="V37" s="47"/>
    </row>
    <row r="38" spans="1:22" ht="15.75" customHeight="1" x14ac:dyDescent="0.2">
      <c r="A38" s="52" t="s">
        <v>52</v>
      </c>
      <c r="B38" s="58">
        <v>403</v>
      </c>
      <c r="C38" s="58">
        <v>311</v>
      </c>
      <c r="D38" s="113">
        <v>1043</v>
      </c>
      <c r="E38" s="58">
        <v>620</v>
      </c>
      <c r="F38" s="58">
        <v>388</v>
      </c>
      <c r="G38" s="58">
        <v>545</v>
      </c>
      <c r="H38" s="58">
        <v>2343</v>
      </c>
      <c r="I38" s="113">
        <v>11</v>
      </c>
      <c r="J38" s="60"/>
      <c r="K38" s="113">
        <v>5726</v>
      </c>
      <c r="V38" s="47"/>
    </row>
    <row r="39" spans="1:22" ht="15.75" customHeight="1" x14ac:dyDescent="0.2">
      <c r="A39" s="50" t="s">
        <v>53</v>
      </c>
      <c r="B39" s="57">
        <v>329</v>
      </c>
      <c r="C39" s="57">
        <v>188</v>
      </c>
      <c r="D39" s="108">
        <v>851</v>
      </c>
      <c r="E39" s="57">
        <v>468</v>
      </c>
      <c r="F39" s="57">
        <v>301</v>
      </c>
      <c r="G39" s="57">
        <v>505</v>
      </c>
      <c r="H39" s="57">
        <v>2533</v>
      </c>
      <c r="I39" s="108">
        <v>8</v>
      </c>
      <c r="J39" s="60"/>
      <c r="K39" s="108">
        <v>5244</v>
      </c>
      <c r="V39" s="47"/>
    </row>
    <row r="40" spans="1:22" ht="15.75" customHeight="1" x14ac:dyDescent="0.2">
      <c r="A40" s="52" t="s">
        <v>54</v>
      </c>
      <c r="B40" s="58">
        <v>372</v>
      </c>
      <c r="C40" s="58">
        <v>245</v>
      </c>
      <c r="D40" s="113">
        <v>1277</v>
      </c>
      <c r="E40" s="58">
        <v>471</v>
      </c>
      <c r="F40" s="58">
        <v>414</v>
      </c>
      <c r="G40" s="58">
        <v>602</v>
      </c>
      <c r="H40" s="58">
        <v>3962</v>
      </c>
      <c r="I40" s="113">
        <v>14</v>
      </c>
      <c r="J40" s="60"/>
      <c r="K40" s="113">
        <v>7427</v>
      </c>
      <c r="V40" s="47"/>
    </row>
    <row r="41" spans="1:22" ht="15.75" customHeight="1" x14ac:dyDescent="0.2">
      <c r="A41" s="50" t="s">
        <v>55</v>
      </c>
      <c r="B41" s="57">
        <v>468</v>
      </c>
      <c r="C41" s="57">
        <v>64</v>
      </c>
      <c r="D41" s="108">
        <v>856</v>
      </c>
      <c r="E41" s="57">
        <v>190</v>
      </c>
      <c r="F41" s="57">
        <v>167</v>
      </c>
      <c r="G41" s="57">
        <v>175</v>
      </c>
      <c r="H41" s="57">
        <v>2486</v>
      </c>
      <c r="I41" s="108">
        <v>1</v>
      </c>
      <c r="J41" s="60"/>
      <c r="K41" s="108">
        <v>4440</v>
      </c>
      <c r="V41" s="47"/>
    </row>
    <row r="42" spans="1:22" ht="15.75" customHeight="1" x14ac:dyDescent="0.2">
      <c r="A42" s="52" t="s">
        <v>56</v>
      </c>
      <c r="B42" s="58">
        <v>68</v>
      </c>
      <c r="C42" s="58">
        <v>31</v>
      </c>
      <c r="D42" s="113">
        <v>172</v>
      </c>
      <c r="E42" s="58">
        <v>84</v>
      </c>
      <c r="F42" s="58">
        <v>61</v>
      </c>
      <c r="G42" s="58">
        <v>88</v>
      </c>
      <c r="H42" s="58">
        <v>755</v>
      </c>
      <c r="I42" s="113">
        <v>4</v>
      </c>
      <c r="J42" s="60"/>
      <c r="K42" s="113">
        <v>1310</v>
      </c>
      <c r="V42" s="47"/>
    </row>
    <row r="43" spans="1:22" ht="15.75" customHeight="1" x14ac:dyDescent="0.2">
      <c r="A43" s="50" t="s">
        <v>57</v>
      </c>
      <c r="B43" s="57">
        <v>241</v>
      </c>
      <c r="C43" s="57">
        <v>86</v>
      </c>
      <c r="D43" s="108">
        <v>699</v>
      </c>
      <c r="E43" s="57">
        <v>163</v>
      </c>
      <c r="F43" s="57">
        <v>311</v>
      </c>
      <c r="G43" s="57">
        <v>258</v>
      </c>
      <c r="H43" s="57">
        <v>1841</v>
      </c>
      <c r="I43" s="108">
        <v>8</v>
      </c>
      <c r="J43" s="60"/>
      <c r="K43" s="108">
        <v>3658</v>
      </c>
      <c r="V43" s="47"/>
    </row>
    <row r="44" spans="1:22" ht="15.75" customHeight="1" x14ac:dyDescent="0.2">
      <c r="A44" s="52" t="s">
        <v>58</v>
      </c>
      <c r="B44" s="58">
        <v>220</v>
      </c>
      <c r="C44" s="58">
        <v>102</v>
      </c>
      <c r="D44" s="113">
        <v>518</v>
      </c>
      <c r="E44" s="58">
        <v>192</v>
      </c>
      <c r="F44" s="58">
        <v>165</v>
      </c>
      <c r="G44" s="58">
        <v>175</v>
      </c>
      <c r="H44" s="58">
        <v>1252</v>
      </c>
      <c r="I44" s="113">
        <v>5</v>
      </c>
      <c r="J44" s="60"/>
      <c r="K44" s="113">
        <v>2697</v>
      </c>
      <c r="V44" s="47"/>
    </row>
    <row r="45" spans="1:22" ht="15.75" customHeight="1" x14ac:dyDescent="0.2">
      <c r="A45" s="50" t="s">
        <v>59</v>
      </c>
      <c r="B45" s="57">
        <v>1119</v>
      </c>
      <c r="C45" s="57">
        <v>597</v>
      </c>
      <c r="D45" s="108">
        <v>2935</v>
      </c>
      <c r="E45" s="57">
        <v>1305</v>
      </c>
      <c r="F45" s="57">
        <v>1234</v>
      </c>
      <c r="G45" s="57">
        <v>1687</v>
      </c>
      <c r="H45" s="57">
        <v>12772</v>
      </c>
      <c r="I45" s="108">
        <v>90</v>
      </c>
      <c r="J45" s="60"/>
      <c r="K45" s="108">
        <v>22281</v>
      </c>
      <c r="V45" s="47"/>
    </row>
    <row r="46" spans="1:22" ht="15.75" customHeight="1" x14ac:dyDescent="0.2">
      <c r="A46" s="59"/>
      <c r="F46"/>
    </row>
    <row r="47" spans="1:22" ht="15.75" customHeight="1" x14ac:dyDescent="0.2">
      <c r="A47" s="53" t="s">
        <v>20</v>
      </c>
      <c r="B47" s="117">
        <f>SUM(B9:B45)-SUM(B17:B20)</f>
        <v>21308</v>
      </c>
      <c r="C47" s="117">
        <f t="shared" ref="C47:K47" si="0">SUM(C9:C45)-SUM(C17:C20)</f>
        <v>9881</v>
      </c>
      <c r="D47" s="117">
        <f t="shared" si="0"/>
        <v>55967</v>
      </c>
      <c r="E47" s="117">
        <f t="shared" si="0"/>
        <v>21289</v>
      </c>
      <c r="F47" s="117">
        <f t="shared" si="0"/>
        <v>21059</v>
      </c>
      <c r="G47" s="117">
        <f t="shared" si="0"/>
        <v>25788</v>
      </c>
      <c r="H47" s="117">
        <f t="shared" si="0"/>
        <v>174364</v>
      </c>
      <c r="I47" s="117">
        <f t="shared" si="0"/>
        <v>732</v>
      </c>
      <c r="J47" s="59"/>
      <c r="K47" s="117">
        <f t="shared" si="0"/>
        <v>334568</v>
      </c>
      <c r="V47" s="47"/>
    </row>
    <row r="48" spans="1:22" ht="15.75" customHeight="1" x14ac:dyDescent="0.2">
      <c r="B48" s="55"/>
      <c r="C48" s="55"/>
      <c r="D48" s="55"/>
      <c r="E48" s="55"/>
      <c r="F48" s="81"/>
      <c r="G48" s="55"/>
      <c r="H48" s="55"/>
      <c r="I48" s="55"/>
      <c r="K48" s="55"/>
      <c r="V48" s="47"/>
    </row>
    <row r="49" spans="1:22" ht="15.75" customHeight="1" x14ac:dyDescent="0.2">
      <c r="A49" s="35" t="s">
        <v>60</v>
      </c>
      <c r="B49" s="57">
        <v>5173</v>
      </c>
      <c r="C49" s="57">
        <v>2559</v>
      </c>
      <c r="D49" s="108">
        <v>10813</v>
      </c>
      <c r="E49" s="57">
        <v>6139</v>
      </c>
      <c r="F49" s="57">
        <v>4497</v>
      </c>
      <c r="G49" s="57">
        <v>5971</v>
      </c>
      <c r="H49" s="57">
        <v>29619</v>
      </c>
      <c r="I49" s="108">
        <v>96</v>
      </c>
      <c r="J49" s="60"/>
      <c r="K49" s="57">
        <v>65449</v>
      </c>
      <c r="V49" s="47"/>
    </row>
    <row r="50" spans="1:22" ht="15.75" customHeight="1" x14ac:dyDescent="0.2">
      <c r="A50" s="38" t="s">
        <v>61</v>
      </c>
      <c r="B50" s="58">
        <v>4200</v>
      </c>
      <c r="C50" s="58">
        <v>1789</v>
      </c>
      <c r="D50" s="113">
        <v>12629</v>
      </c>
      <c r="E50" s="58">
        <v>3415</v>
      </c>
      <c r="F50" s="58">
        <v>4889</v>
      </c>
      <c r="G50" s="58">
        <v>5012</v>
      </c>
      <c r="H50" s="58">
        <v>32814</v>
      </c>
      <c r="I50" s="113">
        <v>199</v>
      </c>
      <c r="J50" s="60"/>
      <c r="K50" s="58">
        <v>65838</v>
      </c>
      <c r="V50" s="47"/>
    </row>
    <row r="51" spans="1:22" ht="15.75" customHeight="1" x14ac:dyDescent="0.2">
      <c r="A51" s="35" t="s">
        <v>62</v>
      </c>
      <c r="B51" s="57">
        <v>4786</v>
      </c>
      <c r="C51" s="57">
        <v>2181</v>
      </c>
      <c r="D51" s="108">
        <v>14081</v>
      </c>
      <c r="E51" s="57">
        <v>4875</v>
      </c>
      <c r="F51" s="57">
        <v>4663</v>
      </c>
      <c r="G51" s="57">
        <v>6083</v>
      </c>
      <c r="H51" s="57">
        <v>53748</v>
      </c>
      <c r="I51" s="108">
        <v>126</v>
      </c>
      <c r="J51" s="60">
        <f>SUM(J35:J37)</f>
        <v>0</v>
      </c>
      <c r="K51" s="57">
        <v>91703</v>
      </c>
      <c r="V51" s="47"/>
    </row>
    <row r="52" spans="1:22" x14ac:dyDescent="0.2">
      <c r="A52" s="44" t="s">
        <v>63</v>
      </c>
      <c r="V52" s="47"/>
    </row>
    <row r="53" spans="1:22" x14ac:dyDescent="0.2">
      <c r="A53"/>
    </row>
    <row r="54" spans="1:22" x14ac:dyDescent="0.2">
      <c r="B54" s="49"/>
      <c r="C54" s="49"/>
      <c r="D54" s="49"/>
      <c r="E54" s="49"/>
      <c r="F54" s="82"/>
      <c r="G54" s="49"/>
    </row>
    <row r="55" spans="1:22" x14ac:dyDescent="0.2">
      <c r="B55" s="49"/>
      <c r="C55" s="49"/>
      <c r="D55" s="49"/>
      <c r="E55" s="49"/>
      <c r="F55" s="82"/>
      <c r="G55" s="49"/>
    </row>
    <row r="56" spans="1:22" x14ac:dyDescent="0.2">
      <c r="B56" s="49"/>
      <c r="C56" s="49"/>
      <c r="D56" s="49"/>
      <c r="E56" s="49"/>
      <c r="F56" s="82"/>
      <c r="G56" s="49"/>
    </row>
    <row r="57" spans="1:22" x14ac:dyDescent="0.2">
      <c r="B57" s="49"/>
      <c r="C57" s="49"/>
      <c r="D57" s="49"/>
      <c r="E57" s="49"/>
      <c r="F57" s="82"/>
      <c r="G57" s="49"/>
    </row>
    <row r="58" spans="1:22" x14ac:dyDescent="0.2">
      <c r="B58" s="49"/>
      <c r="C58" s="49"/>
      <c r="D58" s="49"/>
      <c r="E58" s="49"/>
      <c r="F58" s="82"/>
      <c r="G58" s="49"/>
    </row>
    <row r="59" spans="1:22" x14ac:dyDescent="0.2">
      <c r="B59" s="49"/>
      <c r="C59" s="49"/>
      <c r="D59" s="49"/>
      <c r="E59" s="49"/>
      <c r="F59" s="82"/>
      <c r="G59" s="49"/>
    </row>
    <row r="60" spans="1:22" x14ac:dyDescent="0.2">
      <c r="B60" s="49"/>
      <c r="C60" s="49"/>
      <c r="D60" s="49"/>
      <c r="E60" s="49"/>
      <c r="F60" s="82"/>
      <c r="G60" s="49"/>
    </row>
    <row r="67" spans="2:6" s="41" customFormat="1" ht="15" x14ac:dyDescent="0.2">
      <c r="F67" s="78"/>
    </row>
    <row r="68" spans="2:6" s="41" customFormat="1" ht="15" x14ac:dyDescent="0.2">
      <c r="F68" s="78"/>
    </row>
    <row r="69" spans="2:6" s="41" customFormat="1" ht="15" x14ac:dyDescent="0.2">
      <c r="F69" s="78"/>
    </row>
    <row r="72" spans="2:6" s="44" customFormat="1" ht="11.25" x14ac:dyDescent="0.2">
      <c r="F72" s="83"/>
    </row>
    <row r="74" spans="2:6" x14ac:dyDescent="0.2">
      <c r="B74" s="49"/>
      <c r="C74" s="49"/>
      <c r="D74" s="49"/>
      <c r="E74" s="49"/>
      <c r="F74" s="82"/>
    </row>
    <row r="75" spans="2:6" x14ac:dyDescent="0.2">
      <c r="B75" s="49"/>
      <c r="C75" s="49"/>
      <c r="D75" s="49"/>
      <c r="E75" s="49"/>
      <c r="F75" s="82"/>
    </row>
    <row r="76" spans="2:6" x14ac:dyDescent="0.2">
      <c r="B76" s="49"/>
      <c r="C76" s="49"/>
      <c r="D76" s="49"/>
      <c r="E76" s="49"/>
      <c r="F76" s="82"/>
    </row>
    <row r="77" spans="2:6" x14ac:dyDescent="0.2">
      <c r="B77" s="49"/>
      <c r="C77" s="49"/>
      <c r="D77" s="49"/>
      <c r="E77" s="49"/>
      <c r="F77" s="82"/>
    </row>
    <row r="78" spans="2:6" x14ac:dyDescent="0.2">
      <c r="B78" s="49"/>
      <c r="C78" s="49"/>
      <c r="D78" s="49"/>
      <c r="E78" s="49"/>
      <c r="F78" s="82"/>
    </row>
    <row r="79" spans="2:6" x14ac:dyDescent="0.2">
      <c r="B79" s="49"/>
      <c r="C79" s="49"/>
      <c r="D79" s="49"/>
      <c r="E79" s="49"/>
      <c r="F79" s="82"/>
    </row>
    <row r="80" spans="2:6" x14ac:dyDescent="0.2">
      <c r="B80" s="49"/>
      <c r="C80" s="49"/>
      <c r="D80" s="49"/>
      <c r="E80" s="49"/>
      <c r="F80" s="82"/>
    </row>
    <row r="81" spans="2:6" x14ac:dyDescent="0.2">
      <c r="B81" s="49"/>
      <c r="C81" s="49"/>
      <c r="D81" s="49"/>
      <c r="E81" s="49"/>
      <c r="F81" s="82"/>
    </row>
    <row r="82" spans="2:6" x14ac:dyDescent="0.2">
      <c r="B82" s="49"/>
      <c r="C82" s="49"/>
      <c r="D82" s="49"/>
      <c r="E82" s="49"/>
      <c r="F82" s="82"/>
    </row>
    <row r="83" spans="2:6" x14ac:dyDescent="0.2">
      <c r="B83" s="49"/>
      <c r="C83" s="49"/>
      <c r="D83" s="49"/>
      <c r="E83" s="49"/>
      <c r="F83" s="82"/>
    </row>
    <row r="84" spans="2:6" x14ac:dyDescent="0.2">
      <c r="B84" s="49"/>
      <c r="C84" s="49"/>
      <c r="D84" s="49"/>
      <c r="E84" s="49"/>
      <c r="F84" s="82"/>
    </row>
    <row r="85" spans="2:6" x14ac:dyDescent="0.2">
      <c r="B85" s="49"/>
      <c r="C85" s="49"/>
      <c r="D85" s="49"/>
      <c r="E85" s="49"/>
      <c r="F85" s="82"/>
    </row>
    <row r="86" spans="2:6" x14ac:dyDescent="0.2">
      <c r="B86" s="49"/>
      <c r="C86" s="49"/>
      <c r="D86" s="49"/>
      <c r="E86" s="49"/>
      <c r="F86" s="82"/>
    </row>
    <row r="87" spans="2:6" x14ac:dyDescent="0.2">
      <c r="B87" s="49"/>
      <c r="C87" s="49"/>
      <c r="D87" s="49"/>
      <c r="E87" s="49"/>
      <c r="F87" s="82"/>
    </row>
    <row r="88" spans="2:6" x14ac:dyDescent="0.2">
      <c r="B88" s="49"/>
      <c r="C88" s="49"/>
      <c r="D88" s="49"/>
      <c r="E88" s="49"/>
      <c r="F88" s="82"/>
    </row>
    <row r="89" spans="2:6" x14ac:dyDescent="0.2">
      <c r="B89" s="49"/>
      <c r="C89" s="49"/>
      <c r="D89" s="49"/>
      <c r="E89" s="49"/>
      <c r="F89" s="82"/>
    </row>
    <row r="90" spans="2:6" x14ac:dyDescent="0.2">
      <c r="B90" s="49"/>
      <c r="C90" s="49"/>
      <c r="D90" s="49"/>
      <c r="E90" s="49"/>
      <c r="F90" s="82"/>
    </row>
    <row r="91" spans="2:6" x14ac:dyDescent="0.2">
      <c r="B91" s="49"/>
      <c r="C91" s="49"/>
      <c r="D91" s="49"/>
      <c r="E91" s="49"/>
      <c r="F91" s="82"/>
    </row>
    <row r="92" spans="2:6" x14ac:dyDescent="0.2">
      <c r="B92" s="49"/>
      <c r="C92" s="49"/>
      <c r="D92" s="49"/>
      <c r="E92" s="49"/>
      <c r="F92" s="82"/>
    </row>
    <row r="93" spans="2:6" x14ac:dyDescent="0.2">
      <c r="B93" s="49"/>
      <c r="C93" s="49"/>
      <c r="D93" s="49"/>
      <c r="E93" s="49"/>
      <c r="F93" s="82"/>
    </row>
    <row r="94" spans="2:6" x14ac:dyDescent="0.2">
      <c r="B94" s="49"/>
      <c r="C94" s="49"/>
      <c r="D94" s="49"/>
      <c r="E94" s="49"/>
      <c r="F94" s="82"/>
    </row>
    <row r="95" spans="2:6" x14ac:dyDescent="0.2">
      <c r="B95" s="49"/>
      <c r="C95" s="49"/>
      <c r="D95" s="49"/>
      <c r="E95" s="49"/>
      <c r="F95" s="82"/>
    </row>
    <row r="96" spans="2:6" x14ac:dyDescent="0.2">
      <c r="B96" s="49"/>
      <c r="C96" s="49"/>
      <c r="D96" s="49"/>
      <c r="E96" s="49"/>
      <c r="F96" s="82"/>
    </row>
    <row r="97" spans="2:6" x14ac:dyDescent="0.2">
      <c r="B97" s="49"/>
      <c r="C97" s="49"/>
      <c r="D97" s="49"/>
      <c r="E97" s="49"/>
      <c r="F97" s="82"/>
    </row>
    <row r="98" spans="2:6" x14ac:dyDescent="0.2">
      <c r="B98" s="49"/>
      <c r="C98" s="49"/>
      <c r="D98" s="49"/>
      <c r="E98" s="49"/>
      <c r="F98" s="82"/>
    </row>
    <row r="99" spans="2:6" x14ac:dyDescent="0.2">
      <c r="B99" s="49"/>
      <c r="C99" s="49"/>
      <c r="D99" s="49"/>
      <c r="E99" s="49"/>
      <c r="F99" s="82"/>
    </row>
    <row r="100" spans="2:6" x14ac:dyDescent="0.2">
      <c r="B100" s="49"/>
      <c r="C100" s="49"/>
      <c r="D100" s="49"/>
      <c r="E100" s="49"/>
      <c r="F100" s="82"/>
    </row>
    <row r="101" spans="2:6" x14ac:dyDescent="0.2">
      <c r="B101" s="49"/>
      <c r="C101" s="49"/>
      <c r="D101" s="49"/>
      <c r="E101" s="49"/>
      <c r="F101" s="82"/>
    </row>
    <row r="102" spans="2:6" x14ac:dyDescent="0.2">
      <c r="B102" s="49"/>
      <c r="C102" s="49"/>
      <c r="D102" s="49"/>
      <c r="E102" s="49"/>
      <c r="F102" s="82"/>
    </row>
    <row r="103" spans="2:6" x14ac:dyDescent="0.2">
      <c r="B103" s="49"/>
      <c r="C103" s="49"/>
      <c r="D103" s="49"/>
      <c r="E103" s="49"/>
      <c r="F103" s="82"/>
    </row>
    <row r="104" spans="2:6" x14ac:dyDescent="0.2">
      <c r="B104" s="49"/>
      <c r="C104" s="49"/>
      <c r="D104" s="49"/>
      <c r="E104" s="49"/>
      <c r="F104" s="82"/>
    </row>
    <row r="105" spans="2:6" x14ac:dyDescent="0.2">
      <c r="B105" s="49"/>
      <c r="C105" s="49"/>
      <c r="D105" s="49"/>
      <c r="E105" s="49"/>
      <c r="F105" s="82"/>
    </row>
    <row r="106" spans="2:6" x14ac:dyDescent="0.2">
      <c r="B106" s="49"/>
      <c r="C106" s="49"/>
      <c r="D106" s="49"/>
      <c r="E106" s="49"/>
      <c r="F106" s="82"/>
    </row>
    <row r="107" spans="2:6" x14ac:dyDescent="0.2">
      <c r="B107" s="49"/>
      <c r="C107" s="49"/>
      <c r="D107" s="49"/>
      <c r="E107" s="49"/>
      <c r="F107" s="82"/>
    </row>
    <row r="108" spans="2:6" x14ac:dyDescent="0.2">
      <c r="B108" s="49"/>
      <c r="C108" s="49"/>
      <c r="D108" s="49"/>
      <c r="E108" s="49"/>
      <c r="F108" s="82"/>
    </row>
    <row r="109" spans="2:6" x14ac:dyDescent="0.2">
      <c r="B109" s="49"/>
      <c r="C109" s="49"/>
      <c r="D109" s="49"/>
      <c r="E109" s="49"/>
      <c r="F109" s="82"/>
    </row>
    <row r="110" spans="2:6" x14ac:dyDescent="0.2">
      <c r="B110" s="49"/>
      <c r="C110" s="49"/>
      <c r="D110" s="49"/>
      <c r="E110" s="49"/>
      <c r="F110" s="82"/>
    </row>
    <row r="111" spans="2:6" x14ac:dyDescent="0.2">
      <c r="B111" s="49"/>
      <c r="C111" s="49"/>
      <c r="D111" s="49"/>
      <c r="E111" s="49"/>
      <c r="F111" s="82"/>
    </row>
    <row r="112" spans="2:6" x14ac:dyDescent="0.2">
      <c r="B112" s="49"/>
      <c r="C112" s="49"/>
      <c r="D112" s="49"/>
      <c r="E112" s="49"/>
      <c r="F112" s="82"/>
    </row>
    <row r="119" spans="2:6" s="41" customFormat="1" ht="15" x14ac:dyDescent="0.2">
      <c r="F119" s="78"/>
    </row>
    <row r="120" spans="2:6" s="41" customFormat="1" ht="15" x14ac:dyDescent="0.2">
      <c r="F120" s="78"/>
    </row>
    <row r="121" spans="2:6" s="41" customFormat="1" ht="15" x14ac:dyDescent="0.2">
      <c r="F121" s="78"/>
    </row>
    <row r="124" spans="2:6" s="44" customFormat="1" ht="11.25" x14ac:dyDescent="0.2">
      <c r="F124" s="83"/>
    </row>
    <row r="126" spans="2:6" x14ac:dyDescent="0.2">
      <c r="B126" s="49"/>
      <c r="C126" s="49"/>
      <c r="D126" s="49"/>
      <c r="E126" s="49"/>
      <c r="F126" s="82"/>
    </row>
    <row r="127" spans="2:6" x14ac:dyDescent="0.2">
      <c r="B127" s="49"/>
      <c r="C127" s="49"/>
      <c r="D127" s="49"/>
      <c r="E127" s="49"/>
      <c r="F127" s="82"/>
    </row>
    <row r="128" spans="2:6" x14ac:dyDescent="0.2">
      <c r="B128" s="49"/>
      <c r="C128" s="49"/>
      <c r="D128" s="49"/>
      <c r="E128" s="49"/>
      <c r="F128" s="82"/>
    </row>
    <row r="129" spans="2:6" x14ac:dyDescent="0.2">
      <c r="B129" s="49"/>
      <c r="C129" s="49"/>
      <c r="D129" s="49"/>
      <c r="E129" s="49"/>
      <c r="F129" s="82"/>
    </row>
    <row r="130" spans="2:6" x14ac:dyDescent="0.2">
      <c r="B130" s="49"/>
      <c r="C130" s="49"/>
      <c r="D130" s="49"/>
      <c r="E130" s="49"/>
      <c r="F130" s="82"/>
    </row>
    <row r="131" spans="2:6" x14ac:dyDescent="0.2">
      <c r="B131" s="49"/>
      <c r="C131" s="49"/>
      <c r="D131" s="49"/>
      <c r="E131" s="49"/>
      <c r="F131" s="82"/>
    </row>
    <row r="132" spans="2:6" x14ac:dyDescent="0.2">
      <c r="B132" s="49"/>
      <c r="C132" s="49"/>
      <c r="D132" s="49"/>
      <c r="E132" s="49"/>
      <c r="F132" s="82"/>
    </row>
    <row r="133" spans="2:6" x14ac:dyDescent="0.2">
      <c r="B133" s="49"/>
      <c r="C133" s="49"/>
      <c r="D133" s="49"/>
      <c r="E133" s="49"/>
      <c r="F133" s="82"/>
    </row>
    <row r="134" spans="2:6" x14ac:dyDescent="0.2">
      <c r="B134" s="49"/>
      <c r="C134" s="49"/>
      <c r="D134" s="49"/>
      <c r="E134" s="49"/>
      <c r="F134" s="82"/>
    </row>
    <row r="135" spans="2:6" x14ac:dyDescent="0.2">
      <c r="B135" s="49"/>
      <c r="C135" s="49"/>
      <c r="D135" s="49"/>
      <c r="E135" s="49"/>
      <c r="F135" s="82"/>
    </row>
    <row r="136" spans="2:6" x14ac:dyDescent="0.2">
      <c r="B136" s="49"/>
      <c r="C136" s="49"/>
      <c r="D136" s="49"/>
      <c r="E136" s="49"/>
      <c r="F136" s="82"/>
    </row>
    <row r="137" spans="2:6" x14ac:dyDescent="0.2">
      <c r="B137" s="49"/>
      <c r="C137" s="49"/>
      <c r="D137" s="49"/>
      <c r="E137" s="49"/>
      <c r="F137" s="82"/>
    </row>
    <row r="138" spans="2:6" x14ac:dyDescent="0.2">
      <c r="B138" s="49"/>
      <c r="C138" s="49"/>
      <c r="D138" s="49"/>
      <c r="E138" s="49"/>
      <c r="F138" s="82"/>
    </row>
    <row r="139" spans="2:6" x14ac:dyDescent="0.2">
      <c r="B139" s="49"/>
      <c r="C139" s="49"/>
      <c r="D139" s="49"/>
      <c r="E139" s="49"/>
      <c r="F139" s="82"/>
    </row>
    <row r="140" spans="2:6" x14ac:dyDescent="0.2">
      <c r="B140" s="49"/>
      <c r="C140" s="49"/>
      <c r="D140" s="49"/>
      <c r="E140" s="49"/>
      <c r="F140" s="82"/>
    </row>
    <row r="141" spans="2:6" x14ac:dyDescent="0.2">
      <c r="B141" s="49"/>
      <c r="C141" s="49"/>
      <c r="D141" s="49"/>
      <c r="E141" s="49"/>
      <c r="F141" s="82"/>
    </row>
    <row r="142" spans="2:6" x14ac:dyDescent="0.2">
      <c r="B142" s="49"/>
      <c r="C142" s="49"/>
      <c r="D142" s="49"/>
      <c r="E142" s="49"/>
      <c r="F142" s="82"/>
    </row>
    <row r="143" spans="2:6" x14ac:dyDescent="0.2">
      <c r="B143" s="49"/>
      <c r="C143" s="49"/>
      <c r="D143" s="49"/>
      <c r="E143" s="49"/>
      <c r="F143" s="82"/>
    </row>
    <row r="144" spans="2:6" x14ac:dyDescent="0.2">
      <c r="B144" s="49"/>
      <c r="C144" s="49"/>
      <c r="D144" s="49"/>
      <c r="E144" s="49"/>
      <c r="F144" s="82"/>
    </row>
    <row r="145" spans="2:6" x14ac:dyDescent="0.2">
      <c r="B145" s="49"/>
      <c r="C145" s="49"/>
      <c r="D145" s="49"/>
      <c r="E145" s="49"/>
      <c r="F145" s="82"/>
    </row>
    <row r="146" spans="2:6" x14ac:dyDescent="0.2">
      <c r="B146" s="49"/>
      <c r="C146" s="49"/>
      <c r="D146" s="49"/>
      <c r="E146" s="49"/>
      <c r="F146" s="82"/>
    </row>
    <row r="147" spans="2:6" x14ac:dyDescent="0.2">
      <c r="B147" s="49"/>
      <c r="C147" s="49"/>
      <c r="D147" s="49"/>
      <c r="E147" s="49"/>
      <c r="F147" s="82"/>
    </row>
    <row r="148" spans="2:6" x14ac:dyDescent="0.2">
      <c r="B148" s="49"/>
      <c r="C148" s="49"/>
      <c r="D148" s="49"/>
      <c r="E148" s="49"/>
      <c r="F148" s="82"/>
    </row>
    <row r="149" spans="2:6" x14ac:dyDescent="0.2">
      <c r="B149" s="49"/>
      <c r="C149" s="49"/>
      <c r="D149" s="49"/>
      <c r="E149" s="49"/>
      <c r="F149" s="82"/>
    </row>
    <row r="150" spans="2:6" x14ac:dyDescent="0.2">
      <c r="B150" s="49"/>
      <c r="C150" s="49"/>
      <c r="D150" s="49"/>
      <c r="E150" s="49"/>
      <c r="F150" s="82"/>
    </row>
    <row r="151" spans="2:6" x14ac:dyDescent="0.2">
      <c r="B151" s="49"/>
      <c r="C151" s="49"/>
      <c r="D151" s="49"/>
      <c r="E151" s="49"/>
      <c r="F151" s="82"/>
    </row>
    <row r="152" spans="2:6" x14ac:dyDescent="0.2">
      <c r="B152" s="49"/>
      <c r="C152" s="49"/>
      <c r="D152" s="49"/>
      <c r="E152" s="49"/>
      <c r="F152" s="82"/>
    </row>
    <row r="153" spans="2:6" x14ac:dyDescent="0.2">
      <c r="B153" s="49"/>
      <c r="C153" s="49"/>
      <c r="D153" s="49"/>
      <c r="E153" s="49"/>
      <c r="F153" s="82"/>
    </row>
    <row r="154" spans="2:6" x14ac:dyDescent="0.2">
      <c r="B154" s="49"/>
      <c r="C154" s="49"/>
      <c r="D154" s="49"/>
      <c r="E154" s="49"/>
      <c r="F154" s="82"/>
    </row>
    <row r="155" spans="2:6" x14ac:dyDescent="0.2">
      <c r="B155" s="49"/>
      <c r="C155" s="49"/>
      <c r="D155" s="49"/>
      <c r="E155" s="49"/>
      <c r="F155" s="82"/>
    </row>
    <row r="156" spans="2:6" x14ac:dyDescent="0.2">
      <c r="B156" s="49"/>
      <c r="C156" s="49"/>
      <c r="D156" s="49"/>
      <c r="E156" s="49"/>
      <c r="F156" s="82"/>
    </row>
    <row r="157" spans="2:6" x14ac:dyDescent="0.2">
      <c r="B157" s="49"/>
      <c r="C157" s="49"/>
      <c r="D157" s="49"/>
      <c r="E157" s="49"/>
      <c r="F157" s="82"/>
    </row>
    <row r="158" spans="2:6" x14ac:dyDescent="0.2">
      <c r="B158" s="49"/>
      <c r="C158" s="49"/>
      <c r="D158" s="49"/>
      <c r="E158" s="49"/>
      <c r="F158" s="82"/>
    </row>
    <row r="159" spans="2:6" x14ac:dyDescent="0.2">
      <c r="B159" s="49"/>
      <c r="C159" s="49"/>
      <c r="D159" s="49"/>
      <c r="E159" s="49"/>
      <c r="F159" s="82"/>
    </row>
    <row r="160" spans="2:6" x14ac:dyDescent="0.2">
      <c r="B160" s="49"/>
      <c r="C160" s="49"/>
      <c r="D160" s="49"/>
      <c r="E160" s="49"/>
      <c r="F160" s="82"/>
    </row>
    <row r="161" spans="2:6" x14ac:dyDescent="0.2">
      <c r="B161" s="49"/>
      <c r="C161" s="49"/>
      <c r="D161" s="49"/>
      <c r="E161" s="49"/>
      <c r="F161" s="82"/>
    </row>
    <row r="162" spans="2:6" x14ac:dyDescent="0.2">
      <c r="B162" s="49"/>
      <c r="C162" s="49"/>
      <c r="D162" s="49"/>
      <c r="E162" s="49"/>
      <c r="F162" s="82"/>
    </row>
    <row r="163" spans="2:6" x14ac:dyDescent="0.2">
      <c r="B163" s="49"/>
      <c r="C163" s="49"/>
      <c r="D163" s="49"/>
      <c r="E163" s="49"/>
      <c r="F163" s="82"/>
    </row>
    <row r="164" spans="2:6" x14ac:dyDescent="0.2">
      <c r="B164" s="49"/>
      <c r="C164" s="49"/>
      <c r="D164" s="49"/>
      <c r="E164" s="49"/>
      <c r="F164" s="82"/>
    </row>
    <row r="171" spans="2:6" s="41" customFormat="1" ht="15" x14ac:dyDescent="0.2">
      <c r="F171" s="78"/>
    </row>
    <row r="172" spans="2:6" s="41" customFormat="1" ht="15" x14ac:dyDescent="0.2">
      <c r="F172" s="78"/>
    </row>
    <row r="173" spans="2:6" s="41" customFormat="1" ht="15" x14ac:dyDescent="0.2">
      <c r="F173" s="78"/>
    </row>
    <row r="176" spans="2:6" s="44" customFormat="1" ht="11.25" x14ac:dyDescent="0.2">
      <c r="F176" s="83"/>
    </row>
    <row r="179" spans="2:6" x14ac:dyDescent="0.2">
      <c r="B179" s="49"/>
      <c r="C179" s="49"/>
      <c r="D179" s="49"/>
      <c r="E179" s="49"/>
      <c r="F179" s="82"/>
    </row>
    <row r="180" spans="2:6" x14ac:dyDescent="0.2">
      <c r="B180" s="49"/>
      <c r="C180" s="49"/>
      <c r="D180" s="49"/>
      <c r="E180" s="49"/>
      <c r="F180" s="82"/>
    </row>
    <row r="181" spans="2:6" x14ac:dyDescent="0.2">
      <c r="B181" s="49"/>
      <c r="C181" s="49"/>
      <c r="D181" s="49"/>
      <c r="E181" s="49"/>
      <c r="F181" s="82"/>
    </row>
    <row r="182" spans="2:6" x14ac:dyDescent="0.2">
      <c r="B182" s="49"/>
      <c r="C182" s="49"/>
      <c r="D182" s="49"/>
      <c r="E182" s="49"/>
      <c r="F182" s="82"/>
    </row>
    <row r="183" spans="2:6" x14ac:dyDescent="0.2">
      <c r="B183" s="49"/>
      <c r="C183" s="49"/>
      <c r="D183" s="49"/>
      <c r="E183" s="49"/>
      <c r="F183" s="82"/>
    </row>
    <row r="184" spans="2:6" x14ac:dyDescent="0.2">
      <c r="B184" s="49"/>
      <c r="C184" s="49"/>
      <c r="D184" s="49"/>
      <c r="E184" s="49"/>
      <c r="F184" s="82"/>
    </row>
    <row r="185" spans="2:6" x14ac:dyDescent="0.2">
      <c r="B185" s="49"/>
      <c r="C185" s="49"/>
      <c r="D185" s="49"/>
      <c r="E185" s="49"/>
      <c r="F185" s="82"/>
    </row>
    <row r="186" spans="2:6" x14ac:dyDescent="0.2">
      <c r="B186" s="49"/>
      <c r="C186" s="49"/>
      <c r="D186" s="49"/>
      <c r="E186" s="49"/>
      <c r="F186" s="82"/>
    </row>
    <row r="187" spans="2:6" x14ac:dyDescent="0.2">
      <c r="B187" s="49"/>
      <c r="C187" s="49"/>
      <c r="D187" s="49"/>
      <c r="E187" s="49"/>
      <c r="F187" s="82"/>
    </row>
    <row r="188" spans="2:6" x14ac:dyDescent="0.2">
      <c r="B188" s="49"/>
      <c r="C188" s="49"/>
      <c r="D188" s="49"/>
      <c r="E188" s="49"/>
      <c r="F188" s="82"/>
    </row>
    <row r="189" spans="2:6" x14ac:dyDescent="0.2">
      <c r="B189" s="49"/>
      <c r="C189" s="49"/>
      <c r="D189" s="49"/>
      <c r="E189" s="49"/>
      <c r="F189" s="82"/>
    </row>
    <row r="190" spans="2:6" x14ac:dyDescent="0.2">
      <c r="B190" s="49"/>
      <c r="C190" s="49"/>
      <c r="D190" s="49"/>
      <c r="E190" s="49"/>
      <c r="F190" s="82"/>
    </row>
    <row r="191" spans="2:6" x14ac:dyDescent="0.2">
      <c r="B191" s="49"/>
      <c r="C191" s="49"/>
      <c r="D191" s="49"/>
      <c r="E191" s="49"/>
      <c r="F191" s="82"/>
    </row>
    <row r="192" spans="2:6" x14ac:dyDescent="0.2">
      <c r="B192" s="49"/>
      <c r="C192" s="49"/>
      <c r="D192" s="49"/>
      <c r="E192" s="49"/>
      <c r="F192" s="82"/>
    </row>
    <row r="193" spans="2:6" x14ac:dyDescent="0.2">
      <c r="B193" s="49"/>
      <c r="C193" s="49"/>
      <c r="D193" s="49"/>
      <c r="E193" s="49"/>
      <c r="F193" s="82"/>
    </row>
    <row r="194" spans="2:6" x14ac:dyDescent="0.2">
      <c r="B194" s="49"/>
      <c r="C194" s="49"/>
      <c r="D194" s="49"/>
      <c r="E194" s="49"/>
      <c r="F194" s="82"/>
    </row>
    <row r="195" spans="2:6" x14ac:dyDescent="0.2">
      <c r="B195" s="49"/>
      <c r="C195" s="49"/>
      <c r="D195" s="49"/>
      <c r="E195" s="49"/>
      <c r="F195" s="82"/>
    </row>
    <row r="196" spans="2:6" x14ac:dyDescent="0.2">
      <c r="B196" s="49"/>
      <c r="C196" s="49"/>
      <c r="D196" s="49"/>
      <c r="E196" s="49"/>
      <c r="F196" s="82"/>
    </row>
    <row r="197" spans="2:6" x14ac:dyDescent="0.2">
      <c r="B197" s="49"/>
      <c r="C197" s="49"/>
      <c r="D197" s="49"/>
      <c r="E197" s="49"/>
      <c r="F197" s="82"/>
    </row>
    <row r="198" spans="2:6" x14ac:dyDescent="0.2">
      <c r="B198" s="49"/>
      <c r="C198" s="49"/>
      <c r="D198" s="49"/>
      <c r="E198" s="49"/>
      <c r="F198" s="82"/>
    </row>
    <row r="199" spans="2:6" x14ac:dyDescent="0.2">
      <c r="B199" s="49"/>
      <c r="C199" s="49"/>
      <c r="D199" s="49"/>
      <c r="E199" s="49"/>
      <c r="F199" s="82"/>
    </row>
    <row r="200" spans="2:6" x14ac:dyDescent="0.2">
      <c r="B200" s="49"/>
      <c r="C200" s="49"/>
      <c r="D200" s="49"/>
      <c r="E200" s="49"/>
      <c r="F200" s="82"/>
    </row>
    <row r="201" spans="2:6" x14ac:dyDescent="0.2">
      <c r="B201" s="49"/>
      <c r="C201" s="49"/>
      <c r="D201" s="49"/>
      <c r="E201" s="49"/>
      <c r="F201" s="82"/>
    </row>
    <row r="202" spans="2:6" x14ac:dyDescent="0.2">
      <c r="B202" s="49"/>
      <c r="C202" s="49"/>
      <c r="D202" s="49"/>
      <c r="E202" s="49"/>
      <c r="F202" s="82"/>
    </row>
    <row r="203" spans="2:6" x14ac:dyDescent="0.2">
      <c r="B203" s="49"/>
      <c r="C203" s="49"/>
      <c r="D203" s="49"/>
      <c r="E203" s="49"/>
      <c r="F203" s="82"/>
    </row>
    <row r="204" spans="2:6" x14ac:dyDescent="0.2">
      <c r="B204" s="49"/>
      <c r="C204" s="49"/>
      <c r="D204" s="49"/>
      <c r="E204" s="49"/>
      <c r="F204" s="82"/>
    </row>
    <row r="205" spans="2:6" x14ac:dyDescent="0.2">
      <c r="B205" s="49"/>
      <c r="C205" s="49"/>
      <c r="D205" s="49"/>
      <c r="E205" s="49"/>
      <c r="F205" s="82"/>
    </row>
    <row r="206" spans="2:6" x14ac:dyDescent="0.2">
      <c r="B206" s="49"/>
      <c r="C206" s="49"/>
      <c r="D206" s="49"/>
      <c r="E206" s="49"/>
      <c r="F206" s="82"/>
    </row>
    <row r="207" spans="2:6" x14ac:dyDescent="0.2">
      <c r="B207" s="49"/>
      <c r="C207" s="49"/>
      <c r="D207" s="49"/>
      <c r="E207" s="49"/>
      <c r="F207" s="82"/>
    </row>
    <row r="208" spans="2:6" x14ac:dyDescent="0.2">
      <c r="B208" s="49"/>
      <c r="C208" s="49"/>
      <c r="D208" s="49"/>
      <c r="E208" s="49"/>
      <c r="F208" s="82"/>
    </row>
    <row r="209" spans="2:6" x14ac:dyDescent="0.2">
      <c r="B209" s="49"/>
      <c r="C209" s="49"/>
      <c r="D209" s="49"/>
      <c r="E209" s="49"/>
      <c r="F209" s="82"/>
    </row>
    <row r="210" spans="2:6" x14ac:dyDescent="0.2">
      <c r="B210" s="49"/>
      <c r="C210" s="49"/>
      <c r="D210" s="49"/>
      <c r="E210" s="49"/>
      <c r="F210" s="82"/>
    </row>
    <row r="211" spans="2:6" x14ac:dyDescent="0.2">
      <c r="B211" s="49"/>
      <c r="C211" s="49"/>
      <c r="D211" s="49"/>
      <c r="E211" s="49"/>
      <c r="F211" s="82"/>
    </row>
    <row r="212" spans="2:6" x14ac:dyDescent="0.2">
      <c r="B212" s="49"/>
      <c r="C212" s="49"/>
      <c r="D212" s="49"/>
      <c r="E212" s="49"/>
      <c r="F212" s="82"/>
    </row>
    <row r="213" spans="2:6" x14ac:dyDescent="0.2">
      <c r="B213" s="49"/>
      <c r="C213" s="49"/>
      <c r="D213" s="49"/>
      <c r="E213" s="49"/>
      <c r="F213" s="82"/>
    </row>
    <row r="214" spans="2:6" x14ac:dyDescent="0.2">
      <c r="B214" s="49"/>
      <c r="C214" s="49"/>
      <c r="D214" s="49"/>
      <c r="E214" s="49"/>
      <c r="F214" s="82"/>
    </row>
    <row r="215" spans="2:6" x14ac:dyDescent="0.2">
      <c r="B215" s="49"/>
      <c r="C215" s="49"/>
      <c r="D215" s="49"/>
      <c r="E215" s="49"/>
      <c r="F215" s="82"/>
    </row>
    <row r="216" spans="2:6" x14ac:dyDescent="0.2">
      <c r="B216" s="49"/>
      <c r="C216" s="49"/>
      <c r="D216" s="49"/>
      <c r="E216" s="49"/>
      <c r="F216" s="82"/>
    </row>
    <row r="223" spans="2:6" s="41" customFormat="1" ht="15" x14ac:dyDescent="0.2">
      <c r="F223" s="78"/>
    </row>
    <row r="224" spans="2:6" s="41" customFormat="1" ht="15" x14ac:dyDescent="0.2">
      <c r="F224" s="78"/>
    </row>
    <row r="225" spans="2:6" s="41" customFormat="1" ht="15" x14ac:dyDescent="0.2">
      <c r="F225" s="78"/>
    </row>
    <row r="228" spans="2:6" s="44" customFormat="1" ht="11.25" x14ac:dyDescent="0.2">
      <c r="F228" s="83"/>
    </row>
    <row r="231" spans="2:6" x14ac:dyDescent="0.2">
      <c r="B231" s="49"/>
      <c r="C231" s="49"/>
      <c r="D231" s="49"/>
      <c r="E231" s="49"/>
      <c r="F231" s="82"/>
    </row>
    <row r="232" spans="2:6" x14ac:dyDescent="0.2">
      <c r="B232" s="49"/>
      <c r="C232" s="49"/>
      <c r="D232" s="49"/>
      <c r="E232" s="49"/>
      <c r="F232" s="82"/>
    </row>
    <row r="233" spans="2:6" x14ac:dyDescent="0.2">
      <c r="B233" s="49"/>
      <c r="C233" s="49"/>
      <c r="D233" s="49"/>
      <c r="E233" s="49"/>
      <c r="F233" s="82"/>
    </row>
    <row r="234" spans="2:6" x14ac:dyDescent="0.2">
      <c r="B234" s="49"/>
      <c r="C234" s="49"/>
      <c r="D234" s="49"/>
      <c r="E234" s="49"/>
      <c r="F234" s="82"/>
    </row>
    <row r="235" spans="2:6" x14ac:dyDescent="0.2">
      <c r="B235" s="49"/>
      <c r="C235" s="49"/>
      <c r="D235" s="49"/>
      <c r="E235" s="49"/>
      <c r="F235" s="82"/>
    </row>
    <row r="236" spans="2:6" x14ac:dyDescent="0.2">
      <c r="B236" s="49"/>
      <c r="C236" s="49"/>
      <c r="D236" s="49"/>
      <c r="E236" s="49"/>
      <c r="F236" s="82"/>
    </row>
    <row r="237" spans="2:6" x14ac:dyDescent="0.2">
      <c r="B237" s="49"/>
      <c r="C237" s="49"/>
      <c r="D237" s="49"/>
      <c r="E237" s="49"/>
      <c r="F237" s="82"/>
    </row>
    <row r="238" spans="2:6" x14ac:dyDescent="0.2">
      <c r="B238" s="49"/>
      <c r="C238" s="49"/>
      <c r="D238" s="49"/>
      <c r="E238" s="49"/>
      <c r="F238" s="82"/>
    </row>
    <row r="239" spans="2:6" x14ac:dyDescent="0.2">
      <c r="B239" s="49"/>
      <c r="C239" s="49"/>
      <c r="D239" s="49"/>
      <c r="E239" s="49"/>
      <c r="F239" s="82"/>
    </row>
    <row r="240" spans="2:6" x14ac:dyDescent="0.2">
      <c r="B240" s="49"/>
      <c r="C240" s="49"/>
      <c r="D240" s="49"/>
      <c r="E240" s="49"/>
      <c r="F240" s="82"/>
    </row>
    <row r="241" spans="2:6" x14ac:dyDescent="0.2">
      <c r="B241" s="49"/>
      <c r="C241" s="49"/>
      <c r="D241" s="49"/>
      <c r="E241" s="49"/>
      <c r="F241" s="82"/>
    </row>
    <row r="242" spans="2:6" x14ac:dyDescent="0.2">
      <c r="B242" s="49"/>
      <c r="C242" s="49"/>
      <c r="D242" s="49"/>
      <c r="E242" s="49"/>
      <c r="F242" s="82"/>
    </row>
    <row r="243" spans="2:6" x14ac:dyDescent="0.2">
      <c r="B243" s="49"/>
      <c r="C243" s="49"/>
      <c r="D243" s="49"/>
      <c r="E243" s="49"/>
      <c r="F243" s="82"/>
    </row>
    <row r="244" spans="2:6" x14ac:dyDescent="0.2">
      <c r="B244" s="49"/>
      <c r="C244" s="49"/>
      <c r="D244" s="49"/>
      <c r="E244" s="49"/>
      <c r="F244" s="82"/>
    </row>
    <row r="245" spans="2:6" x14ac:dyDescent="0.2">
      <c r="B245" s="49"/>
      <c r="C245" s="49"/>
      <c r="D245" s="49"/>
      <c r="E245" s="49"/>
      <c r="F245" s="82"/>
    </row>
    <row r="246" spans="2:6" x14ac:dyDescent="0.2">
      <c r="B246" s="49"/>
      <c r="C246" s="49"/>
      <c r="D246" s="49"/>
      <c r="E246" s="49"/>
      <c r="F246" s="82"/>
    </row>
    <row r="247" spans="2:6" x14ac:dyDescent="0.2">
      <c r="B247" s="49"/>
      <c r="C247" s="49"/>
      <c r="D247" s="49"/>
      <c r="E247" s="49"/>
      <c r="F247" s="82"/>
    </row>
    <row r="248" spans="2:6" x14ac:dyDescent="0.2">
      <c r="B248" s="49"/>
      <c r="C248" s="49"/>
      <c r="D248" s="49"/>
      <c r="E248" s="49"/>
      <c r="F248" s="82"/>
    </row>
    <row r="249" spans="2:6" x14ac:dyDescent="0.2">
      <c r="B249" s="49"/>
      <c r="C249" s="49"/>
      <c r="D249" s="49"/>
      <c r="E249" s="49"/>
      <c r="F249" s="82"/>
    </row>
    <row r="250" spans="2:6" x14ac:dyDescent="0.2">
      <c r="B250" s="49"/>
      <c r="C250" s="49"/>
      <c r="D250" s="49"/>
      <c r="E250" s="49"/>
      <c r="F250" s="82"/>
    </row>
    <row r="251" spans="2:6" x14ac:dyDescent="0.2">
      <c r="B251" s="49"/>
      <c r="C251" s="49"/>
      <c r="D251" s="49"/>
      <c r="E251" s="49"/>
      <c r="F251" s="82"/>
    </row>
    <row r="252" spans="2:6" x14ac:dyDescent="0.2">
      <c r="B252" s="49"/>
      <c r="C252" s="49"/>
      <c r="D252" s="49"/>
      <c r="E252" s="49"/>
      <c r="F252" s="82"/>
    </row>
    <row r="253" spans="2:6" x14ac:dyDescent="0.2">
      <c r="B253" s="49"/>
      <c r="C253" s="49"/>
      <c r="D253" s="49"/>
      <c r="E253" s="49"/>
      <c r="F253" s="82"/>
    </row>
    <row r="254" spans="2:6" x14ac:dyDescent="0.2">
      <c r="B254" s="49"/>
      <c r="C254" s="49"/>
      <c r="D254" s="49"/>
      <c r="E254" s="49"/>
      <c r="F254" s="82"/>
    </row>
    <row r="255" spans="2:6" x14ac:dyDescent="0.2">
      <c r="B255" s="49"/>
      <c r="C255" s="49"/>
      <c r="D255" s="49"/>
      <c r="E255" s="49"/>
      <c r="F255" s="82"/>
    </row>
    <row r="256" spans="2:6" x14ac:dyDescent="0.2">
      <c r="B256" s="49"/>
      <c r="C256" s="49"/>
      <c r="D256" s="49"/>
      <c r="E256" s="49"/>
      <c r="F256" s="82"/>
    </row>
    <row r="257" spans="2:6" x14ac:dyDescent="0.2">
      <c r="B257" s="49"/>
      <c r="C257" s="49"/>
      <c r="D257" s="49"/>
      <c r="E257" s="49"/>
      <c r="F257" s="82"/>
    </row>
    <row r="258" spans="2:6" x14ac:dyDescent="0.2">
      <c r="B258" s="49"/>
      <c r="C258" s="49"/>
      <c r="D258" s="49"/>
      <c r="E258" s="49"/>
      <c r="F258" s="82"/>
    </row>
    <row r="259" spans="2:6" x14ac:dyDescent="0.2">
      <c r="B259" s="49"/>
      <c r="C259" s="49"/>
      <c r="D259" s="49"/>
      <c r="E259" s="49"/>
      <c r="F259" s="82"/>
    </row>
    <row r="260" spans="2:6" x14ac:dyDescent="0.2">
      <c r="B260" s="49"/>
      <c r="C260" s="49"/>
      <c r="D260" s="49"/>
      <c r="E260" s="49"/>
      <c r="F260" s="82"/>
    </row>
    <row r="261" spans="2:6" x14ac:dyDescent="0.2">
      <c r="B261" s="49"/>
      <c r="C261" s="49"/>
      <c r="D261" s="49"/>
      <c r="E261" s="49"/>
      <c r="F261" s="82"/>
    </row>
    <row r="262" spans="2:6" x14ac:dyDescent="0.2">
      <c r="B262" s="49"/>
      <c r="C262" s="49"/>
      <c r="D262" s="49"/>
      <c r="E262" s="49"/>
      <c r="F262" s="82"/>
    </row>
    <row r="263" spans="2:6" x14ac:dyDescent="0.2">
      <c r="B263" s="49"/>
      <c r="C263" s="49"/>
      <c r="D263" s="49"/>
      <c r="E263" s="49"/>
      <c r="F263" s="82"/>
    </row>
    <row r="264" spans="2:6" x14ac:dyDescent="0.2">
      <c r="B264" s="49"/>
      <c r="C264" s="49"/>
      <c r="D264" s="49"/>
      <c r="E264" s="49"/>
      <c r="F264" s="82"/>
    </row>
    <row r="265" spans="2:6" x14ac:dyDescent="0.2">
      <c r="B265" s="49"/>
      <c r="C265" s="49"/>
      <c r="D265" s="49"/>
      <c r="E265" s="49"/>
      <c r="F265" s="82"/>
    </row>
    <row r="266" spans="2:6" x14ac:dyDescent="0.2">
      <c r="B266" s="49"/>
      <c r="C266" s="49"/>
      <c r="D266" s="49"/>
      <c r="E266" s="49"/>
      <c r="F266" s="82"/>
    </row>
    <row r="267" spans="2:6" x14ac:dyDescent="0.2">
      <c r="B267" s="49"/>
      <c r="C267" s="49"/>
      <c r="D267" s="49"/>
      <c r="E267" s="49"/>
      <c r="F267" s="82"/>
    </row>
    <row r="268" spans="2:6" x14ac:dyDescent="0.2">
      <c r="B268" s="49"/>
      <c r="C268" s="49"/>
      <c r="D268" s="49"/>
      <c r="E268" s="49"/>
      <c r="F268" s="82"/>
    </row>
    <row r="275" spans="2:6" s="41" customFormat="1" ht="15" x14ac:dyDescent="0.2">
      <c r="F275" s="78"/>
    </row>
    <row r="276" spans="2:6" s="41" customFormat="1" ht="15" x14ac:dyDescent="0.2">
      <c r="F276" s="78"/>
    </row>
    <row r="277" spans="2:6" s="41" customFormat="1" ht="15" x14ac:dyDescent="0.2">
      <c r="F277" s="78"/>
    </row>
    <row r="280" spans="2:6" s="44" customFormat="1" ht="11.25" x14ac:dyDescent="0.2">
      <c r="F280" s="83"/>
    </row>
    <row r="283" spans="2:6" x14ac:dyDescent="0.2">
      <c r="B283" s="49"/>
      <c r="C283" s="49"/>
      <c r="D283" s="49"/>
      <c r="E283" s="49"/>
      <c r="F283" s="82"/>
    </row>
    <row r="284" spans="2:6" x14ac:dyDescent="0.2">
      <c r="B284" s="49"/>
      <c r="C284" s="49"/>
      <c r="D284" s="49"/>
      <c r="E284" s="49"/>
      <c r="F284" s="82"/>
    </row>
    <row r="285" spans="2:6" x14ac:dyDescent="0.2">
      <c r="B285" s="49"/>
      <c r="C285" s="49"/>
      <c r="D285" s="49"/>
      <c r="E285" s="49"/>
      <c r="F285" s="82"/>
    </row>
    <row r="286" spans="2:6" x14ac:dyDescent="0.2">
      <c r="B286" s="49"/>
      <c r="C286" s="49"/>
      <c r="D286" s="49"/>
      <c r="E286" s="49"/>
      <c r="F286" s="82"/>
    </row>
    <row r="287" spans="2:6" x14ac:dyDescent="0.2">
      <c r="B287" s="49"/>
      <c r="C287" s="49"/>
      <c r="D287" s="49"/>
      <c r="E287" s="49"/>
      <c r="F287" s="82"/>
    </row>
    <row r="288" spans="2:6" x14ac:dyDescent="0.2">
      <c r="B288" s="49"/>
      <c r="C288" s="49"/>
      <c r="D288" s="49"/>
      <c r="E288" s="49"/>
      <c r="F288" s="82"/>
    </row>
    <row r="289" spans="2:6" x14ac:dyDescent="0.2">
      <c r="B289" s="49"/>
      <c r="C289" s="49"/>
      <c r="D289" s="49"/>
      <c r="E289" s="49"/>
      <c r="F289" s="82"/>
    </row>
    <row r="290" spans="2:6" x14ac:dyDescent="0.2">
      <c r="B290" s="49"/>
      <c r="C290" s="49"/>
      <c r="D290" s="49"/>
      <c r="E290" s="49"/>
      <c r="F290" s="82"/>
    </row>
    <row r="291" spans="2:6" x14ac:dyDescent="0.2">
      <c r="B291" s="49"/>
      <c r="C291" s="49"/>
      <c r="D291" s="49"/>
      <c r="E291" s="49"/>
      <c r="F291" s="82"/>
    </row>
    <row r="292" spans="2:6" x14ac:dyDescent="0.2">
      <c r="B292" s="49"/>
      <c r="C292" s="49"/>
      <c r="D292" s="49"/>
      <c r="E292" s="49"/>
      <c r="F292" s="82"/>
    </row>
    <row r="293" spans="2:6" x14ac:dyDescent="0.2">
      <c r="B293" s="49"/>
      <c r="C293" s="49"/>
      <c r="D293" s="49"/>
      <c r="E293" s="49"/>
      <c r="F293" s="82"/>
    </row>
    <row r="294" spans="2:6" x14ac:dyDescent="0.2">
      <c r="B294" s="49"/>
      <c r="C294" s="49"/>
      <c r="D294" s="49"/>
      <c r="E294" s="49"/>
      <c r="F294" s="82"/>
    </row>
    <row r="295" spans="2:6" x14ac:dyDescent="0.2">
      <c r="B295" s="49"/>
      <c r="C295" s="49"/>
      <c r="D295" s="49"/>
      <c r="E295" s="49"/>
      <c r="F295" s="82"/>
    </row>
    <row r="296" spans="2:6" x14ac:dyDescent="0.2">
      <c r="B296" s="49"/>
      <c r="C296" s="49"/>
      <c r="D296" s="49"/>
      <c r="E296" s="49"/>
      <c r="F296" s="82"/>
    </row>
    <row r="297" spans="2:6" x14ac:dyDescent="0.2">
      <c r="B297" s="49"/>
      <c r="C297" s="49"/>
      <c r="D297" s="49"/>
      <c r="E297" s="49"/>
      <c r="F297" s="82"/>
    </row>
    <row r="298" spans="2:6" x14ac:dyDescent="0.2">
      <c r="B298" s="49"/>
      <c r="C298" s="49"/>
      <c r="D298" s="49"/>
      <c r="E298" s="49"/>
      <c r="F298" s="82"/>
    </row>
    <row r="299" spans="2:6" x14ac:dyDescent="0.2">
      <c r="B299" s="49"/>
      <c r="C299" s="49"/>
      <c r="D299" s="49"/>
      <c r="E299" s="49"/>
      <c r="F299" s="82"/>
    </row>
    <row r="300" spans="2:6" x14ac:dyDescent="0.2">
      <c r="B300" s="49"/>
      <c r="C300" s="49"/>
      <c r="D300" s="49"/>
      <c r="E300" s="49"/>
      <c r="F300" s="82"/>
    </row>
    <row r="301" spans="2:6" x14ac:dyDescent="0.2">
      <c r="B301" s="49"/>
      <c r="C301" s="49"/>
      <c r="D301" s="49"/>
      <c r="E301" s="49"/>
      <c r="F301" s="82"/>
    </row>
    <row r="302" spans="2:6" x14ac:dyDescent="0.2">
      <c r="B302" s="49"/>
      <c r="C302" s="49"/>
      <c r="D302" s="49"/>
      <c r="E302" s="49"/>
      <c r="F302" s="82"/>
    </row>
    <row r="303" spans="2:6" x14ac:dyDescent="0.2">
      <c r="B303" s="49"/>
      <c r="C303" s="49"/>
      <c r="D303" s="49"/>
      <c r="E303" s="49"/>
      <c r="F303" s="82"/>
    </row>
    <row r="304" spans="2:6" x14ac:dyDescent="0.2">
      <c r="B304" s="49"/>
      <c r="C304" s="49"/>
      <c r="D304" s="49"/>
      <c r="E304" s="49"/>
      <c r="F304" s="82"/>
    </row>
    <row r="305" spans="2:6" x14ac:dyDescent="0.2">
      <c r="B305" s="49"/>
      <c r="C305" s="49"/>
      <c r="D305" s="49"/>
      <c r="E305" s="49"/>
      <c r="F305" s="82"/>
    </row>
    <row r="306" spans="2:6" x14ac:dyDescent="0.2">
      <c r="B306" s="49"/>
      <c r="C306" s="49"/>
      <c r="D306" s="49"/>
      <c r="E306" s="49"/>
      <c r="F306" s="82"/>
    </row>
    <row r="307" spans="2:6" x14ac:dyDescent="0.2">
      <c r="B307" s="49"/>
      <c r="C307" s="49"/>
      <c r="D307" s="49"/>
      <c r="E307" s="49"/>
      <c r="F307" s="82"/>
    </row>
    <row r="308" spans="2:6" x14ac:dyDescent="0.2">
      <c r="B308" s="49"/>
      <c r="C308" s="49"/>
      <c r="D308" s="49"/>
      <c r="E308" s="49"/>
      <c r="F308" s="82"/>
    </row>
    <row r="309" spans="2:6" x14ac:dyDescent="0.2">
      <c r="B309" s="49"/>
      <c r="C309" s="49"/>
      <c r="D309" s="49"/>
      <c r="E309" s="49"/>
      <c r="F309" s="82"/>
    </row>
    <row r="310" spans="2:6" x14ac:dyDescent="0.2">
      <c r="B310" s="49"/>
      <c r="C310" s="49"/>
      <c r="D310" s="49"/>
      <c r="E310" s="49"/>
      <c r="F310" s="82"/>
    </row>
    <row r="311" spans="2:6" x14ac:dyDescent="0.2">
      <c r="B311" s="49"/>
      <c r="C311" s="49"/>
      <c r="D311" s="49"/>
      <c r="E311" s="49"/>
      <c r="F311" s="82"/>
    </row>
    <row r="312" spans="2:6" x14ac:dyDescent="0.2">
      <c r="B312" s="49"/>
      <c r="C312" s="49"/>
      <c r="D312" s="49"/>
      <c r="E312" s="49"/>
      <c r="F312" s="82"/>
    </row>
    <row r="313" spans="2:6" x14ac:dyDescent="0.2">
      <c r="B313" s="49"/>
      <c r="C313" s="49"/>
      <c r="D313" s="49"/>
      <c r="E313" s="49"/>
      <c r="F313" s="82"/>
    </row>
    <row r="314" spans="2:6" x14ac:dyDescent="0.2">
      <c r="B314" s="49"/>
      <c r="C314" s="49"/>
      <c r="D314" s="49"/>
      <c r="E314" s="49"/>
      <c r="F314" s="82"/>
    </row>
    <row r="315" spans="2:6" x14ac:dyDescent="0.2">
      <c r="B315" s="49"/>
      <c r="C315" s="49"/>
      <c r="D315" s="49"/>
      <c r="E315" s="49"/>
      <c r="F315" s="82"/>
    </row>
    <row r="316" spans="2:6" x14ac:dyDescent="0.2">
      <c r="B316" s="49"/>
      <c r="C316" s="49"/>
      <c r="D316" s="49"/>
      <c r="E316" s="49"/>
      <c r="F316" s="82"/>
    </row>
    <row r="317" spans="2:6" x14ac:dyDescent="0.2">
      <c r="B317" s="49"/>
      <c r="C317" s="49"/>
      <c r="D317" s="49"/>
      <c r="E317" s="49"/>
      <c r="F317" s="82"/>
    </row>
    <row r="318" spans="2:6" x14ac:dyDescent="0.2">
      <c r="B318" s="49"/>
      <c r="C318" s="49"/>
      <c r="D318" s="49"/>
      <c r="E318" s="49"/>
      <c r="F318" s="82"/>
    </row>
    <row r="319" spans="2:6" x14ac:dyDescent="0.2">
      <c r="B319" s="49"/>
      <c r="C319" s="49"/>
      <c r="D319" s="49"/>
      <c r="E319" s="49"/>
      <c r="F319" s="82"/>
    </row>
    <row r="320" spans="2:6" x14ac:dyDescent="0.2">
      <c r="B320" s="49"/>
      <c r="C320" s="49"/>
      <c r="D320" s="49"/>
      <c r="E320" s="49"/>
      <c r="F320" s="82"/>
    </row>
    <row r="327" spans="2:6" s="41" customFormat="1" ht="15" x14ac:dyDescent="0.2">
      <c r="F327" s="78"/>
    </row>
    <row r="328" spans="2:6" s="41" customFormat="1" ht="15" x14ac:dyDescent="0.2">
      <c r="F328" s="78"/>
    </row>
    <row r="329" spans="2:6" s="41" customFormat="1" ht="15" x14ac:dyDescent="0.2">
      <c r="F329" s="78"/>
    </row>
    <row r="332" spans="2:6" s="44" customFormat="1" ht="11.25" x14ac:dyDescent="0.2">
      <c r="F332" s="83"/>
    </row>
    <row r="335" spans="2:6" x14ac:dyDescent="0.2">
      <c r="B335" s="49"/>
      <c r="C335" s="49"/>
      <c r="D335" s="49"/>
      <c r="E335" s="49"/>
      <c r="F335" s="82"/>
    </row>
    <row r="336" spans="2:6" x14ac:dyDescent="0.2">
      <c r="B336" s="49"/>
      <c r="C336" s="49"/>
      <c r="D336" s="49"/>
      <c r="E336" s="49"/>
      <c r="F336" s="82"/>
    </row>
    <row r="337" spans="2:6" x14ac:dyDescent="0.2">
      <c r="B337" s="49"/>
      <c r="C337" s="49"/>
      <c r="D337" s="49"/>
      <c r="E337" s="49"/>
      <c r="F337" s="82"/>
    </row>
    <row r="338" spans="2:6" x14ac:dyDescent="0.2">
      <c r="B338" s="49"/>
      <c r="C338" s="49"/>
      <c r="D338" s="49"/>
      <c r="E338" s="49"/>
      <c r="F338" s="82"/>
    </row>
    <row r="339" spans="2:6" x14ac:dyDescent="0.2">
      <c r="B339" s="49"/>
      <c r="C339" s="49"/>
      <c r="D339" s="49"/>
      <c r="E339" s="49"/>
      <c r="F339" s="82"/>
    </row>
    <row r="340" spans="2:6" x14ac:dyDescent="0.2">
      <c r="B340" s="49"/>
      <c r="C340" s="49"/>
      <c r="D340" s="49"/>
      <c r="E340" s="49"/>
      <c r="F340" s="82"/>
    </row>
    <row r="341" spans="2:6" x14ac:dyDescent="0.2">
      <c r="B341" s="49"/>
      <c r="C341" s="49"/>
      <c r="D341" s="49"/>
      <c r="E341" s="49"/>
      <c r="F341" s="82"/>
    </row>
    <row r="342" spans="2:6" x14ac:dyDescent="0.2">
      <c r="B342" s="49"/>
      <c r="C342" s="49"/>
      <c r="D342" s="49"/>
      <c r="E342" s="49"/>
      <c r="F342" s="82"/>
    </row>
    <row r="343" spans="2:6" x14ac:dyDescent="0.2">
      <c r="B343" s="49"/>
      <c r="C343" s="49"/>
      <c r="D343" s="49"/>
      <c r="E343" s="49"/>
      <c r="F343" s="82"/>
    </row>
    <row r="344" spans="2:6" x14ac:dyDescent="0.2">
      <c r="B344" s="49"/>
      <c r="C344" s="49"/>
      <c r="D344" s="49"/>
      <c r="E344" s="49"/>
      <c r="F344" s="82"/>
    </row>
    <row r="345" spans="2:6" x14ac:dyDescent="0.2">
      <c r="B345" s="49"/>
      <c r="C345" s="49"/>
      <c r="D345" s="49"/>
      <c r="E345" s="49"/>
      <c r="F345" s="82"/>
    </row>
    <row r="346" spans="2:6" x14ac:dyDescent="0.2">
      <c r="B346" s="49"/>
      <c r="C346" s="49"/>
      <c r="D346" s="49"/>
      <c r="E346" s="49"/>
      <c r="F346" s="82"/>
    </row>
    <row r="347" spans="2:6" x14ac:dyDescent="0.2">
      <c r="B347" s="49"/>
      <c r="C347" s="49"/>
      <c r="D347" s="49"/>
      <c r="E347" s="49"/>
      <c r="F347" s="82"/>
    </row>
    <row r="348" spans="2:6" x14ac:dyDescent="0.2">
      <c r="B348" s="49"/>
      <c r="C348" s="49"/>
      <c r="D348" s="49"/>
      <c r="E348" s="49"/>
      <c r="F348" s="82"/>
    </row>
    <row r="349" spans="2:6" x14ac:dyDescent="0.2">
      <c r="B349" s="49"/>
      <c r="C349" s="49"/>
      <c r="D349" s="49"/>
      <c r="E349" s="49"/>
      <c r="F349" s="82"/>
    </row>
    <row r="350" spans="2:6" x14ac:dyDescent="0.2">
      <c r="B350" s="49"/>
      <c r="C350" s="49"/>
      <c r="D350" s="49"/>
      <c r="E350" s="49"/>
      <c r="F350" s="82"/>
    </row>
    <row r="351" spans="2:6" x14ac:dyDescent="0.2">
      <c r="B351" s="49"/>
      <c r="C351" s="49"/>
      <c r="D351" s="49"/>
      <c r="E351" s="49"/>
      <c r="F351" s="82"/>
    </row>
    <row r="352" spans="2:6" x14ac:dyDescent="0.2">
      <c r="B352" s="49"/>
      <c r="C352" s="49"/>
      <c r="D352" s="49"/>
      <c r="E352" s="49"/>
      <c r="F352" s="82"/>
    </row>
    <row r="353" spans="2:6" x14ac:dyDescent="0.2">
      <c r="B353" s="49"/>
      <c r="C353" s="49"/>
      <c r="D353" s="49"/>
      <c r="E353" s="49"/>
      <c r="F353" s="82"/>
    </row>
    <row r="354" spans="2:6" x14ac:dyDescent="0.2">
      <c r="B354" s="49"/>
      <c r="C354" s="49"/>
      <c r="D354" s="49"/>
      <c r="E354" s="49"/>
      <c r="F354" s="82"/>
    </row>
    <row r="355" spans="2:6" x14ac:dyDescent="0.2">
      <c r="B355" s="49"/>
      <c r="C355" s="49"/>
      <c r="D355" s="49"/>
      <c r="E355" s="49"/>
      <c r="F355" s="82"/>
    </row>
    <row r="356" spans="2:6" x14ac:dyDescent="0.2">
      <c r="B356" s="49"/>
      <c r="C356" s="49"/>
      <c r="D356" s="49"/>
      <c r="E356" s="49"/>
      <c r="F356" s="82"/>
    </row>
    <row r="357" spans="2:6" x14ac:dyDescent="0.2">
      <c r="B357" s="49"/>
      <c r="C357" s="49"/>
      <c r="D357" s="49"/>
      <c r="E357" s="49"/>
      <c r="F357" s="82"/>
    </row>
    <row r="358" spans="2:6" x14ac:dyDescent="0.2">
      <c r="B358" s="49"/>
      <c r="C358" s="49"/>
      <c r="D358" s="49"/>
      <c r="E358" s="49"/>
      <c r="F358" s="82"/>
    </row>
    <row r="359" spans="2:6" x14ac:dyDescent="0.2">
      <c r="B359" s="49"/>
      <c r="C359" s="49"/>
      <c r="D359" s="49"/>
      <c r="E359" s="49"/>
      <c r="F359" s="82"/>
    </row>
    <row r="360" spans="2:6" x14ac:dyDescent="0.2">
      <c r="B360" s="49"/>
      <c r="C360" s="49"/>
      <c r="D360" s="49"/>
      <c r="E360" s="49"/>
      <c r="F360" s="82"/>
    </row>
    <row r="361" spans="2:6" x14ac:dyDescent="0.2">
      <c r="B361" s="49"/>
      <c r="C361" s="49"/>
      <c r="D361" s="49"/>
      <c r="E361" s="49"/>
      <c r="F361" s="82"/>
    </row>
    <row r="362" spans="2:6" x14ac:dyDescent="0.2">
      <c r="B362" s="49"/>
      <c r="C362" s="49"/>
      <c r="D362" s="49"/>
      <c r="E362" s="49"/>
      <c r="F362" s="82"/>
    </row>
    <row r="363" spans="2:6" x14ac:dyDescent="0.2">
      <c r="B363" s="49"/>
      <c r="C363" s="49"/>
      <c r="D363" s="49"/>
      <c r="E363" s="49"/>
      <c r="F363" s="82"/>
    </row>
    <row r="364" spans="2:6" x14ac:dyDescent="0.2">
      <c r="B364" s="49"/>
      <c r="C364" s="49"/>
      <c r="D364" s="49"/>
      <c r="E364" s="49"/>
      <c r="F364" s="82"/>
    </row>
    <row r="365" spans="2:6" x14ac:dyDescent="0.2">
      <c r="B365" s="49"/>
      <c r="C365" s="49"/>
      <c r="D365" s="49"/>
      <c r="E365" s="49"/>
      <c r="F365" s="82"/>
    </row>
    <row r="366" spans="2:6" x14ac:dyDescent="0.2">
      <c r="B366" s="49"/>
      <c r="C366" s="49"/>
      <c r="D366" s="49"/>
      <c r="E366" s="49"/>
      <c r="F366" s="82"/>
    </row>
    <row r="367" spans="2:6" x14ac:dyDescent="0.2">
      <c r="B367" s="49"/>
      <c r="C367" s="49"/>
      <c r="D367" s="49"/>
      <c r="E367" s="49"/>
      <c r="F367" s="82"/>
    </row>
    <row r="368" spans="2:6" x14ac:dyDescent="0.2">
      <c r="B368" s="49"/>
      <c r="C368" s="49"/>
      <c r="D368" s="49"/>
      <c r="E368" s="49"/>
      <c r="F368" s="82"/>
    </row>
    <row r="369" spans="2:6" x14ac:dyDescent="0.2">
      <c r="B369" s="49"/>
      <c r="C369" s="49"/>
      <c r="D369" s="49"/>
      <c r="E369" s="49"/>
      <c r="F369" s="82"/>
    </row>
    <row r="370" spans="2:6" x14ac:dyDescent="0.2">
      <c r="B370" s="49"/>
      <c r="C370" s="49"/>
      <c r="D370" s="49"/>
      <c r="E370" s="49"/>
      <c r="F370" s="82"/>
    </row>
    <row r="371" spans="2:6" x14ac:dyDescent="0.2">
      <c r="B371" s="49"/>
      <c r="C371" s="49"/>
      <c r="D371" s="49"/>
      <c r="E371" s="49"/>
      <c r="F371" s="82"/>
    </row>
    <row r="372" spans="2:6" x14ac:dyDescent="0.2">
      <c r="B372" s="49"/>
      <c r="C372" s="49"/>
      <c r="D372" s="49"/>
      <c r="E372" s="49"/>
      <c r="F372" s="82"/>
    </row>
    <row r="379" spans="2:6" s="41" customFormat="1" ht="15" x14ac:dyDescent="0.2">
      <c r="F379" s="78"/>
    </row>
    <row r="380" spans="2:6" s="41" customFormat="1" ht="15" x14ac:dyDescent="0.2">
      <c r="F380" s="78"/>
    </row>
    <row r="381" spans="2:6" s="41" customFormat="1" ht="15" x14ac:dyDescent="0.2">
      <c r="F381" s="78"/>
    </row>
    <row r="384" spans="2:6" s="44" customFormat="1" ht="11.25" x14ac:dyDescent="0.2">
      <c r="F384" s="83"/>
    </row>
    <row r="387" spans="2:6" x14ac:dyDescent="0.2">
      <c r="B387" s="49"/>
      <c r="C387" s="49"/>
      <c r="D387" s="49"/>
      <c r="E387" s="49"/>
      <c r="F387" s="82"/>
    </row>
    <row r="388" spans="2:6" x14ac:dyDescent="0.2">
      <c r="B388" s="49"/>
      <c r="C388" s="49"/>
      <c r="D388" s="49"/>
      <c r="E388" s="49"/>
      <c r="F388" s="82"/>
    </row>
    <row r="389" spans="2:6" x14ac:dyDescent="0.2">
      <c r="B389" s="49"/>
      <c r="C389" s="49"/>
      <c r="D389" s="49"/>
      <c r="E389" s="49"/>
      <c r="F389" s="82"/>
    </row>
    <row r="390" spans="2:6" x14ac:dyDescent="0.2">
      <c r="B390" s="49"/>
      <c r="C390" s="49"/>
      <c r="D390" s="49"/>
      <c r="E390" s="49"/>
      <c r="F390" s="82"/>
    </row>
    <row r="391" spans="2:6" x14ac:dyDescent="0.2">
      <c r="B391" s="49"/>
      <c r="C391" s="49"/>
      <c r="D391" s="49"/>
      <c r="E391" s="49"/>
      <c r="F391" s="82"/>
    </row>
    <row r="392" spans="2:6" x14ac:dyDescent="0.2">
      <c r="B392" s="49"/>
      <c r="C392" s="49"/>
      <c r="D392" s="49"/>
      <c r="E392" s="49"/>
      <c r="F392" s="82"/>
    </row>
    <row r="393" spans="2:6" x14ac:dyDescent="0.2">
      <c r="B393" s="49"/>
      <c r="C393" s="49"/>
      <c r="D393" s="49"/>
      <c r="E393" s="49"/>
      <c r="F393" s="82"/>
    </row>
    <row r="394" spans="2:6" x14ac:dyDescent="0.2">
      <c r="B394" s="49"/>
      <c r="C394" s="49"/>
      <c r="D394" s="49"/>
      <c r="E394" s="49"/>
      <c r="F394" s="82"/>
    </row>
    <row r="395" spans="2:6" x14ac:dyDescent="0.2">
      <c r="B395" s="49"/>
      <c r="C395" s="49"/>
      <c r="D395" s="49"/>
      <c r="E395" s="49"/>
      <c r="F395" s="82"/>
    </row>
    <row r="396" spans="2:6" x14ac:dyDescent="0.2">
      <c r="B396" s="49"/>
      <c r="C396" s="49"/>
      <c r="D396" s="49"/>
      <c r="E396" s="49"/>
      <c r="F396" s="82"/>
    </row>
    <row r="397" spans="2:6" x14ac:dyDescent="0.2">
      <c r="B397" s="49"/>
      <c r="C397" s="49"/>
      <c r="D397" s="49"/>
      <c r="E397" s="49"/>
      <c r="F397" s="82"/>
    </row>
    <row r="398" spans="2:6" x14ac:dyDescent="0.2">
      <c r="B398" s="49"/>
      <c r="C398" s="49"/>
      <c r="D398" s="49"/>
      <c r="E398" s="49"/>
      <c r="F398" s="82"/>
    </row>
    <row r="399" spans="2:6" x14ac:dyDescent="0.2">
      <c r="B399" s="49"/>
      <c r="C399" s="49"/>
      <c r="D399" s="49"/>
      <c r="E399" s="49"/>
      <c r="F399" s="82"/>
    </row>
    <row r="400" spans="2:6" x14ac:dyDescent="0.2">
      <c r="B400" s="49"/>
      <c r="C400" s="49"/>
      <c r="D400" s="49"/>
      <c r="E400" s="49"/>
      <c r="F400" s="82"/>
    </row>
    <row r="401" spans="2:6" x14ac:dyDescent="0.2">
      <c r="B401" s="49"/>
      <c r="C401" s="49"/>
      <c r="D401" s="49"/>
      <c r="E401" s="49"/>
      <c r="F401" s="82"/>
    </row>
    <row r="402" spans="2:6" x14ac:dyDescent="0.2">
      <c r="B402" s="49"/>
      <c r="C402" s="49"/>
      <c r="D402" s="49"/>
      <c r="E402" s="49"/>
      <c r="F402" s="82"/>
    </row>
    <row r="403" spans="2:6" x14ac:dyDescent="0.2">
      <c r="B403" s="49"/>
      <c r="C403" s="49"/>
      <c r="D403" s="49"/>
      <c r="E403" s="49"/>
      <c r="F403" s="82"/>
    </row>
    <row r="404" spans="2:6" x14ac:dyDescent="0.2">
      <c r="B404" s="49"/>
      <c r="C404" s="49"/>
      <c r="D404" s="49"/>
      <c r="E404" s="49"/>
      <c r="F404" s="82"/>
    </row>
    <row r="405" spans="2:6" x14ac:dyDescent="0.2">
      <c r="B405" s="49"/>
      <c r="C405" s="49"/>
      <c r="D405" s="49"/>
      <c r="E405" s="49"/>
      <c r="F405" s="82"/>
    </row>
    <row r="406" spans="2:6" x14ac:dyDescent="0.2">
      <c r="B406" s="49"/>
      <c r="C406" s="49"/>
      <c r="D406" s="49"/>
      <c r="E406" s="49"/>
      <c r="F406" s="82"/>
    </row>
    <row r="407" spans="2:6" x14ac:dyDescent="0.2">
      <c r="B407" s="49"/>
      <c r="C407" s="49"/>
      <c r="D407" s="49"/>
      <c r="E407" s="49"/>
      <c r="F407" s="82"/>
    </row>
    <row r="408" spans="2:6" x14ac:dyDescent="0.2">
      <c r="B408" s="49"/>
      <c r="C408" s="49"/>
      <c r="D408" s="49"/>
      <c r="E408" s="49"/>
      <c r="F408" s="82"/>
    </row>
    <row r="409" spans="2:6" x14ac:dyDescent="0.2">
      <c r="B409" s="49"/>
      <c r="C409" s="49"/>
      <c r="D409" s="49"/>
      <c r="E409" s="49"/>
      <c r="F409" s="82"/>
    </row>
    <row r="410" spans="2:6" x14ac:dyDescent="0.2">
      <c r="B410" s="49"/>
      <c r="C410" s="49"/>
      <c r="D410" s="49"/>
      <c r="E410" s="49"/>
      <c r="F410" s="82"/>
    </row>
    <row r="411" spans="2:6" x14ac:dyDescent="0.2">
      <c r="B411" s="49"/>
      <c r="C411" s="49"/>
      <c r="D411" s="49"/>
      <c r="E411" s="49"/>
      <c r="F411" s="82"/>
    </row>
    <row r="412" spans="2:6" x14ac:dyDescent="0.2">
      <c r="B412" s="49"/>
      <c r="C412" s="49"/>
      <c r="D412" s="49"/>
      <c r="E412" s="49"/>
      <c r="F412" s="82"/>
    </row>
    <row r="413" spans="2:6" x14ac:dyDescent="0.2">
      <c r="B413" s="49"/>
      <c r="C413" s="49"/>
      <c r="D413" s="49"/>
      <c r="E413" s="49"/>
      <c r="F413" s="82"/>
    </row>
    <row r="414" spans="2:6" x14ac:dyDescent="0.2">
      <c r="B414" s="49"/>
      <c r="C414" s="49"/>
      <c r="D414" s="49"/>
      <c r="E414" s="49"/>
      <c r="F414" s="82"/>
    </row>
    <row r="415" spans="2:6" x14ac:dyDescent="0.2">
      <c r="B415" s="49"/>
      <c r="C415" s="49"/>
      <c r="D415" s="49"/>
      <c r="E415" s="49"/>
      <c r="F415" s="82"/>
    </row>
    <row r="416" spans="2:6" x14ac:dyDescent="0.2">
      <c r="B416" s="49"/>
      <c r="C416" s="49"/>
      <c r="D416" s="49"/>
      <c r="E416" s="49"/>
      <c r="F416" s="82"/>
    </row>
    <row r="417" spans="2:6" x14ac:dyDescent="0.2">
      <c r="B417" s="49"/>
      <c r="C417" s="49"/>
      <c r="D417" s="49"/>
      <c r="E417" s="49"/>
      <c r="F417" s="82"/>
    </row>
    <row r="418" spans="2:6" x14ac:dyDescent="0.2">
      <c r="B418" s="49"/>
      <c r="C418" s="49"/>
      <c r="D418" s="49"/>
      <c r="E418" s="49"/>
      <c r="F418" s="82"/>
    </row>
    <row r="419" spans="2:6" x14ac:dyDescent="0.2">
      <c r="B419" s="49"/>
      <c r="C419" s="49"/>
      <c r="D419" s="49"/>
      <c r="E419" s="49"/>
      <c r="F419" s="82"/>
    </row>
    <row r="420" spans="2:6" x14ac:dyDescent="0.2">
      <c r="B420" s="49"/>
      <c r="C420" s="49"/>
      <c r="D420" s="49"/>
      <c r="E420" s="49"/>
      <c r="F420" s="82"/>
    </row>
    <row r="421" spans="2:6" x14ac:dyDescent="0.2">
      <c r="B421" s="49"/>
      <c r="C421" s="49"/>
      <c r="D421" s="49"/>
      <c r="E421" s="49"/>
      <c r="F421" s="82"/>
    </row>
    <row r="422" spans="2:6" x14ac:dyDescent="0.2">
      <c r="B422" s="49"/>
      <c r="C422" s="49"/>
      <c r="D422" s="49"/>
      <c r="E422" s="49"/>
      <c r="F422" s="82"/>
    </row>
    <row r="423" spans="2:6" x14ac:dyDescent="0.2">
      <c r="B423" s="49"/>
      <c r="C423" s="49"/>
      <c r="D423" s="49"/>
      <c r="E423" s="49"/>
      <c r="F423" s="82"/>
    </row>
    <row r="424" spans="2:6" x14ac:dyDescent="0.2">
      <c r="B424" s="49"/>
      <c r="C424" s="49"/>
      <c r="D424" s="49"/>
      <c r="E424" s="49"/>
      <c r="F424" s="82"/>
    </row>
    <row r="425" spans="2:6" x14ac:dyDescent="0.2">
      <c r="B425" s="49"/>
      <c r="C425" s="49"/>
      <c r="D425" s="49"/>
      <c r="E425" s="49"/>
      <c r="F425" s="82"/>
    </row>
    <row r="426" spans="2:6" x14ac:dyDescent="0.2">
      <c r="B426" s="49"/>
      <c r="C426" s="49"/>
      <c r="D426" s="49"/>
      <c r="E426" s="49"/>
      <c r="F426" s="82"/>
    </row>
    <row r="427" spans="2:6" x14ac:dyDescent="0.2">
      <c r="B427" s="49"/>
      <c r="C427" s="49"/>
      <c r="D427" s="49"/>
      <c r="E427" s="49"/>
      <c r="F427" s="82"/>
    </row>
    <row r="428" spans="2:6" x14ac:dyDescent="0.2">
      <c r="B428" s="49"/>
      <c r="C428" s="49"/>
      <c r="D428" s="49"/>
      <c r="E428" s="49"/>
      <c r="F428" s="82"/>
    </row>
    <row r="429" spans="2:6" x14ac:dyDescent="0.2">
      <c r="B429" s="49"/>
      <c r="C429" s="49"/>
      <c r="D429" s="49"/>
      <c r="E429" s="49"/>
      <c r="F429" s="82"/>
    </row>
    <row r="430" spans="2:6" x14ac:dyDescent="0.2">
      <c r="B430" s="49"/>
      <c r="C430" s="49"/>
      <c r="D430" s="49"/>
      <c r="E430" s="49"/>
      <c r="F430" s="82"/>
    </row>
    <row r="431" spans="2:6" s="41" customFormat="1" ht="15" x14ac:dyDescent="0.2">
      <c r="B431" s="49"/>
      <c r="C431" s="49"/>
      <c r="D431" s="49"/>
      <c r="E431" s="49"/>
      <c r="F431" s="82"/>
    </row>
    <row r="432" spans="2:6" s="41" customFormat="1" ht="15" x14ac:dyDescent="0.2">
      <c r="B432" s="49"/>
      <c r="C432" s="49"/>
      <c r="D432" s="49"/>
      <c r="E432" s="49"/>
      <c r="F432" s="82"/>
    </row>
    <row r="433" spans="2:6" s="41" customFormat="1" ht="15" x14ac:dyDescent="0.2">
      <c r="B433" s="49"/>
      <c r="C433" s="49"/>
      <c r="D433" s="49"/>
      <c r="E433" s="49"/>
      <c r="F433" s="82"/>
    </row>
    <row r="434" spans="2:6" x14ac:dyDescent="0.2">
      <c r="B434" s="49"/>
      <c r="C434" s="49"/>
      <c r="D434" s="49"/>
      <c r="E434" s="49"/>
      <c r="F434" s="82"/>
    </row>
    <row r="435" spans="2:6" x14ac:dyDescent="0.2">
      <c r="B435" s="49"/>
      <c r="C435" s="49"/>
      <c r="D435" s="49"/>
      <c r="E435" s="49"/>
      <c r="F435" s="82"/>
    </row>
    <row r="436" spans="2:6" s="44" customFormat="1" ht="11.25" x14ac:dyDescent="0.2">
      <c r="F436" s="83"/>
    </row>
    <row r="437" spans="2:6" x14ac:dyDescent="0.2">
      <c r="B437" s="49"/>
      <c r="C437" s="49"/>
      <c r="D437" s="49"/>
      <c r="E437" s="49"/>
      <c r="F437" s="82"/>
    </row>
    <row r="438" spans="2:6" x14ac:dyDescent="0.2">
      <c r="B438" s="49"/>
      <c r="C438" s="49"/>
      <c r="D438" s="49"/>
      <c r="E438" s="49"/>
      <c r="F438" s="82"/>
    </row>
    <row r="439" spans="2:6" x14ac:dyDescent="0.2">
      <c r="B439" s="49"/>
      <c r="C439" s="49"/>
      <c r="D439" s="49"/>
      <c r="E439" s="49"/>
      <c r="F439" s="82"/>
    </row>
    <row r="440" spans="2:6" x14ac:dyDescent="0.2">
      <c r="B440" s="49"/>
      <c r="C440" s="49"/>
      <c r="D440" s="49"/>
      <c r="E440" s="49"/>
      <c r="F440" s="82"/>
    </row>
    <row r="441" spans="2:6" x14ac:dyDescent="0.2">
      <c r="B441" s="49"/>
      <c r="C441" s="49"/>
      <c r="D441" s="49"/>
      <c r="E441" s="49"/>
      <c r="F441" s="82"/>
    </row>
    <row r="442" spans="2:6" x14ac:dyDescent="0.2">
      <c r="B442" s="49"/>
      <c r="C442" s="49"/>
      <c r="D442" s="49"/>
      <c r="E442" s="49"/>
      <c r="F442" s="82"/>
    </row>
    <row r="443" spans="2:6" x14ac:dyDescent="0.2">
      <c r="B443" s="49"/>
      <c r="C443" s="49"/>
      <c r="D443" s="49"/>
      <c r="E443" s="49"/>
      <c r="F443" s="82"/>
    </row>
    <row r="444" spans="2:6" x14ac:dyDescent="0.2">
      <c r="B444" s="49"/>
      <c r="C444" s="49"/>
      <c r="D444" s="49"/>
      <c r="E444" s="49"/>
      <c r="F444" s="82"/>
    </row>
    <row r="445" spans="2:6" x14ac:dyDescent="0.2">
      <c r="B445" s="49"/>
      <c r="C445" s="49"/>
      <c r="D445" s="49"/>
      <c r="E445" s="49"/>
      <c r="F445" s="82"/>
    </row>
    <row r="446" spans="2:6" x14ac:dyDescent="0.2">
      <c r="B446" s="49"/>
      <c r="C446" s="49"/>
      <c r="D446" s="49"/>
      <c r="E446" s="49"/>
      <c r="F446" s="82"/>
    </row>
    <row r="447" spans="2:6" x14ac:dyDescent="0.2">
      <c r="B447" s="49"/>
      <c r="C447" s="49"/>
      <c r="D447" s="49"/>
      <c r="E447" s="49"/>
      <c r="F447" s="82"/>
    </row>
    <row r="448" spans="2:6" x14ac:dyDescent="0.2">
      <c r="B448" s="49"/>
      <c r="C448" s="49"/>
      <c r="D448" s="49"/>
      <c r="E448" s="49"/>
      <c r="F448" s="82"/>
    </row>
    <row r="449" spans="2:6" x14ac:dyDescent="0.2">
      <c r="B449" s="49"/>
      <c r="C449" s="49"/>
      <c r="D449" s="49"/>
      <c r="E449" s="49"/>
      <c r="F449" s="82"/>
    </row>
    <row r="450" spans="2:6" x14ac:dyDescent="0.2">
      <c r="B450" s="49"/>
      <c r="C450" s="49"/>
      <c r="D450" s="49"/>
      <c r="E450" s="49"/>
      <c r="F450" s="82"/>
    </row>
    <row r="451" spans="2:6" x14ac:dyDescent="0.2">
      <c r="B451" s="49"/>
      <c r="C451" s="49"/>
      <c r="D451" s="49"/>
      <c r="E451" s="49"/>
      <c r="F451" s="82"/>
    </row>
    <row r="452" spans="2:6" x14ac:dyDescent="0.2">
      <c r="B452" s="49"/>
      <c r="C452" s="49"/>
      <c r="D452" s="49"/>
      <c r="E452" s="49"/>
      <c r="F452" s="82"/>
    </row>
    <row r="453" spans="2:6" x14ac:dyDescent="0.2">
      <c r="B453" s="49"/>
      <c r="C453" s="49"/>
      <c r="D453" s="49"/>
      <c r="E453" s="49"/>
      <c r="F453" s="82"/>
    </row>
    <row r="454" spans="2:6" x14ac:dyDescent="0.2">
      <c r="B454" s="49"/>
      <c r="C454" s="49"/>
      <c r="D454" s="49"/>
      <c r="E454" s="49"/>
      <c r="F454" s="82"/>
    </row>
    <row r="455" spans="2:6" x14ac:dyDescent="0.2">
      <c r="B455" s="49"/>
      <c r="C455" s="49"/>
      <c r="D455" s="49"/>
      <c r="E455" s="49"/>
      <c r="F455" s="82"/>
    </row>
    <row r="456" spans="2:6" x14ac:dyDescent="0.2">
      <c r="B456" s="49"/>
      <c r="C456" s="49"/>
      <c r="D456" s="49"/>
      <c r="E456" s="49"/>
      <c r="F456" s="82"/>
    </row>
    <row r="457" spans="2:6" x14ac:dyDescent="0.2">
      <c r="B457" s="49"/>
      <c r="C457" s="49"/>
      <c r="D457" s="49"/>
      <c r="E457" s="49"/>
      <c r="F457" s="82"/>
    </row>
    <row r="458" spans="2:6" x14ac:dyDescent="0.2">
      <c r="B458" s="49"/>
      <c r="C458" s="49"/>
      <c r="D458" s="49"/>
      <c r="E458" s="49"/>
      <c r="F458" s="82"/>
    </row>
    <row r="459" spans="2:6" x14ac:dyDescent="0.2">
      <c r="B459" s="49"/>
      <c r="C459" s="49"/>
      <c r="D459" s="49"/>
      <c r="E459" s="49"/>
      <c r="F459" s="82"/>
    </row>
    <row r="460" spans="2:6" x14ac:dyDescent="0.2">
      <c r="B460" s="49"/>
      <c r="C460" s="49"/>
      <c r="D460" s="49"/>
      <c r="E460" s="49"/>
      <c r="F460" s="82"/>
    </row>
    <row r="461" spans="2:6" x14ac:dyDescent="0.2">
      <c r="B461" s="49"/>
      <c r="C461" s="49"/>
      <c r="D461" s="49"/>
      <c r="E461" s="49"/>
      <c r="F461" s="82"/>
    </row>
    <row r="462" spans="2:6" x14ac:dyDescent="0.2">
      <c r="B462" s="49"/>
      <c r="C462" s="49"/>
      <c r="D462" s="49"/>
      <c r="E462" s="49"/>
      <c r="F462" s="82"/>
    </row>
    <row r="463" spans="2:6" x14ac:dyDescent="0.2">
      <c r="B463" s="49"/>
      <c r="C463" s="49"/>
      <c r="D463" s="49"/>
      <c r="E463" s="49"/>
      <c r="F463" s="82"/>
    </row>
    <row r="464" spans="2:6" x14ac:dyDescent="0.2">
      <c r="B464" s="49"/>
      <c r="C464" s="49"/>
      <c r="D464" s="49"/>
      <c r="E464" s="49"/>
      <c r="F464" s="82"/>
    </row>
    <row r="465" spans="2:6" x14ac:dyDescent="0.2">
      <c r="B465" s="49"/>
      <c r="C465" s="49"/>
      <c r="D465" s="49"/>
      <c r="E465" s="49"/>
      <c r="F465" s="82"/>
    </row>
    <row r="466" spans="2:6" x14ac:dyDescent="0.2">
      <c r="B466" s="49"/>
      <c r="C466" s="49"/>
      <c r="D466" s="49"/>
      <c r="E466" s="49"/>
      <c r="F466" s="82"/>
    </row>
    <row r="467" spans="2:6" x14ac:dyDescent="0.2">
      <c r="B467" s="49"/>
      <c r="C467" s="49"/>
      <c r="D467" s="49"/>
      <c r="E467" s="49"/>
      <c r="F467" s="82"/>
    </row>
    <row r="468" spans="2:6" x14ac:dyDescent="0.2">
      <c r="B468" s="49"/>
      <c r="C468" s="49"/>
      <c r="D468" s="49"/>
      <c r="E468" s="49"/>
      <c r="F468" s="82"/>
    </row>
    <row r="469" spans="2:6" x14ac:dyDescent="0.2">
      <c r="B469" s="49"/>
      <c r="C469" s="49"/>
      <c r="D469" s="49"/>
      <c r="E469" s="49"/>
      <c r="F469" s="82"/>
    </row>
    <row r="470" spans="2:6" x14ac:dyDescent="0.2">
      <c r="B470" s="49"/>
      <c r="C470" s="49"/>
      <c r="D470" s="49"/>
      <c r="E470" s="49"/>
      <c r="F470" s="82"/>
    </row>
    <row r="471" spans="2:6" x14ac:dyDescent="0.2">
      <c r="B471" s="49"/>
      <c r="C471" s="49"/>
      <c r="D471" s="49"/>
      <c r="E471" s="49"/>
      <c r="F471" s="82"/>
    </row>
    <row r="472" spans="2:6" x14ac:dyDescent="0.2">
      <c r="B472" s="49"/>
      <c r="C472" s="49"/>
      <c r="D472" s="49"/>
      <c r="E472" s="49"/>
      <c r="F472" s="82"/>
    </row>
    <row r="473" spans="2:6" x14ac:dyDescent="0.2">
      <c r="B473" s="49"/>
      <c r="C473" s="49"/>
      <c r="D473" s="49"/>
      <c r="E473" s="49"/>
      <c r="F473" s="82"/>
    </row>
    <row r="474" spans="2:6" x14ac:dyDescent="0.2">
      <c r="B474" s="49"/>
      <c r="C474" s="49"/>
      <c r="D474" s="49"/>
      <c r="E474" s="49"/>
      <c r="F474" s="82"/>
    </row>
    <row r="475" spans="2:6" x14ac:dyDescent="0.2">
      <c r="B475" s="49"/>
      <c r="C475" s="49"/>
      <c r="D475" s="49"/>
      <c r="E475" s="49"/>
      <c r="F475" s="82"/>
    </row>
    <row r="476" spans="2:6" x14ac:dyDescent="0.2">
      <c r="B476" s="49"/>
      <c r="C476" s="49"/>
      <c r="D476" s="49"/>
      <c r="E476" s="49"/>
      <c r="F476" s="82"/>
    </row>
    <row r="483" spans="2:6" s="41" customFormat="1" ht="15" x14ac:dyDescent="0.2">
      <c r="F483" s="78"/>
    </row>
    <row r="484" spans="2:6" s="41" customFormat="1" ht="15" x14ac:dyDescent="0.2">
      <c r="F484" s="78"/>
    </row>
    <row r="485" spans="2:6" s="41" customFormat="1" ht="15" x14ac:dyDescent="0.2">
      <c r="F485" s="78"/>
    </row>
    <row r="488" spans="2:6" s="44" customFormat="1" ht="11.25" x14ac:dyDescent="0.2">
      <c r="F488" s="83"/>
    </row>
    <row r="491" spans="2:6" x14ac:dyDescent="0.2">
      <c r="B491" s="49"/>
      <c r="C491" s="49"/>
      <c r="D491" s="49"/>
      <c r="E491" s="49"/>
      <c r="F491" s="82"/>
    </row>
    <row r="492" spans="2:6" x14ac:dyDescent="0.2">
      <c r="B492" s="49"/>
      <c r="C492" s="49"/>
      <c r="D492" s="49"/>
      <c r="E492" s="49"/>
      <c r="F492" s="82"/>
    </row>
    <row r="493" spans="2:6" x14ac:dyDescent="0.2">
      <c r="B493" s="49"/>
      <c r="C493" s="49"/>
      <c r="D493" s="49"/>
      <c r="E493" s="49"/>
      <c r="F493" s="82"/>
    </row>
    <row r="494" spans="2:6" x14ac:dyDescent="0.2">
      <c r="B494" s="49"/>
      <c r="C494" s="49"/>
      <c r="D494" s="49"/>
      <c r="E494" s="49"/>
      <c r="F494" s="82"/>
    </row>
    <row r="495" spans="2:6" x14ac:dyDescent="0.2">
      <c r="B495" s="49"/>
      <c r="C495" s="49"/>
      <c r="D495" s="49"/>
      <c r="E495" s="49"/>
      <c r="F495" s="82"/>
    </row>
    <row r="496" spans="2:6" x14ac:dyDescent="0.2">
      <c r="B496" s="49"/>
      <c r="C496" s="49"/>
      <c r="D496" s="49"/>
      <c r="E496" s="49"/>
      <c r="F496" s="82"/>
    </row>
    <row r="497" spans="2:6" x14ac:dyDescent="0.2">
      <c r="B497" s="49"/>
      <c r="C497" s="49"/>
      <c r="D497" s="49"/>
      <c r="E497" s="49"/>
      <c r="F497" s="82"/>
    </row>
    <row r="498" spans="2:6" x14ac:dyDescent="0.2">
      <c r="B498" s="49"/>
      <c r="C498" s="49"/>
      <c r="D498" s="49"/>
      <c r="E498" s="49"/>
      <c r="F498" s="82"/>
    </row>
    <row r="499" spans="2:6" x14ac:dyDescent="0.2">
      <c r="B499" s="49"/>
      <c r="C499" s="49"/>
      <c r="D499" s="49"/>
      <c r="E499" s="49"/>
      <c r="F499" s="82"/>
    </row>
    <row r="500" spans="2:6" x14ac:dyDescent="0.2">
      <c r="B500" s="49"/>
      <c r="C500" s="49"/>
      <c r="D500" s="49"/>
      <c r="E500" s="49"/>
      <c r="F500" s="82"/>
    </row>
    <row r="501" spans="2:6" x14ac:dyDescent="0.2">
      <c r="B501" s="49"/>
      <c r="C501" s="49"/>
      <c r="D501" s="49"/>
      <c r="E501" s="49"/>
      <c r="F501" s="82"/>
    </row>
    <row r="502" spans="2:6" x14ac:dyDescent="0.2">
      <c r="B502" s="49"/>
      <c r="C502" s="49"/>
      <c r="D502" s="49"/>
      <c r="E502" s="49"/>
      <c r="F502" s="82"/>
    </row>
    <row r="503" spans="2:6" x14ac:dyDescent="0.2">
      <c r="B503" s="49"/>
      <c r="C503" s="49"/>
      <c r="D503" s="49"/>
      <c r="E503" s="49"/>
      <c r="F503" s="82"/>
    </row>
    <row r="504" spans="2:6" x14ac:dyDescent="0.2">
      <c r="B504" s="49"/>
      <c r="C504" s="49"/>
      <c r="D504" s="49"/>
      <c r="E504" s="49"/>
      <c r="F504" s="82"/>
    </row>
    <row r="505" spans="2:6" x14ac:dyDescent="0.2">
      <c r="B505" s="49"/>
      <c r="C505" s="49"/>
      <c r="D505" s="49"/>
      <c r="E505" s="49"/>
      <c r="F505" s="82"/>
    </row>
    <row r="506" spans="2:6" x14ac:dyDescent="0.2">
      <c r="B506" s="49"/>
      <c r="C506" s="49"/>
      <c r="D506" s="49"/>
      <c r="E506" s="49"/>
      <c r="F506" s="82"/>
    </row>
    <row r="507" spans="2:6" x14ac:dyDescent="0.2">
      <c r="B507" s="49"/>
      <c r="C507" s="49"/>
      <c r="D507" s="49"/>
      <c r="E507" s="49"/>
      <c r="F507" s="82"/>
    </row>
    <row r="508" spans="2:6" x14ac:dyDescent="0.2">
      <c r="B508" s="49"/>
      <c r="C508" s="49"/>
      <c r="D508" s="49"/>
      <c r="E508" s="49"/>
      <c r="F508" s="82"/>
    </row>
    <row r="509" spans="2:6" x14ac:dyDescent="0.2">
      <c r="B509" s="49"/>
      <c r="C509" s="49"/>
      <c r="D509" s="49"/>
      <c r="E509" s="49"/>
      <c r="F509" s="82"/>
    </row>
    <row r="510" spans="2:6" x14ac:dyDescent="0.2">
      <c r="B510" s="49"/>
      <c r="C510" s="49"/>
      <c r="D510" s="49"/>
      <c r="E510" s="49"/>
      <c r="F510" s="82"/>
    </row>
    <row r="511" spans="2:6" x14ac:dyDescent="0.2">
      <c r="B511" s="49"/>
      <c r="C511" s="49"/>
      <c r="D511" s="49"/>
      <c r="E511" s="49"/>
      <c r="F511" s="82"/>
    </row>
    <row r="512" spans="2:6" x14ac:dyDescent="0.2">
      <c r="B512" s="49"/>
      <c r="C512" s="49"/>
      <c r="D512" s="49"/>
      <c r="E512" s="49"/>
      <c r="F512" s="82"/>
    </row>
    <row r="513" spans="2:6" x14ac:dyDescent="0.2">
      <c r="B513" s="49"/>
      <c r="C513" s="49"/>
      <c r="D513" s="49"/>
      <c r="E513" s="49"/>
      <c r="F513" s="82"/>
    </row>
    <row r="514" spans="2:6" x14ac:dyDescent="0.2">
      <c r="B514" s="49"/>
      <c r="C514" s="49"/>
      <c r="D514" s="49"/>
      <c r="E514" s="49"/>
      <c r="F514" s="82"/>
    </row>
    <row r="515" spans="2:6" x14ac:dyDescent="0.2">
      <c r="B515" s="49"/>
      <c r="C515" s="49"/>
      <c r="D515" s="49"/>
      <c r="E515" s="49"/>
      <c r="F515" s="82"/>
    </row>
    <row r="516" spans="2:6" x14ac:dyDescent="0.2">
      <c r="B516" s="49"/>
      <c r="C516" s="49"/>
      <c r="D516" s="49"/>
      <c r="E516" s="49"/>
      <c r="F516" s="82"/>
    </row>
    <row r="517" spans="2:6" x14ac:dyDescent="0.2">
      <c r="B517" s="49"/>
      <c r="C517" s="49"/>
      <c r="D517" s="49"/>
      <c r="E517" s="49"/>
      <c r="F517" s="82"/>
    </row>
    <row r="518" spans="2:6" x14ac:dyDescent="0.2">
      <c r="B518" s="49"/>
      <c r="C518" s="49"/>
      <c r="D518" s="49"/>
      <c r="E518" s="49"/>
      <c r="F518" s="82"/>
    </row>
    <row r="519" spans="2:6" x14ac:dyDescent="0.2">
      <c r="B519" s="49"/>
      <c r="C519" s="49"/>
      <c r="D519" s="49"/>
      <c r="E519" s="49"/>
      <c r="F519" s="82"/>
    </row>
    <row r="520" spans="2:6" x14ac:dyDescent="0.2">
      <c r="B520" s="49"/>
      <c r="C520" s="49"/>
      <c r="D520" s="49"/>
      <c r="E520" s="49"/>
      <c r="F520" s="82"/>
    </row>
    <row r="521" spans="2:6" x14ac:dyDescent="0.2">
      <c r="B521" s="49"/>
      <c r="C521" s="49"/>
      <c r="D521" s="49"/>
      <c r="E521" s="49"/>
      <c r="F521" s="82"/>
    </row>
    <row r="522" spans="2:6" x14ac:dyDescent="0.2">
      <c r="B522" s="49"/>
      <c r="C522" s="49"/>
      <c r="D522" s="49"/>
      <c r="E522" s="49"/>
      <c r="F522" s="82"/>
    </row>
    <row r="523" spans="2:6" x14ac:dyDescent="0.2">
      <c r="B523" s="49"/>
      <c r="C523" s="49"/>
      <c r="D523" s="49"/>
      <c r="E523" s="49"/>
      <c r="F523" s="82"/>
    </row>
    <row r="524" spans="2:6" x14ac:dyDescent="0.2">
      <c r="B524" s="49"/>
      <c r="C524" s="49"/>
      <c r="D524" s="49"/>
      <c r="E524" s="49"/>
      <c r="F524" s="82"/>
    </row>
    <row r="525" spans="2:6" x14ac:dyDescent="0.2">
      <c r="B525" s="49"/>
      <c r="C525" s="49"/>
      <c r="D525" s="49"/>
      <c r="E525" s="49"/>
      <c r="F525" s="82"/>
    </row>
    <row r="526" spans="2:6" x14ac:dyDescent="0.2">
      <c r="B526" s="49"/>
      <c r="C526" s="49"/>
      <c r="D526" s="49"/>
      <c r="E526" s="49"/>
      <c r="F526" s="82"/>
    </row>
    <row r="527" spans="2:6" x14ac:dyDescent="0.2">
      <c r="B527" s="49"/>
      <c r="C527" s="49"/>
      <c r="D527" s="49"/>
      <c r="E527" s="49"/>
      <c r="F527" s="82"/>
    </row>
    <row r="528" spans="2:6" x14ac:dyDescent="0.2">
      <c r="B528" s="49"/>
      <c r="C528" s="49"/>
      <c r="D528" s="49"/>
      <c r="E528" s="49"/>
      <c r="F528" s="82"/>
    </row>
    <row r="529" spans="2:6" x14ac:dyDescent="0.2">
      <c r="B529" s="49"/>
      <c r="C529" s="49"/>
      <c r="D529" s="49"/>
      <c r="E529" s="49"/>
      <c r="F529" s="82"/>
    </row>
    <row r="530" spans="2:6" x14ac:dyDescent="0.2">
      <c r="B530" s="49"/>
      <c r="C530" s="49"/>
      <c r="D530" s="49"/>
      <c r="E530" s="49"/>
      <c r="F530" s="82"/>
    </row>
    <row r="531" spans="2:6" x14ac:dyDescent="0.2">
      <c r="B531" s="49"/>
      <c r="C531" s="49"/>
      <c r="D531" s="49"/>
      <c r="E531" s="49"/>
      <c r="F531" s="82"/>
    </row>
    <row r="532" spans="2:6" x14ac:dyDescent="0.2">
      <c r="B532" s="49"/>
      <c r="C532" s="49"/>
      <c r="D532" s="49"/>
      <c r="E532" s="49"/>
      <c r="F532" s="82"/>
    </row>
    <row r="533" spans="2:6" x14ac:dyDescent="0.2">
      <c r="B533" s="49"/>
      <c r="C533" s="49"/>
      <c r="D533" s="49"/>
      <c r="E533" s="49"/>
      <c r="F533" s="82"/>
    </row>
    <row r="534" spans="2:6" x14ac:dyDescent="0.2">
      <c r="B534" s="49"/>
      <c r="C534" s="49"/>
      <c r="D534" s="49"/>
      <c r="E534" s="49"/>
      <c r="F534" s="82"/>
    </row>
    <row r="535" spans="2:6" s="41" customFormat="1" ht="15" x14ac:dyDescent="0.2">
      <c r="B535" s="49"/>
      <c r="C535" s="49"/>
      <c r="D535" s="49"/>
      <c r="E535" s="49"/>
      <c r="F535" s="82"/>
    </row>
    <row r="536" spans="2:6" s="41" customFormat="1" ht="15" x14ac:dyDescent="0.2">
      <c r="B536" s="49"/>
      <c r="C536" s="49"/>
      <c r="D536" s="49"/>
      <c r="E536" s="49"/>
      <c r="F536" s="82"/>
    </row>
    <row r="537" spans="2:6" s="41" customFormat="1" ht="15" x14ac:dyDescent="0.2">
      <c r="B537" s="49"/>
      <c r="C537" s="49"/>
      <c r="D537" s="49"/>
      <c r="E537" s="49"/>
      <c r="F537" s="82"/>
    </row>
    <row r="538" spans="2:6" x14ac:dyDescent="0.2">
      <c r="B538" s="49"/>
      <c r="C538" s="49"/>
      <c r="D538" s="49"/>
      <c r="E538" s="49"/>
      <c r="F538" s="82"/>
    </row>
    <row r="539" spans="2:6" x14ac:dyDescent="0.2">
      <c r="B539" s="49"/>
      <c r="C539" s="49"/>
      <c r="D539" s="49"/>
      <c r="E539" s="49"/>
      <c r="F539" s="82"/>
    </row>
    <row r="540" spans="2:6" s="44" customFormat="1" ht="11.25" x14ac:dyDescent="0.2">
      <c r="F540" s="83"/>
    </row>
    <row r="541" spans="2:6" x14ac:dyDescent="0.2">
      <c r="B541" s="49"/>
      <c r="C541" s="49"/>
      <c r="D541" s="49"/>
      <c r="E541" s="49"/>
      <c r="F541" s="82"/>
    </row>
    <row r="542" spans="2:6" x14ac:dyDescent="0.2">
      <c r="B542" s="49"/>
      <c r="C542" s="49"/>
      <c r="D542" s="49"/>
      <c r="E542" s="49"/>
      <c r="F542" s="82"/>
    </row>
    <row r="543" spans="2:6" x14ac:dyDescent="0.2">
      <c r="B543" s="49"/>
      <c r="C543" s="49"/>
      <c r="D543" s="49"/>
      <c r="E543" s="49"/>
      <c r="F543" s="82"/>
    </row>
    <row r="544" spans="2:6" x14ac:dyDescent="0.2">
      <c r="B544" s="49"/>
      <c r="C544" s="49"/>
      <c r="D544" s="49"/>
      <c r="E544" s="49"/>
      <c r="F544" s="82"/>
    </row>
    <row r="545" spans="2:6" x14ac:dyDescent="0.2">
      <c r="B545" s="49"/>
      <c r="C545" s="49"/>
      <c r="D545" s="49"/>
      <c r="E545" s="49"/>
      <c r="F545" s="82"/>
    </row>
    <row r="546" spans="2:6" x14ac:dyDescent="0.2">
      <c r="B546" s="49"/>
      <c r="C546" s="49"/>
      <c r="D546" s="49"/>
      <c r="E546" s="49"/>
      <c r="F546" s="82"/>
    </row>
    <row r="547" spans="2:6" x14ac:dyDescent="0.2">
      <c r="B547" s="49"/>
      <c r="C547" s="49"/>
      <c r="D547" s="49"/>
      <c r="E547" s="49"/>
      <c r="F547" s="82"/>
    </row>
    <row r="548" spans="2:6" x14ac:dyDescent="0.2">
      <c r="B548" s="49"/>
      <c r="C548" s="49"/>
      <c r="D548" s="49"/>
      <c r="E548" s="49"/>
      <c r="F548" s="82"/>
    </row>
    <row r="549" spans="2:6" x14ac:dyDescent="0.2">
      <c r="B549" s="49"/>
      <c r="C549" s="49"/>
      <c r="D549" s="49"/>
      <c r="E549" s="49"/>
      <c r="F549" s="82"/>
    </row>
    <row r="550" spans="2:6" x14ac:dyDescent="0.2">
      <c r="B550" s="49"/>
      <c r="C550" s="49"/>
      <c r="D550" s="49"/>
      <c r="E550" s="49"/>
      <c r="F550" s="82"/>
    </row>
    <row r="551" spans="2:6" x14ac:dyDescent="0.2">
      <c r="B551" s="49"/>
      <c r="C551" s="49"/>
      <c r="D551" s="49"/>
      <c r="E551" s="49"/>
      <c r="F551" s="82"/>
    </row>
    <row r="552" spans="2:6" x14ac:dyDescent="0.2">
      <c r="B552" s="49"/>
      <c r="C552" s="49"/>
      <c r="D552" s="49"/>
      <c r="E552" s="49"/>
      <c r="F552" s="82"/>
    </row>
    <row r="553" spans="2:6" x14ac:dyDescent="0.2">
      <c r="B553" s="49"/>
      <c r="C553" s="49"/>
      <c r="D553" s="49"/>
      <c r="E553" s="49"/>
      <c r="F553" s="82"/>
    </row>
    <row r="554" spans="2:6" x14ac:dyDescent="0.2">
      <c r="B554" s="49"/>
      <c r="C554" s="49"/>
      <c r="D554" s="49"/>
      <c r="E554" s="49"/>
      <c r="F554" s="82"/>
    </row>
    <row r="555" spans="2:6" x14ac:dyDescent="0.2">
      <c r="B555" s="49"/>
      <c r="C555" s="49"/>
      <c r="D555" s="49"/>
      <c r="E555" s="49"/>
      <c r="F555" s="82"/>
    </row>
    <row r="556" spans="2:6" x14ac:dyDescent="0.2">
      <c r="B556" s="49"/>
      <c r="C556" s="49"/>
      <c r="D556" s="49"/>
      <c r="E556" s="49"/>
      <c r="F556" s="82"/>
    </row>
    <row r="557" spans="2:6" x14ac:dyDescent="0.2">
      <c r="B557" s="49"/>
      <c r="C557" s="49"/>
      <c r="D557" s="49"/>
      <c r="E557" s="49"/>
      <c r="F557" s="82"/>
    </row>
    <row r="558" spans="2:6" x14ac:dyDescent="0.2">
      <c r="B558" s="49"/>
      <c r="C558" s="49"/>
      <c r="D558" s="49"/>
      <c r="E558" s="49"/>
      <c r="F558" s="82"/>
    </row>
    <row r="559" spans="2:6" x14ac:dyDescent="0.2">
      <c r="B559" s="49"/>
      <c r="C559" s="49"/>
      <c r="D559" s="49"/>
      <c r="E559" s="49"/>
      <c r="F559" s="82"/>
    </row>
    <row r="560" spans="2:6" x14ac:dyDescent="0.2">
      <c r="B560" s="49"/>
      <c r="C560" s="49"/>
      <c r="D560" s="49"/>
      <c r="E560" s="49"/>
      <c r="F560" s="82"/>
    </row>
    <row r="561" spans="2:6" x14ac:dyDescent="0.2">
      <c r="B561" s="49"/>
      <c r="C561" s="49"/>
      <c r="D561" s="49"/>
      <c r="E561" s="49"/>
      <c r="F561" s="82"/>
    </row>
    <row r="562" spans="2:6" x14ac:dyDescent="0.2">
      <c r="B562" s="49"/>
      <c r="C562" s="49"/>
      <c r="D562" s="49"/>
      <c r="E562" s="49"/>
      <c r="F562" s="82"/>
    </row>
    <row r="563" spans="2:6" x14ac:dyDescent="0.2">
      <c r="B563" s="49"/>
      <c r="C563" s="49"/>
      <c r="D563" s="49"/>
      <c r="E563" s="49"/>
      <c r="F563" s="82"/>
    </row>
    <row r="564" spans="2:6" x14ac:dyDescent="0.2">
      <c r="B564" s="49"/>
      <c r="C564" s="49"/>
      <c r="D564" s="49"/>
      <c r="E564" s="49"/>
      <c r="F564" s="82"/>
    </row>
    <row r="565" spans="2:6" x14ac:dyDescent="0.2">
      <c r="B565" s="49"/>
      <c r="C565" s="49"/>
      <c r="D565" s="49"/>
      <c r="E565" s="49"/>
      <c r="F565" s="82"/>
    </row>
    <row r="566" spans="2:6" x14ac:dyDescent="0.2">
      <c r="B566" s="49"/>
      <c r="C566" s="49"/>
      <c r="D566" s="49"/>
      <c r="E566" s="49"/>
      <c r="F566" s="82"/>
    </row>
    <row r="567" spans="2:6" x14ac:dyDescent="0.2">
      <c r="B567" s="49"/>
      <c r="C567" s="49"/>
      <c r="D567" s="49"/>
      <c r="E567" s="49"/>
      <c r="F567" s="82"/>
    </row>
    <row r="568" spans="2:6" x14ac:dyDescent="0.2">
      <c r="B568" s="49"/>
      <c r="C568" s="49"/>
      <c r="D568" s="49"/>
      <c r="E568" s="49"/>
      <c r="F568" s="82"/>
    </row>
    <row r="569" spans="2:6" x14ac:dyDescent="0.2">
      <c r="B569" s="49"/>
      <c r="C569" s="49"/>
      <c r="D569" s="49"/>
      <c r="E569" s="49"/>
      <c r="F569" s="82"/>
    </row>
    <row r="570" spans="2:6" x14ac:dyDescent="0.2">
      <c r="B570" s="49"/>
      <c r="C570" s="49"/>
      <c r="D570" s="49"/>
      <c r="E570" s="49"/>
      <c r="F570" s="82"/>
    </row>
    <row r="571" spans="2:6" x14ac:dyDescent="0.2">
      <c r="B571" s="49"/>
      <c r="C571" s="49"/>
      <c r="D571" s="49"/>
      <c r="E571" s="49"/>
      <c r="F571" s="82"/>
    </row>
    <row r="572" spans="2:6" x14ac:dyDescent="0.2">
      <c r="B572" s="49"/>
      <c r="C572" s="49"/>
      <c r="D572" s="49"/>
      <c r="E572" s="49"/>
      <c r="F572" s="82"/>
    </row>
    <row r="573" spans="2:6" x14ac:dyDescent="0.2">
      <c r="B573" s="49"/>
      <c r="C573" s="49"/>
      <c r="D573" s="49"/>
      <c r="E573" s="49"/>
      <c r="F573" s="82"/>
    </row>
    <row r="574" spans="2:6" x14ac:dyDescent="0.2">
      <c r="B574" s="49"/>
      <c r="C574" s="49"/>
      <c r="D574" s="49"/>
      <c r="E574" s="49"/>
      <c r="F574" s="82"/>
    </row>
    <row r="575" spans="2:6" x14ac:dyDescent="0.2">
      <c r="B575" s="49"/>
      <c r="C575" s="49"/>
      <c r="D575" s="49"/>
      <c r="E575" s="49"/>
      <c r="F575" s="82"/>
    </row>
    <row r="576" spans="2:6" x14ac:dyDescent="0.2">
      <c r="B576" s="49"/>
      <c r="C576" s="49"/>
      <c r="D576" s="49"/>
      <c r="E576" s="49"/>
      <c r="F576" s="82"/>
    </row>
    <row r="577" spans="2:6" x14ac:dyDescent="0.2">
      <c r="B577" s="49"/>
      <c r="C577" s="49"/>
      <c r="D577" s="49"/>
      <c r="E577" s="49"/>
      <c r="F577" s="82"/>
    </row>
    <row r="578" spans="2:6" x14ac:dyDescent="0.2">
      <c r="B578" s="49"/>
      <c r="C578" s="49"/>
      <c r="D578" s="49"/>
      <c r="E578" s="49"/>
      <c r="F578" s="82"/>
    </row>
    <row r="579" spans="2:6" x14ac:dyDescent="0.2">
      <c r="B579" s="49"/>
      <c r="C579" s="49"/>
      <c r="D579" s="49"/>
      <c r="E579" s="49"/>
      <c r="F579" s="82"/>
    </row>
    <row r="580" spans="2:6" x14ac:dyDescent="0.2">
      <c r="B580" s="49"/>
      <c r="C580" s="49"/>
      <c r="D580" s="49"/>
      <c r="E580" s="49"/>
      <c r="F580" s="82"/>
    </row>
    <row r="587" spans="2:6" s="41" customFormat="1" ht="15" x14ac:dyDescent="0.2">
      <c r="F587" s="78"/>
    </row>
    <row r="588" spans="2:6" s="41" customFormat="1" ht="15" x14ac:dyDescent="0.2">
      <c r="F588" s="78"/>
    </row>
    <row r="589" spans="2:6" s="41" customFormat="1" ht="15" x14ac:dyDescent="0.2">
      <c r="F589" s="78"/>
    </row>
    <row r="592" spans="2:6" s="44" customFormat="1" ht="11.25" x14ac:dyDescent="0.2">
      <c r="F592" s="83"/>
    </row>
    <row r="595" spans="2:6" x14ac:dyDescent="0.2">
      <c r="B595" s="49"/>
      <c r="C595" s="49"/>
      <c r="D595" s="49"/>
      <c r="E595" s="49"/>
      <c r="F595" s="82"/>
    </row>
    <row r="596" spans="2:6" x14ac:dyDescent="0.2">
      <c r="B596" s="49"/>
      <c r="C596" s="49"/>
      <c r="D596" s="49"/>
      <c r="E596" s="49"/>
      <c r="F596" s="82"/>
    </row>
    <row r="597" spans="2:6" x14ac:dyDescent="0.2">
      <c r="B597" s="49"/>
      <c r="C597" s="49"/>
      <c r="D597" s="49"/>
      <c r="E597" s="49"/>
      <c r="F597" s="82"/>
    </row>
    <row r="598" spans="2:6" x14ac:dyDescent="0.2">
      <c r="B598" s="49"/>
      <c r="C598" s="49"/>
      <c r="D598" s="49"/>
      <c r="E598" s="49"/>
      <c r="F598" s="82"/>
    </row>
    <row r="599" spans="2:6" x14ac:dyDescent="0.2">
      <c r="B599" s="49"/>
      <c r="C599" s="49"/>
      <c r="D599" s="49"/>
      <c r="E599" s="49"/>
      <c r="F599" s="82"/>
    </row>
    <row r="600" spans="2:6" x14ac:dyDescent="0.2">
      <c r="B600" s="49"/>
      <c r="C600" s="49"/>
      <c r="D600" s="49"/>
      <c r="E600" s="49"/>
      <c r="F600" s="82"/>
    </row>
    <row r="601" spans="2:6" x14ac:dyDescent="0.2">
      <c r="B601" s="49"/>
      <c r="C601" s="49"/>
      <c r="D601" s="49"/>
      <c r="E601" s="49"/>
      <c r="F601" s="82"/>
    </row>
    <row r="602" spans="2:6" x14ac:dyDescent="0.2">
      <c r="B602" s="49"/>
      <c r="C602" s="49"/>
      <c r="D602" s="49"/>
      <c r="E602" s="49"/>
      <c r="F602" s="82"/>
    </row>
    <row r="603" spans="2:6" x14ac:dyDescent="0.2">
      <c r="B603" s="49"/>
      <c r="C603" s="49"/>
      <c r="D603" s="49"/>
      <c r="E603" s="49"/>
      <c r="F603" s="82"/>
    </row>
    <row r="604" spans="2:6" x14ac:dyDescent="0.2">
      <c r="B604" s="49"/>
      <c r="C604" s="49"/>
      <c r="D604" s="49"/>
      <c r="E604" s="49"/>
      <c r="F604" s="82"/>
    </row>
    <row r="605" spans="2:6" x14ac:dyDescent="0.2">
      <c r="B605" s="49"/>
      <c r="C605" s="49"/>
      <c r="D605" s="49"/>
      <c r="E605" s="49"/>
      <c r="F605" s="82"/>
    </row>
    <row r="606" spans="2:6" x14ac:dyDescent="0.2">
      <c r="B606" s="49"/>
      <c r="C606" s="49"/>
      <c r="D606" s="49"/>
      <c r="E606" s="49"/>
      <c r="F606" s="82"/>
    </row>
    <row r="607" spans="2:6" x14ac:dyDescent="0.2">
      <c r="B607" s="49"/>
      <c r="C607" s="49"/>
      <c r="D607" s="49"/>
      <c r="E607" s="49"/>
      <c r="F607" s="82"/>
    </row>
    <row r="608" spans="2:6" x14ac:dyDescent="0.2">
      <c r="B608" s="49"/>
      <c r="C608" s="49"/>
      <c r="D608" s="49"/>
      <c r="E608" s="49"/>
      <c r="F608" s="82"/>
    </row>
    <row r="609" spans="2:6" x14ac:dyDescent="0.2">
      <c r="B609" s="49"/>
      <c r="C609" s="49"/>
      <c r="D609" s="49"/>
      <c r="E609" s="49"/>
      <c r="F609" s="82"/>
    </row>
    <row r="610" spans="2:6" x14ac:dyDescent="0.2">
      <c r="B610" s="49"/>
      <c r="C610" s="49"/>
      <c r="D610" s="49"/>
      <c r="E610" s="49"/>
      <c r="F610" s="82"/>
    </row>
    <row r="611" spans="2:6" x14ac:dyDescent="0.2">
      <c r="B611" s="49"/>
      <c r="C611" s="49"/>
      <c r="D611" s="49"/>
      <c r="E611" s="49"/>
      <c r="F611" s="82"/>
    </row>
    <row r="612" spans="2:6" x14ac:dyDescent="0.2">
      <c r="B612" s="49"/>
      <c r="C612" s="49"/>
      <c r="D612" s="49"/>
      <c r="E612" s="49"/>
      <c r="F612" s="82"/>
    </row>
    <row r="613" spans="2:6" x14ac:dyDescent="0.2">
      <c r="B613" s="49"/>
      <c r="C613" s="49"/>
      <c r="D613" s="49"/>
      <c r="E613" s="49"/>
      <c r="F613" s="82"/>
    </row>
    <row r="614" spans="2:6" x14ac:dyDescent="0.2">
      <c r="B614" s="49"/>
      <c r="C614" s="49"/>
      <c r="D614" s="49"/>
      <c r="E614" s="49"/>
      <c r="F614" s="82"/>
    </row>
    <row r="615" spans="2:6" x14ac:dyDescent="0.2">
      <c r="B615" s="49"/>
      <c r="C615" s="49"/>
      <c r="D615" s="49"/>
      <c r="E615" s="49"/>
      <c r="F615" s="82"/>
    </row>
    <row r="616" spans="2:6" x14ac:dyDescent="0.2">
      <c r="B616" s="49"/>
      <c r="C616" s="49"/>
      <c r="D616" s="49"/>
      <c r="E616" s="49"/>
      <c r="F616" s="82"/>
    </row>
    <row r="617" spans="2:6" x14ac:dyDescent="0.2">
      <c r="B617" s="49"/>
      <c r="C617" s="49"/>
      <c r="D617" s="49"/>
      <c r="E617" s="49"/>
      <c r="F617" s="82"/>
    </row>
    <row r="618" spans="2:6" x14ac:dyDescent="0.2">
      <c r="B618" s="49"/>
      <c r="C618" s="49"/>
      <c r="D618" s="49"/>
      <c r="E618" s="49"/>
      <c r="F618" s="82"/>
    </row>
    <row r="619" spans="2:6" x14ac:dyDescent="0.2">
      <c r="B619" s="49"/>
      <c r="C619" s="49"/>
      <c r="D619" s="49"/>
      <c r="E619" s="49"/>
      <c r="F619" s="82"/>
    </row>
    <row r="620" spans="2:6" x14ac:dyDescent="0.2">
      <c r="B620" s="49"/>
      <c r="C620" s="49"/>
      <c r="D620" s="49"/>
      <c r="E620" s="49"/>
      <c r="F620" s="82"/>
    </row>
    <row r="621" spans="2:6" x14ac:dyDescent="0.2">
      <c r="B621" s="49"/>
      <c r="C621" s="49"/>
      <c r="D621" s="49"/>
      <c r="E621" s="49"/>
      <c r="F621" s="82"/>
    </row>
    <row r="622" spans="2:6" x14ac:dyDescent="0.2">
      <c r="B622" s="49"/>
      <c r="C622" s="49"/>
      <c r="D622" s="49"/>
      <c r="E622" s="49"/>
      <c r="F622" s="82"/>
    </row>
    <row r="623" spans="2:6" x14ac:dyDescent="0.2">
      <c r="B623" s="49"/>
      <c r="C623" s="49"/>
      <c r="D623" s="49"/>
      <c r="E623" s="49"/>
      <c r="F623" s="82"/>
    </row>
    <row r="624" spans="2:6" x14ac:dyDescent="0.2">
      <c r="B624" s="49"/>
      <c r="C624" s="49"/>
      <c r="D624" s="49"/>
      <c r="E624" s="49"/>
      <c r="F624" s="82"/>
    </row>
    <row r="625" spans="2:6" x14ac:dyDescent="0.2">
      <c r="B625" s="49"/>
      <c r="C625" s="49"/>
      <c r="D625" s="49"/>
      <c r="E625" s="49"/>
      <c r="F625" s="82"/>
    </row>
    <row r="626" spans="2:6" x14ac:dyDescent="0.2">
      <c r="B626" s="49"/>
      <c r="C626" s="49"/>
      <c r="D626" s="49"/>
      <c r="E626" s="49"/>
      <c r="F626" s="82"/>
    </row>
    <row r="627" spans="2:6" x14ac:dyDescent="0.2">
      <c r="B627" s="49"/>
      <c r="C627" s="49"/>
      <c r="D627" s="49"/>
      <c r="E627" s="49"/>
      <c r="F627" s="82"/>
    </row>
    <row r="628" spans="2:6" x14ac:dyDescent="0.2">
      <c r="B628" s="49"/>
      <c r="C628" s="49"/>
      <c r="D628" s="49"/>
      <c r="E628" s="49"/>
      <c r="F628" s="82"/>
    </row>
    <row r="629" spans="2:6" x14ac:dyDescent="0.2">
      <c r="B629" s="49"/>
      <c r="C629" s="49"/>
      <c r="D629" s="49"/>
      <c r="E629" s="49"/>
      <c r="F629" s="82"/>
    </row>
    <row r="630" spans="2:6" x14ac:dyDescent="0.2">
      <c r="B630" s="49"/>
      <c r="C630" s="49"/>
      <c r="D630" s="49"/>
      <c r="E630" s="49"/>
      <c r="F630" s="82"/>
    </row>
    <row r="631" spans="2:6" x14ac:dyDescent="0.2">
      <c r="B631" s="49"/>
      <c r="C631" s="49"/>
      <c r="D631" s="49"/>
      <c r="E631" s="49"/>
      <c r="F631" s="82"/>
    </row>
    <row r="632" spans="2:6" x14ac:dyDescent="0.2">
      <c r="B632" s="49"/>
      <c r="C632" s="49"/>
      <c r="D632" s="49"/>
      <c r="E632" s="49"/>
      <c r="F632" s="82"/>
    </row>
    <row r="639" spans="2:6" s="41" customFormat="1" ht="15" x14ac:dyDescent="0.2">
      <c r="F639" s="78"/>
    </row>
    <row r="640" spans="2:6" s="41" customFormat="1" ht="15" x14ac:dyDescent="0.2">
      <c r="F640" s="78"/>
    </row>
    <row r="641" spans="2:6" s="41" customFormat="1" ht="15" x14ac:dyDescent="0.2">
      <c r="F641" s="78"/>
    </row>
    <row r="644" spans="2:6" s="44" customFormat="1" ht="11.25" x14ac:dyDescent="0.2">
      <c r="F644" s="83"/>
    </row>
    <row r="647" spans="2:6" x14ac:dyDescent="0.2">
      <c r="B647" s="49"/>
      <c r="C647" s="49"/>
      <c r="D647" s="49"/>
      <c r="E647" s="49"/>
      <c r="F647" s="82"/>
    </row>
    <row r="648" spans="2:6" x14ac:dyDescent="0.2">
      <c r="B648" s="49"/>
      <c r="C648" s="49"/>
      <c r="D648" s="49"/>
      <c r="E648" s="49"/>
      <c r="F648" s="82"/>
    </row>
    <row r="649" spans="2:6" x14ac:dyDescent="0.2">
      <c r="B649" s="49"/>
      <c r="C649" s="49"/>
      <c r="D649" s="49"/>
      <c r="E649" s="49"/>
      <c r="F649" s="82"/>
    </row>
    <row r="650" spans="2:6" x14ac:dyDescent="0.2">
      <c r="B650" s="49"/>
      <c r="C650" s="49"/>
      <c r="D650" s="49"/>
      <c r="E650" s="49"/>
      <c r="F650" s="82"/>
    </row>
    <row r="651" spans="2:6" x14ac:dyDescent="0.2">
      <c r="B651" s="49"/>
      <c r="C651" s="49"/>
      <c r="D651" s="49"/>
      <c r="E651" s="49"/>
      <c r="F651" s="82"/>
    </row>
    <row r="652" spans="2:6" x14ac:dyDescent="0.2">
      <c r="B652" s="49"/>
      <c r="C652" s="49"/>
      <c r="D652" s="49"/>
      <c r="E652" s="49"/>
      <c r="F652" s="82"/>
    </row>
    <row r="653" spans="2:6" x14ac:dyDescent="0.2">
      <c r="B653" s="49"/>
      <c r="C653" s="49"/>
      <c r="D653" s="49"/>
      <c r="E653" s="49"/>
      <c r="F653" s="82"/>
    </row>
    <row r="654" spans="2:6" x14ac:dyDescent="0.2">
      <c r="B654" s="49"/>
      <c r="C654" s="49"/>
      <c r="D654" s="49"/>
      <c r="E654" s="49"/>
      <c r="F654" s="82"/>
    </row>
    <row r="655" spans="2:6" x14ac:dyDescent="0.2">
      <c r="B655" s="49"/>
      <c r="C655" s="49"/>
      <c r="D655" s="49"/>
      <c r="E655" s="49"/>
      <c r="F655" s="82"/>
    </row>
    <row r="656" spans="2:6" x14ac:dyDescent="0.2">
      <c r="B656" s="49"/>
      <c r="C656" s="49"/>
      <c r="D656" s="49"/>
      <c r="E656" s="49"/>
      <c r="F656" s="82"/>
    </row>
    <row r="657" spans="2:6" x14ac:dyDescent="0.2">
      <c r="B657" s="49"/>
      <c r="C657" s="49"/>
      <c r="D657" s="49"/>
      <c r="E657" s="49"/>
      <c r="F657" s="82"/>
    </row>
    <row r="658" spans="2:6" x14ac:dyDescent="0.2">
      <c r="B658" s="49"/>
      <c r="C658" s="49"/>
      <c r="D658" s="49"/>
      <c r="E658" s="49"/>
      <c r="F658" s="82"/>
    </row>
    <row r="659" spans="2:6" x14ac:dyDescent="0.2">
      <c r="B659" s="49"/>
      <c r="C659" s="49"/>
      <c r="D659" s="49"/>
      <c r="E659" s="49"/>
      <c r="F659" s="82"/>
    </row>
    <row r="660" spans="2:6" x14ac:dyDescent="0.2">
      <c r="B660" s="49"/>
      <c r="C660" s="49"/>
      <c r="D660" s="49"/>
      <c r="E660" s="49"/>
      <c r="F660" s="82"/>
    </row>
    <row r="661" spans="2:6" x14ac:dyDescent="0.2">
      <c r="B661" s="49"/>
      <c r="C661" s="49"/>
      <c r="D661" s="49"/>
      <c r="E661" s="49"/>
      <c r="F661" s="82"/>
    </row>
    <row r="662" spans="2:6" x14ac:dyDescent="0.2">
      <c r="B662" s="49"/>
      <c r="C662" s="49"/>
      <c r="D662" s="49"/>
      <c r="E662" s="49"/>
      <c r="F662" s="82"/>
    </row>
    <row r="663" spans="2:6" x14ac:dyDescent="0.2">
      <c r="B663" s="49"/>
      <c r="C663" s="49"/>
      <c r="D663" s="49"/>
      <c r="E663" s="49"/>
      <c r="F663" s="82"/>
    </row>
    <row r="664" spans="2:6" x14ac:dyDescent="0.2">
      <c r="B664" s="49"/>
      <c r="C664" s="49"/>
      <c r="D664" s="49"/>
      <c r="E664" s="49"/>
      <c r="F664" s="82"/>
    </row>
    <row r="665" spans="2:6" x14ac:dyDescent="0.2">
      <c r="B665" s="49"/>
      <c r="C665" s="49"/>
      <c r="D665" s="49"/>
      <c r="E665" s="49"/>
      <c r="F665" s="82"/>
    </row>
    <row r="666" spans="2:6" x14ac:dyDescent="0.2">
      <c r="B666" s="49"/>
      <c r="C666" s="49"/>
      <c r="D666" s="49"/>
      <c r="E666" s="49"/>
      <c r="F666" s="82"/>
    </row>
    <row r="667" spans="2:6" x14ac:dyDescent="0.2">
      <c r="B667" s="49"/>
      <c r="C667" s="49"/>
      <c r="D667" s="49"/>
      <c r="E667" s="49"/>
      <c r="F667" s="82"/>
    </row>
    <row r="668" spans="2:6" x14ac:dyDescent="0.2">
      <c r="B668" s="49"/>
      <c r="C668" s="49"/>
      <c r="D668" s="49"/>
      <c r="E668" s="49"/>
      <c r="F668" s="82"/>
    </row>
    <row r="669" spans="2:6" x14ac:dyDescent="0.2">
      <c r="B669" s="49"/>
      <c r="C669" s="49"/>
      <c r="D669" s="49"/>
      <c r="E669" s="49"/>
      <c r="F669" s="82"/>
    </row>
    <row r="670" spans="2:6" x14ac:dyDescent="0.2">
      <c r="B670" s="49"/>
      <c r="C670" s="49"/>
      <c r="D670" s="49"/>
      <c r="E670" s="49"/>
      <c r="F670" s="82"/>
    </row>
    <row r="671" spans="2:6" x14ac:dyDescent="0.2">
      <c r="B671" s="49"/>
      <c r="C671" s="49"/>
      <c r="D671" s="49"/>
      <c r="E671" s="49"/>
      <c r="F671" s="82"/>
    </row>
    <row r="672" spans="2:6" x14ac:dyDescent="0.2">
      <c r="B672" s="49"/>
      <c r="C672" s="49"/>
      <c r="D672" s="49"/>
      <c r="E672" s="49"/>
      <c r="F672" s="82"/>
    </row>
    <row r="673" spans="2:6" x14ac:dyDescent="0.2">
      <c r="B673" s="49"/>
      <c r="C673" s="49"/>
      <c r="D673" s="49"/>
      <c r="E673" s="49"/>
      <c r="F673" s="82"/>
    </row>
    <row r="674" spans="2:6" x14ac:dyDescent="0.2">
      <c r="B674" s="49"/>
      <c r="C674" s="49"/>
      <c r="D674" s="49"/>
      <c r="E674" s="49"/>
      <c r="F674" s="82"/>
    </row>
    <row r="675" spans="2:6" x14ac:dyDescent="0.2">
      <c r="B675" s="49"/>
      <c r="C675" s="49"/>
      <c r="D675" s="49"/>
      <c r="E675" s="49"/>
      <c r="F675" s="82"/>
    </row>
    <row r="676" spans="2:6" x14ac:dyDescent="0.2">
      <c r="B676" s="49"/>
      <c r="C676" s="49"/>
      <c r="D676" s="49"/>
      <c r="E676" s="49"/>
      <c r="F676" s="82"/>
    </row>
    <row r="677" spans="2:6" x14ac:dyDescent="0.2">
      <c r="B677" s="49"/>
      <c r="C677" s="49"/>
      <c r="D677" s="49"/>
      <c r="E677" s="49"/>
      <c r="F677" s="82"/>
    </row>
    <row r="678" spans="2:6" x14ac:dyDescent="0.2">
      <c r="B678" s="49"/>
      <c r="C678" s="49"/>
      <c r="D678" s="49"/>
      <c r="E678" s="49"/>
      <c r="F678" s="82"/>
    </row>
    <row r="679" spans="2:6" x14ac:dyDescent="0.2">
      <c r="B679" s="49"/>
      <c r="C679" s="49"/>
      <c r="D679" s="49"/>
      <c r="E679" s="49"/>
      <c r="F679" s="82"/>
    </row>
    <row r="680" spans="2:6" x14ac:dyDescent="0.2">
      <c r="B680" s="49"/>
      <c r="C680" s="49"/>
      <c r="D680" s="49"/>
      <c r="E680" s="49"/>
      <c r="F680" s="82"/>
    </row>
    <row r="681" spans="2:6" x14ac:dyDescent="0.2">
      <c r="B681" s="49"/>
      <c r="C681" s="49"/>
      <c r="D681" s="49"/>
      <c r="E681" s="49"/>
      <c r="F681" s="82"/>
    </row>
    <row r="682" spans="2:6" x14ac:dyDescent="0.2">
      <c r="B682" s="49"/>
      <c r="C682" s="49"/>
      <c r="D682" s="49"/>
      <c r="E682" s="49"/>
      <c r="F682" s="82"/>
    </row>
    <row r="683" spans="2:6" x14ac:dyDescent="0.2">
      <c r="B683" s="49"/>
      <c r="C683" s="49"/>
      <c r="D683" s="49"/>
      <c r="E683" s="49"/>
      <c r="F683" s="82"/>
    </row>
    <row r="684" spans="2:6" x14ac:dyDescent="0.2">
      <c r="B684" s="49"/>
      <c r="C684" s="49"/>
      <c r="D684" s="49"/>
      <c r="E684" s="49"/>
      <c r="F684" s="82"/>
    </row>
    <row r="691" spans="2:6" s="41" customFormat="1" ht="15" x14ac:dyDescent="0.2">
      <c r="F691" s="78"/>
    </row>
    <row r="692" spans="2:6" s="41" customFormat="1" ht="15" x14ac:dyDescent="0.2">
      <c r="F692" s="78"/>
    </row>
    <row r="693" spans="2:6" s="41" customFormat="1" ht="15" x14ac:dyDescent="0.2">
      <c r="F693" s="78"/>
    </row>
    <row r="696" spans="2:6" s="44" customFormat="1" ht="11.25" x14ac:dyDescent="0.2">
      <c r="F696" s="83"/>
    </row>
    <row r="699" spans="2:6" x14ac:dyDescent="0.2">
      <c r="B699" s="49"/>
      <c r="C699" s="49"/>
      <c r="D699" s="49"/>
      <c r="E699" s="49"/>
      <c r="F699" s="82"/>
    </row>
    <row r="700" spans="2:6" x14ac:dyDescent="0.2">
      <c r="B700" s="49"/>
      <c r="C700" s="49"/>
      <c r="D700" s="49"/>
      <c r="E700" s="49"/>
      <c r="F700" s="82"/>
    </row>
    <row r="701" spans="2:6" x14ac:dyDescent="0.2">
      <c r="B701" s="49"/>
      <c r="C701" s="49"/>
      <c r="D701" s="49"/>
      <c r="E701" s="49"/>
      <c r="F701" s="82"/>
    </row>
    <row r="702" spans="2:6" x14ac:dyDescent="0.2">
      <c r="B702" s="49"/>
      <c r="C702" s="49"/>
      <c r="D702" s="49"/>
      <c r="E702" s="49"/>
      <c r="F702" s="82"/>
    </row>
    <row r="703" spans="2:6" x14ac:dyDescent="0.2">
      <c r="B703" s="49"/>
      <c r="C703" s="49"/>
      <c r="D703" s="49"/>
      <c r="E703" s="49"/>
      <c r="F703" s="82"/>
    </row>
    <row r="704" spans="2:6" x14ac:dyDescent="0.2">
      <c r="B704" s="49"/>
      <c r="C704" s="49"/>
      <c r="D704" s="49"/>
      <c r="E704" s="49"/>
      <c r="F704" s="82"/>
    </row>
    <row r="705" spans="2:6" x14ac:dyDescent="0.2">
      <c r="B705" s="49"/>
      <c r="C705" s="49"/>
      <c r="D705" s="49"/>
      <c r="E705" s="49"/>
      <c r="F705" s="82"/>
    </row>
    <row r="706" spans="2:6" x14ac:dyDescent="0.2">
      <c r="B706" s="49"/>
      <c r="C706" s="49"/>
      <c r="D706" s="49"/>
      <c r="E706" s="49"/>
      <c r="F706" s="82"/>
    </row>
    <row r="707" spans="2:6" x14ac:dyDescent="0.2">
      <c r="B707" s="49"/>
      <c r="C707" s="49"/>
      <c r="D707" s="49"/>
      <c r="E707" s="49"/>
      <c r="F707" s="82"/>
    </row>
    <row r="708" spans="2:6" x14ac:dyDescent="0.2">
      <c r="B708" s="49"/>
      <c r="C708" s="49"/>
      <c r="D708" s="49"/>
      <c r="E708" s="49"/>
      <c r="F708" s="82"/>
    </row>
    <row r="709" spans="2:6" x14ac:dyDescent="0.2">
      <c r="B709" s="49"/>
      <c r="C709" s="49"/>
      <c r="D709" s="49"/>
      <c r="E709" s="49"/>
      <c r="F709" s="82"/>
    </row>
    <row r="710" spans="2:6" x14ac:dyDescent="0.2">
      <c r="B710" s="49"/>
      <c r="C710" s="49"/>
      <c r="D710" s="49"/>
      <c r="E710" s="49"/>
      <c r="F710" s="82"/>
    </row>
    <row r="711" spans="2:6" x14ac:dyDescent="0.2">
      <c r="B711" s="49"/>
      <c r="C711" s="49"/>
      <c r="D711" s="49"/>
      <c r="E711" s="49"/>
      <c r="F711" s="82"/>
    </row>
    <row r="712" spans="2:6" x14ac:dyDescent="0.2">
      <c r="B712" s="49"/>
      <c r="C712" s="49"/>
      <c r="D712" s="49"/>
      <c r="E712" s="49"/>
      <c r="F712" s="82"/>
    </row>
    <row r="713" spans="2:6" x14ac:dyDescent="0.2">
      <c r="B713" s="49"/>
      <c r="C713" s="49"/>
      <c r="D713" s="49"/>
      <c r="E713" s="49"/>
      <c r="F713" s="82"/>
    </row>
    <row r="714" spans="2:6" x14ac:dyDescent="0.2">
      <c r="B714" s="49"/>
      <c r="C714" s="49"/>
      <c r="D714" s="49"/>
      <c r="E714" s="49"/>
      <c r="F714" s="82"/>
    </row>
    <row r="715" spans="2:6" x14ac:dyDescent="0.2">
      <c r="B715" s="49"/>
      <c r="C715" s="49"/>
      <c r="D715" s="49"/>
      <c r="E715" s="49"/>
      <c r="F715" s="82"/>
    </row>
    <row r="716" spans="2:6" x14ac:dyDescent="0.2">
      <c r="B716" s="49"/>
      <c r="C716" s="49"/>
      <c r="D716" s="49"/>
      <c r="E716" s="49"/>
      <c r="F716" s="82"/>
    </row>
    <row r="717" spans="2:6" x14ac:dyDescent="0.2">
      <c r="B717" s="49"/>
      <c r="C717" s="49"/>
      <c r="D717" s="49"/>
      <c r="E717" s="49"/>
      <c r="F717" s="82"/>
    </row>
    <row r="718" spans="2:6" x14ac:dyDescent="0.2">
      <c r="B718" s="49"/>
      <c r="C718" s="49"/>
      <c r="D718" s="49"/>
      <c r="E718" s="49"/>
      <c r="F718" s="82"/>
    </row>
    <row r="719" spans="2:6" x14ac:dyDescent="0.2">
      <c r="B719" s="49"/>
      <c r="C719" s="49"/>
      <c r="D719" s="49"/>
      <c r="E719" s="49"/>
      <c r="F719" s="82"/>
    </row>
    <row r="720" spans="2:6" x14ac:dyDescent="0.2">
      <c r="B720" s="49"/>
      <c r="C720" s="49"/>
      <c r="D720" s="49"/>
      <c r="E720" s="49"/>
      <c r="F720" s="82"/>
    </row>
    <row r="721" spans="2:6" x14ac:dyDescent="0.2">
      <c r="B721" s="49"/>
      <c r="C721" s="49"/>
      <c r="D721" s="49"/>
      <c r="E721" s="49"/>
      <c r="F721" s="82"/>
    </row>
    <row r="722" spans="2:6" x14ac:dyDescent="0.2">
      <c r="B722" s="49"/>
      <c r="C722" s="49"/>
      <c r="D722" s="49"/>
      <c r="E722" s="49"/>
      <c r="F722" s="82"/>
    </row>
    <row r="723" spans="2:6" x14ac:dyDescent="0.2">
      <c r="B723" s="49"/>
      <c r="C723" s="49"/>
      <c r="D723" s="49"/>
      <c r="E723" s="49"/>
      <c r="F723" s="82"/>
    </row>
    <row r="724" spans="2:6" x14ac:dyDescent="0.2">
      <c r="B724" s="49"/>
      <c r="C724" s="49"/>
      <c r="D724" s="49"/>
      <c r="E724" s="49"/>
      <c r="F724" s="82"/>
    </row>
    <row r="725" spans="2:6" x14ac:dyDescent="0.2">
      <c r="B725" s="49"/>
      <c r="C725" s="49"/>
      <c r="D725" s="49"/>
      <c r="E725" s="49"/>
      <c r="F725" s="82"/>
    </row>
    <row r="726" spans="2:6" x14ac:dyDescent="0.2">
      <c r="B726" s="49"/>
      <c r="C726" s="49"/>
      <c r="D726" s="49"/>
      <c r="E726" s="49"/>
      <c r="F726" s="82"/>
    </row>
    <row r="727" spans="2:6" x14ac:dyDescent="0.2">
      <c r="B727" s="49"/>
      <c r="C727" s="49"/>
      <c r="D727" s="49"/>
      <c r="E727" s="49"/>
      <c r="F727" s="82"/>
    </row>
    <row r="728" spans="2:6" x14ac:dyDescent="0.2">
      <c r="B728" s="49"/>
      <c r="C728" s="49"/>
      <c r="D728" s="49"/>
      <c r="E728" s="49"/>
      <c r="F728" s="82"/>
    </row>
    <row r="729" spans="2:6" x14ac:dyDescent="0.2">
      <c r="B729" s="49"/>
      <c r="C729" s="49"/>
      <c r="D729" s="49"/>
      <c r="E729" s="49"/>
      <c r="F729" s="82"/>
    </row>
    <row r="730" spans="2:6" x14ac:dyDescent="0.2">
      <c r="B730" s="49"/>
      <c r="C730" s="49"/>
      <c r="D730" s="49"/>
      <c r="E730" s="49"/>
      <c r="F730" s="82"/>
    </row>
    <row r="731" spans="2:6" x14ac:dyDescent="0.2">
      <c r="B731" s="49"/>
      <c r="C731" s="49"/>
      <c r="D731" s="49"/>
      <c r="E731" s="49"/>
      <c r="F731" s="82"/>
    </row>
    <row r="732" spans="2:6" x14ac:dyDescent="0.2">
      <c r="B732" s="49"/>
      <c r="C732" s="49"/>
      <c r="D732" s="49"/>
      <c r="E732" s="49"/>
      <c r="F732" s="82"/>
    </row>
    <row r="733" spans="2:6" x14ac:dyDescent="0.2">
      <c r="B733" s="49"/>
      <c r="C733" s="49"/>
      <c r="D733" s="49"/>
      <c r="E733" s="49"/>
      <c r="F733" s="82"/>
    </row>
    <row r="734" spans="2:6" x14ac:dyDescent="0.2">
      <c r="B734" s="49"/>
      <c r="C734" s="49"/>
      <c r="D734" s="49"/>
      <c r="E734" s="49"/>
      <c r="F734" s="82"/>
    </row>
    <row r="735" spans="2:6" x14ac:dyDescent="0.2">
      <c r="B735" s="49"/>
      <c r="C735" s="49"/>
      <c r="D735" s="49"/>
      <c r="E735" s="49"/>
      <c r="F735" s="82"/>
    </row>
    <row r="736" spans="2:6" x14ac:dyDescent="0.2">
      <c r="B736" s="49"/>
      <c r="C736" s="49"/>
      <c r="D736" s="49"/>
      <c r="E736" s="49"/>
      <c r="F736" s="82"/>
    </row>
  </sheetData>
  <mergeCells count="1">
    <mergeCell ref="A3:K3"/>
  </mergeCells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20"/>
  <dimension ref="A1:L735"/>
  <sheetViews>
    <sheetView showGridLines="0" zoomScaleNormal="100" workbookViewId="0">
      <selection activeCell="A28" sqref="A28"/>
    </sheetView>
  </sheetViews>
  <sheetFormatPr defaultRowHeight="12.75" x14ac:dyDescent="0.2"/>
  <cols>
    <col min="1" max="1" width="17.140625" style="44" customWidth="1"/>
    <col min="2" max="5" width="9.7109375" customWidth="1"/>
    <col min="6" max="6" width="9.7109375" style="1" customWidth="1"/>
    <col min="7" max="9" width="9.7109375" customWidth="1"/>
    <col min="10" max="10" width="1.140625" customWidth="1"/>
    <col min="11" max="11" width="9.7109375" customWidth="1"/>
  </cols>
  <sheetData>
    <row r="1" spans="1:11" s="41" customFormat="1" ht="15.75" customHeight="1" x14ac:dyDescent="0.25">
      <c r="J1" s="92"/>
    </row>
    <row r="2" spans="1:11" s="41" customFormat="1" ht="15.75" customHeight="1" x14ac:dyDescent="0.25">
      <c r="A2" s="33"/>
      <c r="F2" s="93"/>
    </row>
    <row r="3" spans="1:11" s="41" customFormat="1" ht="15.75" customHeight="1" x14ac:dyDescent="0.25">
      <c r="A3" s="135" t="s">
        <v>213</v>
      </c>
      <c r="B3" s="135"/>
      <c r="C3" s="135"/>
      <c r="D3" s="135"/>
      <c r="E3" s="135"/>
      <c r="F3" s="135"/>
      <c r="G3" s="135"/>
      <c r="H3" s="135"/>
      <c r="I3" s="135"/>
    </row>
    <row r="4" spans="1:11" s="41" customFormat="1" ht="15.75" customHeight="1" x14ac:dyDescent="0.25">
      <c r="A4" s="33"/>
      <c r="F4" s="93"/>
    </row>
    <row r="5" spans="1:11" s="41" customFormat="1" ht="15.75" customHeight="1" x14ac:dyDescent="0.25">
      <c r="A5" s="33"/>
      <c r="F5" s="93"/>
    </row>
    <row r="6" spans="1:11" s="44" customFormat="1" ht="15.75" customHeight="1" x14ac:dyDescent="0.2">
      <c r="B6" s="67" t="s">
        <v>95</v>
      </c>
      <c r="C6" s="67" t="s">
        <v>160</v>
      </c>
      <c r="D6" s="67" t="s">
        <v>161</v>
      </c>
      <c r="E6" s="67" t="s">
        <v>94</v>
      </c>
      <c r="F6" s="102" t="s">
        <v>162</v>
      </c>
      <c r="G6" s="67" t="s">
        <v>93</v>
      </c>
      <c r="H6" s="67" t="s">
        <v>163</v>
      </c>
      <c r="I6" s="67" t="s">
        <v>157</v>
      </c>
      <c r="J6" s="107"/>
      <c r="K6" s="67" t="s">
        <v>100</v>
      </c>
    </row>
    <row r="7" spans="1:11" s="44" customFormat="1" ht="15.75" customHeight="1" x14ac:dyDescent="0.2">
      <c r="B7" s="67" t="s">
        <v>159</v>
      </c>
      <c r="C7" s="67" t="s">
        <v>159</v>
      </c>
      <c r="D7" s="67" t="s">
        <v>159</v>
      </c>
      <c r="E7" s="67" t="s">
        <v>159</v>
      </c>
      <c r="F7" s="102"/>
      <c r="G7" s="67"/>
      <c r="H7" s="67" t="s">
        <v>102</v>
      </c>
      <c r="I7" s="67"/>
      <c r="J7" s="107"/>
      <c r="K7" s="67" t="s">
        <v>101</v>
      </c>
    </row>
    <row r="8" spans="1:11" s="44" customFormat="1" ht="15.75" hidden="1" customHeight="1" x14ac:dyDescent="0.2">
      <c r="B8" s="66"/>
      <c r="C8" s="47"/>
      <c r="D8" s="47"/>
      <c r="E8" s="47"/>
      <c r="F8" s="79"/>
      <c r="G8" s="47"/>
      <c r="H8" s="47"/>
      <c r="I8" s="47"/>
      <c r="K8" s="47"/>
    </row>
    <row r="9" spans="1:11" ht="15.75" customHeight="1" x14ac:dyDescent="0.2">
      <c r="A9" s="50" t="s">
        <v>225</v>
      </c>
      <c r="B9" s="57">
        <v>124</v>
      </c>
      <c r="C9" s="57">
        <v>23</v>
      </c>
      <c r="D9" s="108">
        <v>144</v>
      </c>
      <c r="E9" s="57">
        <v>63</v>
      </c>
      <c r="F9" s="57">
        <v>79</v>
      </c>
      <c r="G9" s="57">
        <v>51</v>
      </c>
      <c r="H9" s="57">
        <v>616</v>
      </c>
      <c r="I9" s="108">
        <v>0</v>
      </c>
      <c r="J9" s="60"/>
      <c r="K9" s="108">
        <v>1100</v>
      </c>
    </row>
    <row r="10" spans="1:11" ht="15.75" customHeight="1" x14ac:dyDescent="0.2">
      <c r="A10" s="52" t="s">
        <v>226</v>
      </c>
      <c r="B10" s="58">
        <v>50</v>
      </c>
      <c r="C10" s="58">
        <v>36</v>
      </c>
      <c r="D10" s="113">
        <v>237</v>
      </c>
      <c r="E10" s="58">
        <v>118</v>
      </c>
      <c r="F10" s="58">
        <v>137</v>
      </c>
      <c r="G10" s="58">
        <v>92</v>
      </c>
      <c r="H10" s="58">
        <v>464</v>
      </c>
      <c r="I10" s="113">
        <v>2</v>
      </c>
      <c r="J10" s="60"/>
      <c r="K10" s="113">
        <v>1136</v>
      </c>
    </row>
    <row r="11" spans="1:11" ht="15.75" customHeight="1" x14ac:dyDescent="0.2">
      <c r="A11" s="50" t="s">
        <v>227</v>
      </c>
      <c r="B11" s="57">
        <v>175</v>
      </c>
      <c r="C11" s="57">
        <v>24</v>
      </c>
      <c r="D11" s="108">
        <v>285</v>
      </c>
      <c r="E11" s="57">
        <v>64</v>
      </c>
      <c r="F11" s="57">
        <v>150</v>
      </c>
      <c r="G11" s="57">
        <v>79</v>
      </c>
      <c r="H11" s="57">
        <v>963</v>
      </c>
      <c r="I11" s="108">
        <v>2</v>
      </c>
      <c r="J11" s="60"/>
      <c r="K11" s="108">
        <v>1742</v>
      </c>
    </row>
    <row r="12" spans="1:11" ht="15.75" customHeight="1" x14ac:dyDescent="0.2">
      <c r="A12" s="52" t="s">
        <v>26</v>
      </c>
      <c r="B12" s="58">
        <v>334</v>
      </c>
      <c r="C12" s="58">
        <v>80</v>
      </c>
      <c r="D12" s="113">
        <v>1033</v>
      </c>
      <c r="E12" s="58">
        <v>168</v>
      </c>
      <c r="F12" s="58">
        <v>388</v>
      </c>
      <c r="G12" s="58">
        <v>225</v>
      </c>
      <c r="H12" s="58">
        <v>1990</v>
      </c>
      <c r="I12" s="113">
        <v>15</v>
      </c>
      <c r="J12" s="60"/>
      <c r="K12" s="113">
        <v>4236</v>
      </c>
    </row>
    <row r="13" spans="1:11" ht="15.75" customHeight="1" x14ac:dyDescent="0.2">
      <c r="A13" s="50" t="s">
        <v>27</v>
      </c>
      <c r="B13" s="57">
        <v>39</v>
      </c>
      <c r="C13" s="57">
        <v>12</v>
      </c>
      <c r="D13" s="108">
        <v>130</v>
      </c>
      <c r="E13" s="57">
        <v>23</v>
      </c>
      <c r="F13" s="57">
        <v>67</v>
      </c>
      <c r="G13" s="57">
        <v>44</v>
      </c>
      <c r="H13" s="57">
        <v>298</v>
      </c>
      <c r="I13" s="108">
        <v>5</v>
      </c>
      <c r="J13" s="60"/>
      <c r="K13" s="108">
        <v>620</v>
      </c>
    </row>
    <row r="14" spans="1:11" ht="15.75" customHeight="1" x14ac:dyDescent="0.2">
      <c r="A14" s="52" t="s">
        <v>28</v>
      </c>
      <c r="B14" s="58">
        <v>5</v>
      </c>
      <c r="C14" s="58">
        <v>1</v>
      </c>
      <c r="D14" s="113">
        <v>32</v>
      </c>
      <c r="E14" s="58">
        <v>4</v>
      </c>
      <c r="F14" s="58">
        <v>7</v>
      </c>
      <c r="G14" s="58">
        <v>6</v>
      </c>
      <c r="H14" s="58">
        <v>70</v>
      </c>
      <c r="I14" s="113">
        <v>1</v>
      </c>
      <c r="J14" s="60"/>
      <c r="K14" s="113">
        <v>126</v>
      </c>
    </row>
    <row r="15" spans="1:11" ht="15.75" customHeight="1" x14ac:dyDescent="0.2">
      <c r="A15" s="50" t="s">
        <v>29</v>
      </c>
      <c r="B15" s="57">
        <v>59</v>
      </c>
      <c r="C15" s="57">
        <v>11</v>
      </c>
      <c r="D15" s="108">
        <v>135</v>
      </c>
      <c r="E15" s="57">
        <v>16</v>
      </c>
      <c r="F15" s="57">
        <v>31</v>
      </c>
      <c r="G15" s="57">
        <v>33</v>
      </c>
      <c r="H15" s="57">
        <v>439</v>
      </c>
      <c r="I15" s="108">
        <v>3</v>
      </c>
      <c r="J15" s="60"/>
      <c r="K15" s="108">
        <v>728</v>
      </c>
    </row>
    <row r="16" spans="1:11" ht="15.75" customHeight="1" x14ac:dyDescent="0.2">
      <c r="A16" s="52" t="s">
        <v>30</v>
      </c>
      <c r="B16" s="58">
        <v>21</v>
      </c>
      <c r="C16" s="58">
        <v>10</v>
      </c>
      <c r="D16" s="113">
        <v>66</v>
      </c>
      <c r="E16" s="58">
        <v>9</v>
      </c>
      <c r="F16" s="58">
        <v>20</v>
      </c>
      <c r="G16" s="58">
        <v>8</v>
      </c>
      <c r="H16" s="58">
        <v>142</v>
      </c>
      <c r="I16" s="113">
        <v>2</v>
      </c>
      <c r="J16" s="60"/>
      <c r="K16" s="113">
        <v>278</v>
      </c>
    </row>
    <row r="17" spans="1:11" ht="15.75" hidden="1" customHeight="1" x14ac:dyDescent="0.2">
      <c r="A17" s="50" t="s">
        <v>31</v>
      </c>
      <c r="B17" s="57">
        <v>2</v>
      </c>
      <c r="C17" s="57">
        <v>5</v>
      </c>
      <c r="D17" s="108">
        <v>13</v>
      </c>
      <c r="E17" s="57">
        <v>4</v>
      </c>
      <c r="F17" s="57">
        <v>4</v>
      </c>
      <c r="G17" s="57">
        <v>17</v>
      </c>
      <c r="H17" s="57">
        <v>54</v>
      </c>
      <c r="I17" s="108">
        <v>1</v>
      </c>
      <c r="J17" s="60"/>
      <c r="K17" s="108">
        <v>100</v>
      </c>
    </row>
    <row r="18" spans="1:11" ht="15.75" hidden="1" customHeight="1" x14ac:dyDescent="0.2">
      <c r="A18" s="52" t="s">
        <v>32</v>
      </c>
      <c r="B18" s="58">
        <v>0</v>
      </c>
      <c r="C18" s="58">
        <v>1</v>
      </c>
      <c r="D18" s="113">
        <v>2</v>
      </c>
      <c r="E18" s="58">
        <v>1</v>
      </c>
      <c r="F18" s="58">
        <v>3</v>
      </c>
      <c r="G18" s="58">
        <v>4</v>
      </c>
      <c r="H18" s="58">
        <v>40</v>
      </c>
      <c r="I18" s="113">
        <v>0</v>
      </c>
      <c r="J18" s="60"/>
      <c r="K18" s="113">
        <v>51</v>
      </c>
    </row>
    <row r="19" spans="1:11" ht="15.75" hidden="1" customHeight="1" x14ac:dyDescent="0.2">
      <c r="A19" s="50" t="s">
        <v>33</v>
      </c>
      <c r="B19" s="57">
        <v>0</v>
      </c>
      <c r="C19" s="57">
        <v>0</v>
      </c>
      <c r="D19" s="108">
        <v>0</v>
      </c>
      <c r="E19" s="57">
        <v>0</v>
      </c>
      <c r="F19" s="57">
        <v>3</v>
      </c>
      <c r="G19" s="57">
        <v>0</v>
      </c>
      <c r="H19" s="57">
        <v>6</v>
      </c>
      <c r="I19" s="108">
        <v>0</v>
      </c>
      <c r="J19" s="60"/>
      <c r="K19" s="108">
        <v>9</v>
      </c>
    </row>
    <row r="20" spans="1:11" ht="15.75" hidden="1" customHeight="1" x14ac:dyDescent="0.2">
      <c r="A20" s="52" t="s">
        <v>34</v>
      </c>
      <c r="B20" s="58">
        <v>0</v>
      </c>
      <c r="C20" s="58">
        <v>0</v>
      </c>
      <c r="D20" s="113">
        <v>3</v>
      </c>
      <c r="E20" s="58">
        <v>1</v>
      </c>
      <c r="F20" s="58">
        <v>2</v>
      </c>
      <c r="G20" s="58">
        <v>2</v>
      </c>
      <c r="H20" s="58">
        <v>16</v>
      </c>
      <c r="I20" s="113">
        <v>0</v>
      </c>
      <c r="J20" s="60"/>
      <c r="K20" s="113">
        <v>24</v>
      </c>
    </row>
    <row r="21" spans="1:11" ht="15.75" customHeight="1" x14ac:dyDescent="0.2">
      <c r="A21" s="50" t="s">
        <v>35</v>
      </c>
      <c r="B21" s="108">
        <v>2</v>
      </c>
      <c r="C21" s="108">
        <v>6</v>
      </c>
      <c r="D21" s="108">
        <v>18</v>
      </c>
      <c r="E21" s="57">
        <v>6</v>
      </c>
      <c r="F21" s="57">
        <v>12</v>
      </c>
      <c r="G21" s="57">
        <v>23</v>
      </c>
      <c r="H21" s="57">
        <v>116</v>
      </c>
      <c r="I21" s="108">
        <v>1</v>
      </c>
      <c r="J21" s="60"/>
      <c r="K21" s="108">
        <v>184</v>
      </c>
    </row>
    <row r="22" spans="1:11" ht="15.75" customHeight="1" x14ac:dyDescent="0.2">
      <c r="A22" s="52" t="s">
        <v>36</v>
      </c>
      <c r="B22" s="58">
        <v>0</v>
      </c>
      <c r="C22" s="58">
        <v>2</v>
      </c>
      <c r="D22" s="113">
        <v>3</v>
      </c>
      <c r="E22" s="58">
        <v>0</v>
      </c>
      <c r="F22" s="58">
        <v>0</v>
      </c>
      <c r="G22" s="58">
        <v>0</v>
      </c>
      <c r="H22" s="58">
        <v>11</v>
      </c>
      <c r="I22" s="113">
        <v>0</v>
      </c>
      <c r="J22" s="60"/>
      <c r="K22" s="113">
        <v>16</v>
      </c>
    </row>
    <row r="23" spans="1:11" ht="15.75" customHeight="1" x14ac:dyDescent="0.2">
      <c r="A23" s="50" t="s">
        <v>37</v>
      </c>
      <c r="B23" s="57">
        <v>0</v>
      </c>
      <c r="C23" s="57">
        <v>0</v>
      </c>
      <c r="D23" s="108">
        <v>2</v>
      </c>
      <c r="E23" s="57">
        <v>0</v>
      </c>
      <c r="F23" s="57">
        <v>0</v>
      </c>
      <c r="G23" s="57">
        <v>2</v>
      </c>
      <c r="H23" s="57">
        <v>33</v>
      </c>
      <c r="I23" s="108">
        <v>1</v>
      </c>
      <c r="J23" s="60"/>
      <c r="K23" s="108">
        <v>38</v>
      </c>
    </row>
    <row r="24" spans="1:11" ht="15.75" customHeight="1" x14ac:dyDescent="0.2">
      <c r="A24" s="52" t="s">
        <v>38</v>
      </c>
      <c r="B24" s="58">
        <v>2</v>
      </c>
      <c r="C24" s="58">
        <v>7</v>
      </c>
      <c r="D24" s="113">
        <v>6</v>
      </c>
      <c r="E24" s="58">
        <v>11</v>
      </c>
      <c r="F24" s="58">
        <v>3</v>
      </c>
      <c r="G24" s="58">
        <v>16</v>
      </c>
      <c r="H24" s="58">
        <v>86</v>
      </c>
      <c r="I24" s="113">
        <v>0</v>
      </c>
      <c r="J24" s="60"/>
      <c r="K24" s="113">
        <v>131</v>
      </c>
    </row>
    <row r="25" spans="1:11" ht="15.75" customHeight="1" x14ac:dyDescent="0.2">
      <c r="A25" s="50" t="s">
        <v>39</v>
      </c>
      <c r="B25" s="57">
        <v>4</v>
      </c>
      <c r="C25" s="57">
        <v>2</v>
      </c>
      <c r="D25" s="108">
        <v>21</v>
      </c>
      <c r="E25" s="57">
        <v>7</v>
      </c>
      <c r="F25" s="57">
        <v>28</v>
      </c>
      <c r="G25" s="57">
        <v>11</v>
      </c>
      <c r="H25" s="57">
        <v>148</v>
      </c>
      <c r="I25" s="108">
        <v>0</v>
      </c>
      <c r="J25" s="60"/>
      <c r="K25" s="108">
        <v>222</v>
      </c>
    </row>
    <row r="26" spans="1:11" ht="15.75" customHeight="1" x14ac:dyDescent="0.2">
      <c r="A26" s="52" t="s">
        <v>40</v>
      </c>
      <c r="B26" s="58">
        <v>14</v>
      </c>
      <c r="C26" s="58">
        <v>5</v>
      </c>
      <c r="D26" s="113">
        <v>82</v>
      </c>
      <c r="E26" s="58">
        <v>8</v>
      </c>
      <c r="F26" s="58">
        <v>18</v>
      </c>
      <c r="G26" s="58">
        <v>12</v>
      </c>
      <c r="H26" s="58">
        <v>149</v>
      </c>
      <c r="I26" s="113">
        <v>2</v>
      </c>
      <c r="J26" s="60"/>
      <c r="K26" s="113">
        <v>290</v>
      </c>
    </row>
    <row r="27" spans="1:11" ht="15.75" customHeight="1" x14ac:dyDescent="0.2">
      <c r="A27" s="50" t="s">
        <v>41</v>
      </c>
      <c r="B27" s="57">
        <v>1</v>
      </c>
      <c r="C27" s="57">
        <v>1</v>
      </c>
      <c r="D27" s="108">
        <v>3</v>
      </c>
      <c r="E27" s="57">
        <v>0</v>
      </c>
      <c r="F27" s="57">
        <v>0</v>
      </c>
      <c r="G27" s="57">
        <v>0</v>
      </c>
      <c r="H27" s="57">
        <v>22</v>
      </c>
      <c r="I27" s="108">
        <v>0</v>
      </c>
      <c r="J27" s="60"/>
      <c r="K27" s="108">
        <v>28</v>
      </c>
    </row>
    <row r="28" spans="1:11" ht="15.75" customHeight="1" x14ac:dyDescent="0.2">
      <c r="A28" s="52" t="s">
        <v>42</v>
      </c>
      <c r="B28" s="58">
        <v>4</v>
      </c>
      <c r="C28" s="58">
        <v>3</v>
      </c>
      <c r="D28" s="113">
        <v>133</v>
      </c>
      <c r="E28" s="58">
        <v>3</v>
      </c>
      <c r="F28" s="58">
        <v>2</v>
      </c>
      <c r="G28" s="58">
        <v>15</v>
      </c>
      <c r="H28" s="58">
        <v>251</v>
      </c>
      <c r="I28" s="113">
        <v>0</v>
      </c>
      <c r="J28" s="60"/>
      <c r="K28" s="113">
        <v>411</v>
      </c>
    </row>
    <row r="29" spans="1:11" ht="15.75" customHeight="1" x14ac:dyDescent="0.2">
      <c r="A29" s="50" t="s">
        <v>43</v>
      </c>
      <c r="B29" s="57">
        <v>3</v>
      </c>
      <c r="C29" s="57">
        <v>0</v>
      </c>
      <c r="D29" s="108">
        <v>1</v>
      </c>
      <c r="E29" s="57">
        <v>2</v>
      </c>
      <c r="F29" s="57">
        <v>0</v>
      </c>
      <c r="G29" s="57">
        <v>0</v>
      </c>
      <c r="H29" s="57">
        <v>4</v>
      </c>
      <c r="I29" s="108">
        <v>0</v>
      </c>
      <c r="J29" s="60"/>
      <c r="K29" s="108">
        <v>10</v>
      </c>
    </row>
    <row r="30" spans="1:11" ht="15.75" customHeight="1" x14ac:dyDescent="0.2">
      <c r="A30" s="52" t="s">
        <v>44</v>
      </c>
      <c r="B30" s="58">
        <v>16</v>
      </c>
      <c r="C30" s="58">
        <v>4</v>
      </c>
      <c r="D30" s="113">
        <v>17</v>
      </c>
      <c r="E30" s="58">
        <v>8</v>
      </c>
      <c r="F30" s="58">
        <v>9</v>
      </c>
      <c r="G30" s="58">
        <v>20</v>
      </c>
      <c r="H30" s="58">
        <v>83</v>
      </c>
      <c r="I30" s="113">
        <v>0</v>
      </c>
      <c r="J30" s="60"/>
      <c r="K30" s="113">
        <v>157</v>
      </c>
    </row>
    <row r="31" spans="1:11" ht="15.75" customHeight="1" x14ac:dyDescent="0.2">
      <c r="A31" s="50" t="s">
        <v>45</v>
      </c>
      <c r="B31" s="57">
        <v>4</v>
      </c>
      <c r="C31" s="57">
        <v>1</v>
      </c>
      <c r="D31" s="108">
        <v>6</v>
      </c>
      <c r="E31" s="57">
        <v>3</v>
      </c>
      <c r="F31" s="57">
        <v>4</v>
      </c>
      <c r="G31" s="57">
        <v>4</v>
      </c>
      <c r="H31" s="57">
        <v>16</v>
      </c>
      <c r="I31" s="108">
        <v>1</v>
      </c>
      <c r="J31" s="60"/>
      <c r="K31" s="108">
        <v>39</v>
      </c>
    </row>
    <row r="32" spans="1:11" ht="15.75" customHeight="1" x14ac:dyDescent="0.2">
      <c r="A32" s="52" t="s">
        <v>46</v>
      </c>
      <c r="B32" s="58">
        <v>2</v>
      </c>
      <c r="C32" s="58">
        <v>3</v>
      </c>
      <c r="D32" s="113">
        <v>19</v>
      </c>
      <c r="E32" s="58">
        <v>4</v>
      </c>
      <c r="F32" s="58">
        <v>2</v>
      </c>
      <c r="G32" s="58">
        <v>6</v>
      </c>
      <c r="H32" s="58">
        <v>29</v>
      </c>
      <c r="I32" s="113">
        <v>0</v>
      </c>
      <c r="J32" s="60"/>
      <c r="K32" s="113">
        <v>65</v>
      </c>
    </row>
    <row r="33" spans="1:12" ht="15.75" customHeight="1" x14ac:dyDescent="0.2">
      <c r="A33" s="50" t="s">
        <v>47</v>
      </c>
      <c r="B33" s="57">
        <v>49</v>
      </c>
      <c r="C33" s="57">
        <v>6</v>
      </c>
      <c r="D33" s="108">
        <v>148</v>
      </c>
      <c r="E33" s="57">
        <v>24</v>
      </c>
      <c r="F33" s="57">
        <v>51</v>
      </c>
      <c r="G33" s="57">
        <v>18</v>
      </c>
      <c r="H33" s="57">
        <v>198</v>
      </c>
      <c r="I33" s="108">
        <v>1</v>
      </c>
      <c r="J33" s="60"/>
      <c r="K33" s="108">
        <v>495</v>
      </c>
    </row>
    <row r="34" spans="1:12" ht="15.75" customHeight="1" x14ac:dyDescent="0.2">
      <c r="A34" s="52" t="s">
        <v>48</v>
      </c>
      <c r="B34" s="58">
        <v>16</v>
      </c>
      <c r="C34" s="58">
        <v>4</v>
      </c>
      <c r="D34" s="113">
        <v>59</v>
      </c>
      <c r="E34" s="58">
        <v>12</v>
      </c>
      <c r="F34" s="58">
        <v>16</v>
      </c>
      <c r="G34" s="58">
        <v>20</v>
      </c>
      <c r="H34" s="58">
        <v>212</v>
      </c>
      <c r="I34" s="113">
        <v>0</v>
      </c>
      <c r="J34" s="60"/>
      <c r="K34" s="113">
        <v>340</v>
      </c>
    </row>
    <row r="35" spans="1:12" ht="15.75" customHeight="1" x14ac:dyDescent="0.2">
      <c r="A35" s="50" t="s">
        <v>49</v>
      </c>
      <c r="B35" s="57">
        <v>14</v>
      </c>
      <c r="C35" s="57">
        <v>5</v>
      </c>
      <c r="D35" s="108">
        <v>39</v>
      </c>
      <c r="E35" s="57">
        <v>2</v>
      </c>
      <c r="F35" s="57">
        <v>19</v>
      </c>
      <c r="G35" s="57">
        <v>9</v>
      </c>
      <c r="H35" s="57">
        <v>126</v>
      </c>
      <c r="I35" s="108">
        <v>0</v>
      </c>
      <c r="J35" s="60"/>
      <c r="K35" s="108">
        <v>214</v>
      </c>
    </row>
    <row r="36" spans="1:12" ht="15.75" customHeight="1" x14ac:dyDescent="0.2">
      <c r="A36" s="52" t="s">
        <v>50</v>
      </c>
      <c r="B36" s="58">
        <v>138</v>
      </c>
      <c r="C36" s="58">
        <v>29</v>
      </c>
      <c r="D36" s="113">
        <v>253</v>
      </c>
      <c r="E36" s="58">
        <v>57</v>
      </c>
      <c r="F36" s="58">
        <v>130</v>
      </c>
      <c r="G36" s="58">
        <v>97</v>
      </c>
      <c r="H36" s="58">
        <v>1001</v>
      </c>
      <c r="I36" s="113">
        <v>1</v>
      </c>
      <c r="J36" s="60"/>
      <c r="K36" s="113">
        <v>1709</v>
      </c>
    </row>
    <row r="37" spans="1:12" ht="15.75" customHeight="1" x14ac:dyDescent="0.2">
      <c r="A37" s="50" t="s">
        <v>51</v>
      </c>
      <c r="B37" s="57">
        <v>105</v>
      </c>
      <c r="C37" s="57">
        <v>33</v>
      </c>
      <c r="D37" s="108">
        <v>286</v>
      </c>
      <c r="E37" s="57">
        <v>103</v>
      </c>
      <c r="F37" s="57">
        <v>123</v>
      </c>
      <c r="G37" s="57">
        <v>93</v>
      </c>
      <c r="H37" s="57">
        <v>949</v>
      </c>
      <c r="I37" s="108">
        <v>0</v>
      </c>
      <c r="J37" s="60"/>
      <c r="K37" s="108">
        <v>1697</v>
      </c>
    </row>
    <row r="38" spans="1:12" ht="15.75" customHeight="1" x14ac:dyDescent="0.2">
      <c r="A38" s="52" t="s">
        <v>52</v>
      </c>
      <c r="B38" s="58">
        <v>40</v>
      </c>
      <c r="C38" s="58">
        <v>16</v>
      </c>
      <c r="D38" s="113">
        <v>95</v>
      </c>
      <c r="E38" s="58">
        <v>38</v>
      </c>
      <c r="F38" s="58">
        <v>49</v>
      </c>
      <c r="G38" s="58">
        <v>18</v>
      </c>
      <c r="H38" s="58">
        <v>176</v>
      </c>
      <c r="I38" s="113">
        <v>0</v>
      </c>
      <c r="J38" s="60"/>
      <c r="K38" s="113">
        <v>433</v>
      </c>
    </row>
    <row r="39" spans="1:12" ht="15.75" customHeight="1" x14ac:dyDescent="0.2">
      <c r="A39" s="50" t="s">
        <v>53</v>
      </c>
      <c r="B39" s="57">
        <v>25</v>
      </c>
      <c r="C39" s="57">
        <v>7</v>
      </c>
      <c r="D39" s="108">
        <v>55</v>
      </c>
      <c r="E39" s="57">
        <v>14</v>
      </c>
      <c r="F39" s="57">
        <v>32</v>
      </c>
      <c r="G39" s="57">
        <v>18</v>
      </c>
      <c r="H39" s="57">
        <v>205</v>
      </c>
      <c r="I39" s="108">
        <v>0</v>
      </c>
      <c r="J39" s="60"/>
      <c r="K39" s="108">
        <v>357</v>
      </c>
    </row>
    <row r="40" spans="1:12" ht="15.75" customHeight="1" x14ac:dyDescent="0.2">
      <c r="A40" s="52" t="s">
        <v>54</v>
      </c>
      <c r="B40" s="58">
        <v>44</v>
      </c>
      <c r="C40" s="58">
        <v>13</v>
      </c>
      <c r="D40" s="113">
        <v>98</v>
      </c>
      <c r="E40" s="58">
        <v>28</v>
      </c>
      <c r="F40" s="58">
        <v>47</v>
      </c>
      <c r="G40" s="58">
        <v>52</v>
      </c>
      <c r="H40" s="58">
        <v>313</v>
      </c>
      <c r="I40" s="113">
        <v>6</v>
      </c>
      <c r="J40" s="60"/>
      <c r="K40" s="113">
        <v>601</v>
      </c>
    </row>
    <row r="41" spans="1:12" ht="15.75" customHeight="1" x14ac:dyDescent="0.2">
      <c r="A41" s="50" t="s">
        <v>55</v>
      </c>
      <c r="B41" s="57">
        <v>80</v>
      </c>
      <c r="C41" s="57">
        <v>6</v>
      </c>
      <c r="D41" s="108">
        <v>77</v>
      </c>
      <c r="E41" s="57">
        <v>16</v>
      </c>
      <c r="F41" s="57">
        <v>22</v>
      </c>
      <c r="G41" s="57">
        <v>9</v>
      </c>
      <c r="H41" s="57">
        <v>158</v>
      </c>
      <c r="I41" s="108">
        <v>0</v>
      </c>
      <c r="J41" s="60"/>
      <c r="K41" s="108">
        <v>368</v>
      </c>
    </row>
    <row r="42" spans="1:12" ht="15.75" customHeight="1" x14ac:dyDescent="0.2">
      <c r="A42" s="52" t="s">
        <v>56</v>
      </c>
      <c r="B42" s="58">
        <v>13</v>
      </c>
      <c r="C42" s="58">
        <v>0</v>
      </c>
      <c r="D42" s="113">
        <v>17</v>
      </c>
      <c r="E42" s="58">
        <v>11</v>
      </c>
      <c r="F42" s="58">
        <v>3</v>
      </c>
      <c r="G42" s="58">
        <v>9</v>
      </c>
      <c r="H42" s="58">
        <v>64</v>
      </c>
      <c r="I42" s="113">
        <v>0</v>
      </c>
      <c r="J42" s="60"/>
      <c r="K42" s="113">
        <v>118</v>
      </c>
    </row>
    <row r="43" spans="1:12" ht="15.75" customHeight="1" x14ac:dyDescent="0.2">
      <c r="A43" s="50" t="s">
        <v>57</v>
      </c>
      <c r="B43" s="57">
        <v>48</v>
      </c>
      <c r="C43" s="57">
        <v>11</v>
      </c>
      <c r="D43" s="108">
        <v>152</v>
      </c>
      <c r="E43" s="57">
        <v>25</v>
      </c>
      <c r="F43" s="57">
        <v>68</v>
      </c>
      <c r="G43" s="57">
        <v>28</v>
      </c>
      <c r="H43" s="57">
        <v>277</v>
      </c>
      <c r="I43" s="108">
        <v>0</v>
      </c>
      <c r="J43" s="60"/>
      <c r="K43" s="108">
        <v>610</v>
      </c>
    </row>
    <row r="44" spans="1:12" ht="15.75" customHeight="1" x14ac:dyDescent="0.2">
      <c r="A44" s="52" t="s">
        <v>58</v>
      </c>
      <c r="B44" s="58">
        <v>33</v>
      </c>
      <c r="C44" s="58">
        <v>5</v>
      </c>
      <c r="D44" s="113">
        <v>84</v>
      </c>
      <c r="E44" s="58">
        <v>15</v>
      </c>
      <c r="F44" s="58">
        <v>24</v>
      </c>
      <c r="G44" s="58">
        <v>11</v>
      </c>
      <c r="H44" s="58">
        <v>134</v>
      </c>
      <c r="I44" s="113">
        <v>1</v>
      </c>
      <c r="J44" s="60"/>
      <c r="K44" s="113">
        <v>307</v>
      </c>
    </row>
    <row r="45" spans="1:12" ht="15.75" customHeight="1" x14ac:dyDescent="0.2">
      <c r="A45" s="50" t="s">
        <v>59</v>
      </c>
      <c r="B45" s="57">
        <v>82</v>
      </c>
      <c r="C45" s="57">
        <v>26</v>
      </c>
      <c r="D45" s="108">
        <v>252</v>
      </c>
      <c r="E45" s="57">
        <v>68</v>
      </c>
      <c r="F45" s="57">
        <v>101</v>
      </c>
      <c r="G45" s="57">
        <v>112</v>
      </c>
      <c r="H45" s="57">
        <v>1085</v>
      </c>
      <c r="I45" s="108">
        <v>7</v>
      </c>
      <c r="J45" s="60"/>
      <c r="K45" s="108">
        <v>1739</v>
      </c>
    </row>
    <row r="46" spans="1:12" ht="15.75" customHeight="1" x14ac:dyDescent="0.2">
      <c r="A46" s="59"/>
      <c r="F46"/>
      <c r="L46" s="51"/>
    </row>
    <row r="47" spans="1:12" ht="15.75" customHeight="1" x14ac:dyDescent="0.2">
      <c r="A47" s="53" t="s">
        <v>20</v>
      </c>
      <c r="B47" s="117">
        <f>SUM(B9:B45)-SUM(B17:B20)</f>
        <v>1546</v>
      </c>
      <c r="C47" s="117">
        <f t="shared" ref="C47:K47" si="0">SUM(C9:C45)-SUM(C17:C20)</f>
        <v>392</v>
      </c>
      <c r="D47" s="117">
        <f t="shared" si="0"/>
        <v>3988</v>
      </c>
      <c r="E47" s="117">
        <f t="shared" si="0"/>
        <v>930</v>
      </c>
      <c r="F47" s="117">
        <f t="shared" si="0"/>
        <v>1642</v>
      </c>
      <c r="G47" s="117">
        <f t="shared" si="0"/>
        <v>1141</v>
      </c>
      <c r="H47" s="117">
        <f t="shared" si="0"/>
        <v>10828</v>
      </c>
      <c r="I47" s="117">
        <f t="shared" si="0"/>
        <v>51</v>
      </c>
      <c r="J47" s="59"/>
      <c r="K47" s="117">
        <f t="shared" si="0"/>
        <v>20545</v>
      </c>
      <c r="L47" s="51"/>
    </row>
    <row r="48" spans="1:12" ht="15.75" customHeight="1" x14ac:dyDescent="0.2">
      <c r="B48" s="55"/>
      <c r="C48" s="55"/>
      <c r="D48" s="55"/>
      <c r="E48" s="55"/>
      <c r="F48" s="81"/>
      <c r="G48" s="55"/>
      <c r="H48" s="55"/>
      <c r="I48" s="55"/>
      <c r="K48" s="55"/>
      <c r="L48" s="51"/>
    </row>
    <row r="49" spans="1:12" ht="15.75" customHeight="1" x14ac:dyDescent="0.2">
      <c r="A49" s="35" t="s">
        <v>60</v>
      </c>
      <c r="B49" s="57">
        <v>174</v>
      </c>
      <c r="C49" s="57">
        <v>59</v>
      </c>
      <c r="D49" s="108">
        <v>381</v>
      </c>
      <c r="E49" s="57">
        <v>181</v>
      </c>
      <c r="F49" s="57">
        <v>216</v>
      </c>
      <c r="G49" s="57">
        <v>143</v>
      </c>
      <c r="H49" s="57">
        <v>1080</v>
      </c>
      <c r="I49" s="108">
        <v>2</v>
      </c>
      <c r="J49" s="60"/>
      <c r="K49" s="57">
        <v>2236</v>
      </c>
      <c r="L49" s="51"/>
    </row>
    <row r="50" spans="1:12" ht="15.75" customHeight="1" x14ac:dyDescent="0.2">
      <c r="A50" s="38" t="s">
        <v>61</v>
      </c>
      <c r="B50" s="58">
        <v>458</v>
      </c>
      <c r="C50" s="58">
        <v>114</v>
      </c>
      <c r="D50" s="113">
        <v>1396</v>
      </c>
      <c r="E50" s="58">
        <v>220</v>
      </c>
      <c r="F50" s="58">
        <v>513</v>
      </c>
      <c r="G50" s="58">
        <v>316</v>
      </c>
      <c r="H50" s="58">
        <v>2939</v>
      </c>
      <c r="I50" s="113">
        <v>26</v>
      </c>
      <c r="J50" s="60">
        <f>SUM(J35:J37)</f>
        <v>0</v>
      </c>
      <c r="K50" s="121">
        <v>5988</v>
      </c>
      <c r="L50" s="51"/>
    </row>
    <row r="51" spans="1:12" ht="15.75" customHeight="1" x14ac:dyDescent="0.2">
      <c r="A51" s="35" t="s">
        <v>62</v>
      </c>
      <c r="B51" s="57">
        <v>313</v>
      </c>
      <c r="C51" s="57">
        <v>87</v>
      </c>
      <c r="D51" s="108">
        <v>732</v>
      </c>
      <c r="E51" s="57">
        <v>212</v>
      </c>
      <c r="F51" s="57">
        <v>337</v>
      </c>
      <c r="G51" s="57">
        <v>237</v>
      </c>
      <c r="H51" s="57">
        <v>2464</v>
      </c>
      <c r="I51" s="108">
        <v>1</v>
      </c>
      <c r="J51" s="60"/>
      <c r="K51" s="57">
        <v>4393</v>
      </c>
    </row>
    <row r="52" spans="1:12" ht="15" x14ac:dyDescent="0.2">
      <c r="A52" s="44" t="s">
        <v>63</v>
      </c>
      <c r="F52" s="80"/>
      <c r="K52" s="41"/>
    </row>
    <row r="53" spans="1:12" ht="15" x14ac:dyDescent="0.2">
      <c r="B53" s="49"/>
      <c r="C53" s="49"/>
      <c r="D53" s="49"/>
      <c r="E53" s="49"/>
      <c r="F53" s="94"/>
      <c r="G53" s="49"/>
      <c r="K53" s="41"/>
    </row>
    <row r="54" spans="1:12" ht="15" x14ac:dyDescent="0.2">
      <c r="B54" s="49"/>
      <c r="C54" s="49"/>
      <c r="D54" s="49"/>
      <c r="E54" s="49"/>
      <c r="F54" s="94"/>
      <c r="G54" s="49"/>
      <c r="K54" s="41"/>
    </row>
    <row r="55" spans="1:12" x14ac:dyDescent="0.2">
      <c r="B55" s="49"/>
      <c r="C55" s="49"/>
      <c r="D55" s="49"/>
      <c r="E55" s="49"/>
      <c r="F55" s="94"/>
      <c r="G55" s="49"/>
    </row>
    <row r="56" spans="1:12" x14ac:dyDescent="0.2">
      <c r="B56" s="49"/>
      <c r="C56" s="49"/>
      <c r="D56" s="49"/>
      <c r="E56" s="49"/>
      <c r="F56" s="94"/>
      <c r="G56" s="49"/>
    </row>
    <row r="57" spans="1:12" x14ac:dyDescent="0.2">
      <c r="B57" s="49"/>
      <c r="C57" s="49"/>
      <c r="D57" s="49"/>
      <c r="E57" s="49"/>
      <c r="F57" s="94"/>
      <c r="G57" s="49"/>
      <c r="K57" s="44"/>
    </row>
    <row r="58" spans="1:12" x14ac:dyDescent="0.2">
      <c r="B58" s="49"/>
      <c r="C58" s="49"/>
      <c r="D58" s="49"/>
      <c r="E58" s="49"/>
      <c r="F58" s="94"/>
      <c r="G58" s="49"/>
    </row>
    <row r="59" spans="1:12" x14ac:dyDescent="0.2">
      <c r="B59" s="49"/>
      <c r="C59" s="49"/>
      <c r="D59" s="49"/>
      <c r="E59" s="49"/>
      <c r="F59" s="94"/>
      <c r="G59" s="49"/>
    </row>
    <row r="66" spans="2:11" s="41" customFormat="1" ht="15" x14ac:dyDescent="0.2">
      <c r="F66" s="93"/>
      <c r="K66"/>
    </row>
    <row r="67" spans="2:11" s="41" customFormat="1" ht="15" x14ac:dyDescent="0.2">
      <c r="F67" s="93"/>
      <c r="K67"/>
    </row>
    <row r="68" spans="2:11" s="41" customFormat="1" ht="15" x14ac:dyDescent="0.2">
      <c r="F68" s="93"/>
      <c r="K68"/>
    </row>
    <row r="71" spans="2:11" s="44" customFormat="1" x14ac:dyDescent="0.2">
      <c r="F71" s="91"/>
      <c r="K71"/>
    </row>
    <row r="73" spans="2:11" x14ac:dyDescent="0.2">
      <c r="B73" s="49"/>
      <c r="C73" s="49"/>
      <c r="D73" s="49"/>
      <c r="E73" s="49"/>
      <c r="F73" s="94"/>
    </row>
    <row r="74" spans="2:11" x14ac:dyDescent="0.2">
      <c r="B74" s="49"/>
      <c r="C74" s="49"/>
      <c r="D74" s="49"/>
      <c r="E74" s="49"/>
      <c r="F74" s="94"/>
    </row>
    <row r="75" spans="2:11" x14ac:dyDescent="0.2">
      <c r="B75" s="49"/>
      <c r="C75" s="49"/>
      <c r="D75" s="49"/>
      <c r="E75" s="49"/>
      <c r="F75" s="94"/>
    </row>
    <row r="76" spans="2:11" x14ac:dyDescent="0.2">
      <c r="B76" s="49"/>
      <c r="C76" s="49"/>
      <c r="D76" s="49"/>
      <c r="E76" s="49"/>
      <c r="F76" s="94"/>
    </row>
    <row r="77" spans="2:11" x14ac:dyDescent="0.2">
      <c r="B77" s="49"/>
      <c r="C77" s="49"/>
      <c r="D77" s="49"/>
      <c r="E77" s="49"/>
      <c r="F77" s="94"/>
    </row>
    <row r="78" spans="2:11" x14ac:dyDescent="0.2">
      <c r="B78" s="49"/>
      <c r="C78" s="49"/>
      <c r="D78" s="49"/>
      <c r="E78" s="49"/>
      <c r="F78" s="94"/>
    </row>
    <row r="79" spans="2:11" x14ac:dyDescent="0.2">
      <c r="B79" s="49"/>
      <c r="C79" s="49"/>
      <c r="D79" s="49"/>
      <c r="E79" s="49"/>
      <c r="F79" s="94"/>
    </row>
    <row r="80" spans="2:11" x14ac:dyDescent="0.2">
      <c r="B80" s="49"/>
      <c r="C80" s="49"/>
      <c r="D80" s="49"/>
      <c r="E80" s="49"/>
      <c r="F80" s="94"/>
    </row>
    <row r="81" spans="2:6" x14ac:dyDescent="0.2">
      <c r="B81" s="49"/>
      <c r="C81" s="49"/>
      <c r="D81" s="49"/>
      <c r="E81" s="49"/>
      <c r="F81" s="94"/>
    </row>
    <row r="82" spans="2:6" x14ac:dyDescent="0.2">
      <c r="B82" s="49"/>
      <c r="C82" s="49"/>
      <c r="D82" s="49"/>
      <c r="E82" s="49"/>
      <c r="F82" s="94"/>
    </row>
    <row r="83" spans="2:6" x14ac:dyDescent="0.2">
      <c r="B83" s="49"/>
      <c r="C83" s="49"/>
      <c r="D83" s="49"/>
      <c r="E83" s="49"/>
      <c r="F83" s="94"/>
    </row>
    <row r="84" spans="2:6" x14ac:dyDescent="0.2">
      <c r="B84" s="49"/>
      <c r="C84" s="49"/>
      <c r="D84" s="49"/>
      <c r="E84" s="49"/>
      <c r="F84" s="94"/>
    </row>
    <row r="85" spans="2:6" x14ac:dyDescent="0.2">
      <c r="B85" s="49"/>
      <c r="C85" s="49"/>
      <c r="D85" s="49"/>
      <c r="E85" s="49"/>
      <c r="F85" s="94"/>
    </row>
    <row r="86" spans="2:6" x14ac:dyDescent="0.2">
      <c r="B86" s="49"/>
      <c r="C86" s="49"/>
      <c r="D86" s="49"/>
      <c r="E86" s="49"/>
      <c r="F86" s="94"/>
    </row>
    <row r="87" spans="2:6" x14ac:dyDescent="0.2">
      <c r="B87" s="49"/>
      <c r="C87" s="49"/>
      <c r="D87" s="49"/>
      <c r="E87" s="49"/>
      <c r="F87" s="94"/>
    </row>
    <row r="88" spans="2:6" x14ac:dyDescent="0.2">
      <c r="B88" s="49"/>
      <c r="C88" s="49"/>
      <c r="D88" s="49"/>
      <c r="E88" s="49"/>
      <c r="F88" s="94"/>
    </row>
    <row r="89" spans="2:6" x14ac:dyDescent="0.2">
      <c r="B89" s="49"/>
      <c r="C89" s="49"/>
      <c r="D89" s="49"/>
      <c r="E89" s="49"/>
      <c r="F89" s="94"/>
    </row>
    <row r="90" spans="2:6" x14ac:dyDescent="0.2">
      <c r="B90" s="49"/>
      <c r="C90" s="49"/>
      <c r="D90" s="49"/>
      <c r="E90" s="49"/>
      <c r="F90" s="94"/>
    </row>
    <row r="91" spans="2:6" x14ac:dyDescent="0.2">
      <c r="B91" s="49"/>
      <c r="C91" s="49"/>
      <c r="D91" s="49"/>
      <c r="E91" s="49"/>
      <c r="F91" s="94"/>
    </row>
    <row r="92" spans="2:6" x14ac:dyDescent="0.2">
      <c r="B92" s="49"/>
      <c r="C92" s="49"/>
      <c r="D92" s="49"/>
      <c r="E92" s="49"/>
      <c r="F92" s="94"/>
    </row>
    <row r="93" spans="2:6" x14ac:dyDescent="0.2">
      <c r="B93" s="49"/>
      <c r="C93" s="49"/>
      <c r="D93" s="49"/>
      <c r="E93" s="49"/>
      <c r="F93" s="94"/>
    </row>
    <row r="94" spans="2:6" x14ac:dyDescent="0.2">
      <c r="B94" s="49"/>
      <c r="C94" s="49"/>
      <c r="D94" s="49"/>
      <c r="E94" s="49"/>
      <c r="F94" s="94"/>
    </row>
    <row r="95" spans="2:6" x14ac:dyDescent="0.2">
      <c r="B95" s="49"/>
      <c r="C95" s="49"/>
      <c r="D95" s="49"/>
      <c r="E95" s="49"/>
      <c r="F95" s="94"/>
    </row>
    <row r="96" spans="2:6" x14ac:dyDescent="0.2">
      <c r="B96" s="49"/>
      <c r="C96" s="49"/>
      <c r="D96" s="49"/>
      <c r="E96" s="49"/>
      <c r="F96" s="94"/>
    </row>
    <row r="97" spans="2:11" x14ac:dyDescent="0.2">
      <c r="B97" s="49"/>
      <c r="C97" s="49"/>
      <c r="D97" s="49"/>
      <c r="E97" s="49"/>
      <c r="F97" s="94"/>
    </row>
    <row r="98" spans="2:11" x14ac:dyDescent="0.2">
      <c r="B98" s="49"/>
      <c r="C98" s="49"/>
      <c r="D98" s="49"/>
      <c r="E98" s="49"/>
      <c r="F98" s="94"/>
    </row>
    <row r="99" spans="2:11" x14ac:dyDescent="0.2">
      <c r="B99" s="49"/>
      <c r="C99" s="49"/>
      <c r="D99" s="49"/>
      <c r="E99" s="49"/>
      <c r="F99" s="94"/>
    </row>
    <row r="100" spans="2:11" x14ac:dyDescent="0.2">
      <c r="B100" s="49"/>
      <c r="C100" s="49"/>
      <c r="D100" s="49"/>
      <c r="E100" s="49"/>
      <c r="F100" s="94"/>
    </row>
    <row r="101" spans="2:11" x14ac:dyDescent="0.2">
      <c r="B101" s="49"/>
      <c r="C101" s="49"/>
      <c r="D101" s="49"/>
      <c r="E101" s="49"/>
      <c r="F101" s="94"/>
    </row>
    <row r="102" spans="2:11" x14ac:dyDescent="0.2">
      <c r="B102" s="49"/>
      <c r="C102" s="49"/>
      <c r="D102" s="49"/>
      <c r="E102" s="49"/>
      <c r="F102" s="94"/>
    </row>
    <row r="103" spans="2:11" x14ac:dyDescent="0.2">
      <c r="B103" s="49"/>
      <c r="C103" s="49"/>
      <c r="D103" s="49"/>
      <c r="E103" s="49"/>
      <c r="F103" s="94"/>
    </row>
    <row r="104" spans="2:11" ht="15" x14ac:dyDescent="0.2">
      <c r="B104" s="49"/>
      <c r="C104" s="49"/>
      <c r="D104" s="49"/>
      <c r="E104" s="49"/>
      <c r="F104" s="94"/>
      <c r="K104" s="41"/>
    </row>
    <row r="105" spans="2:11" ht="15" x14ac:dyDescent="0.2">
      <c r="B105" s="49"/>
      <c r="C105" s="49"/>
      <c r="D105" s="49"/>
      <c r="E105" s="49"/>
      <c r="F105" s="94"/>
      <c r="K105" s="41"/>
    </row>
    <row r="106" spans="2:11" ht="15" x14ac:dyDescent="0.2">
      <c r="B106" s="49"/>
      <c r="C106" s="49"/>
      <c r="D106" s="49"/>
      <c r="E106" s="49"/>
      <c r="F106" s="94"/>
      <c r="K106" s="41"/>
    </row>
    <row r="107" spans="2:11" x14ac:dyDescent="0.2">
      <c r="B107" s="49"/>
      <c r="C107" s="49"/>
      <c r="D107" s="49"/>
      <c r="E107" s="49"/>
      <c r="F107" s="94"/>
    </row>
    <row r="108" spans="2:11" x14ac:dyDescent="0.2">
      <c r="B108" s="49"/>
      <c r="C108" s="49"/>
      <c r="D108" s="49"/>
      <c r="E108" s="49"/>
      <c r="F108" s="94"/>
    </row>
    <row r="109" spans="2:11" x14ac:dyDescent="0.2">
      <c r="B109" s="49"/>
      <c r="C109" s="49"/>
      <c r="D109" s="49"/>
      <c r="E109" s="49"/>
      <c r="F109" s="94"/>
      <c r="K109" s="44"/>
    </row>
    <row r="110" spans="2:11" x14ac:dyDescent="0.2">
      <c r="B110" s="49"/>
      <c r="C110" s="49"/>
      <c r="D110" s="49"/>
      <c r="E110" s="49"/>
      <c r="F110" s="94"/>
    </row>
    <row r="111" spans="2:11" x14ac:dyDescent="0.2">
      <c r="B111" s="49"/>
      <c r="C111" s="49"/>
      <c r="D111" s="49"/>
      <c r="E111" s="49"/>
      <c r="F111" s="94"/>
    </row>
    <row r="118" spans="2:11" s="41" customFormat="1" ht="15" x14ac:dyDescent="0.2">
      <c r="F118" s="93"/>
      <c r="K118"/>
    </row>
    <row r="119" spans="2:11" s="41" customFormat="1" ht="15" x14ac:dyDescent="0.2">
      <c r="F119" s="93"/>
      <c r="K119"/>
    </row>
    <row r="120" spans="2:11" s="41" customFormat="1" ht="15" x14ac:dyDescent="0.2">
      <c r="F120" s="93"/>
      <c r="K120"/>
    </row>
    <row r="123" spans="2:11" s="44" customFormat="1" x14ac:dyDescent="0.2">
      <c r="F123" s="91"/>
      <c r="K123"/>
    </row>
    <row r="125" spans="2:11" x14ac:dyDescent="0.2">
      <c r="B125" s="49"/>
      <c r="C125" s="49"/>
      <c r="D125" s="49"/>
      <c r="E125" s="49"/>
      <c r="F125" s="94"/>
    </row>
    <row r="126" spans="2:11" x14ac:dyDescent="0.2">
      <c r="B126" s="49"/>
      <c r="C126" s="49"/>
      <c r="D126" s="49"/>
      <c r="E126" s="49"/>
      <c r="F126" s="94"/>
    </row>
    <row r="127" spans="2:11" x14ac:dyDescent="0.2">
      <c r="B127" s="49"/>
      <c r="C127" s="49"/>
      <c r="D127" s="49"/>
      <c r="E127" s="49"/>
      <c r="F127" s="94"/>
    </row>
    <row r="128" spans="2:11" x14ac:dyDescent="0.2">
      <c r="B128" s="49"/>
      <c r="C128" s="49"/>
      <c r="D128" s="49"/>
      <c r="E128" s="49"/>
      <c r="F128" s="94"/>
    </row>
    <row r="129" spans="2:6" x14ac:dyDescent="0.2">
      <c r="B129" s="49"/>
      <c r="C129" s="49"/>
      <c r="D129" s="49"/>
      <c r="E129" s="49"/>
      <c r="F129" s="94"/>
    </row>
    <row r="130" spans="2:6" x14ac:dyDescent="0.2">
      <c r="B130" s="49"/>
      <c r="C130" s="49"/>
      <c r="D130" s="49"/>
      <c r="E130" s="49"/>
      <c r="F130" s="94"/>
    </row>
    <row r="131" spans="2:6" x14ac:dyDescent="0.2">
      <c r="B131" s="49"/>
      <c r="C131" s="49"/>
      <c r="D131" s="49"/>
      <c r="E131" s="49"/>
      <c r="F131" s="94"/>
    </row>
    <row r="132" spans="2:6" x14ac:dyDescent="0.2">
      <c r="B132" s="49"/>
      <c r="C132" s="49"/>
      <c r="D132" s="49"/>
      <c r="E132" s="49"/>
      <c r="F132" s="94"/>
    </row>
    <row r="133" spans="2:6" x14ac:dyDescent="0.2">
      <c r="B133" s="49"/>
      <c r="C133" s="49"/>
      <c r="D133" s="49"/>
      <c r="E133" s="49"/>
      <c r="F133" s="94"/>
    </row>
    <row r="134" spans="2:6" x14ac:dyDescent="0.2">
      <c r="B134" s="49"/>
      <c r="C134" s="49"/>
      <c r="D134" s="49"/>
      <c r="E134" s="49"/>
      <c r="F134" s="94"/>
    </row>
    <row r="135" spans="2:6" x14ac:dyDescent="0.2">
      <c r="B135" s="49"/>
      <c r="C135" s="49"/>
      <c r="D135" s="49"/>
      <c r="E135" s="49"/>
      <c r="F135" s="94"/>
    </row>
    <row r="136" spans="2:6" x14ac:dyDescent="0.2">
      <c r="B136" s="49"/>
      <c r="C136" s="49"/>
      <c r="D136" s="49"/>
      <c r="E136" s="49"/>
      <c r="F136" s="94"/>
    </row>
    <row r="137" spans="2:6" x14ac:dyDescent="0.2">
      <c r="B137" s="49"/>
      <c r="C137" s="49"/>
      <c r="D137" s="49"/>
      <c r="E137" s="49"/>
      <c r="F137" s="94"/>
    </row>
    <row r="138" spans="2:6" x14ac:dyDescent="0.2">
      <c r="B138" s="49"/>
      <c r="C138" s="49"/>
      <c r="D138" s="49"/>
      <c r="E138" s="49"/>
      <c r="F138" s="94"/>
    </row>
    <row r="139" spans="2:6" x14ac:dyDescent="0.2">
      <c r="B139" s="49"/>
      <c r="C139" s="49"/>
      <c r="D139" s="49"/>
      <c r="E139" s="49"/>
      <c r="F139" s="94"/>
    </row>
    <row r="140" spans="2:6" x14ac:dyDescent="0.2">
      <c r="B140" s="49"/>
      <c r="C140" s="49"/>
      <c r="D140" s="49"/>
      <c r="E140" s="49"/>
      <c r="F140" s="94"/>
    </row>
    <row r="141" spans="2:6" x14ac:dyDescent="0.2">
      <c r="B141" s="49"/>
      <c r="C141" s="49"/>
      <c r="D141" s="49"/>
      <c r="E141" s="49"/>
      <c r="F141" s="94"/>
    </row>
    <row r="142" spans="2:6" x14ac:dyDescent="0.2">
      <c r="B142" s="49"/>
      <c r="C142" s="49"/>
      <c r="D142" s="49"/>
      <c r="E142" s="49"/>
      <c r="F142" s="94"/>
    </row>
    <row r="143" spans="2:6" x14ac:dyDescent="0.2">
      <c r="B143" s="49"/>
      <c r="C143" s="49"/>
      <c r="D143" s="49"/>
      <c r="E143" s="49"/>
      <c r="F143" s="94"/>
    </row>
    <row r="144" spans="2:6" x14ac:dyDescent="0.2">
      <c r="B144" s="49"/>
      <c r="C144" s="49"/>
      <c r="D144" s="49"/>
      <c r="E144" s="49"/>
      <c r="F144" s="94"/>
    </row>
    <row r="145" spans="2:11" x14ac:dyDescent="0.2">
      <c r="B145" s="49"/>
      <c r="C145" s="49"/>
      <c r="D145" s="49"/>
      <c r="E145" s="49"/>
      <c r="F145" s="94"/>
    </row>
    <row r="146" spans="2:11" x14ac:dyDescent="0.2">
      <c r="B146" s="49"/>
      <c r="C146" s="49"/>
      <c r="D146" s="49"/>
      <c r="E146" s="49"/>
      <c r="F146" s="94"/>
    </row>
    <row r="147" spans="2:11" x14ac:dyDescent="0.2">
      <c r="B147" s="49"/>
      <c r="C147" s="49"/>
      <c r="D147" s="49"/>
      <c r="E147" s="49"/>
      <c r="F147" s="94"/>
    </row>
    <row r="148" spans="2:11" x14ac:dyDescent="0.2">
      <c r="B148" s="49"/>
      <c r="C148" s="49"/>
      <c r="D148" s="49"/>
      <c r="E148" s="49"/>
      <c r="F148" s="94"/>
    </row>
    <row r="149" spans="2:11" x14ac:dyDescent="0.2">
      <c r="B149" s="49"/>
      <c r="C149" s="49"/>
      <c r="D149" s="49"/>
      <c r="E149" s="49"/>
      <c r="F149" s="94"/>
    </row>
    <row r="150" spans="2:11" x14ac:dyDescent="0.2">
      <c r="B150" s="49"/>
      <c r="C150" s="49"/>
      <c r="D150" s="49"/>
      <c r="E150" s="49"/>
      <c r="F150" s="94"/>
    </row>
    <row r="151" spans="2:11" x14ac:dyDescent="0.2">
      <c r="B151" s="49"/>
      <c r="C151" s="49"/>
      <c r="D151" s="49"/>
      <c r="E151" s="49"/>
      <c r="F151" s="94"/>
    </row>
    <row r="152" spans="2:11" x14ac:dyDescent="0.2">
      <c r="B152" s="49"/>
      <c r="C152" s="49"/>
      <c r="D152" s="49"/>
      <c r="E152" s="49"/>
      <c r="F152" s="94"/>
    </row>
    <row r="153" spans="2:11" x14ac:dyDescent="0.2">
      <c r="B153" s="49"/>
      <c r="C153" s="49"/>
      <c r="D153" s="49"/>
      <c r="E153" s="49"/>
      <c r="F153" s="94"/>
    </row>
    <row r="154" spans="2:11" x14ac:dyDescent="0.2">
      <c r="B154" s="49"/>
      <c r="C154" s="49"/>
      <c r="D154" s="49"/>
      <c r="E154" s="49"/>
      <c r="F154" s="94"/>
    </row>
    <row r="155" spans="2:11" x14ac:dyDescent="0.2">
      <c r="B155" s="49"/>
      <c r="C155" s="49"/>
      <c r="D155" s="49"/>
      <c r="E155" s="49"/>
      <c r="F155" s="94"/>
    </row>
    <row r="156" spans="2:11" ht="15" x14ac:dyDescent="0.2">
      <c r="B156" s="49"/>
      <c r="C156" s="49"/>
      <c r="D156" s="49"/>
      <c r="E156" s="49"/>
      <c r="F156" s="94"/>
      <c r="K156" s="41"/>
    </row>
    <row r="157" spans="2:11" ht="15" x14ac:dyDescent="0.2">
      <c r="B157" s="49"/>
      <c r="C157" s="49"/>
      <c r="D157" s="49"/>
      <c r="E157" s="49"/>
      <c r="F157" s="94"/>
      <c r="K157" s="41"/>
    </row>
    <row r="158" spans="2:11" ht="15" x14ac:dyDescent="0.2">
      <c r="B158" s="49"/>
      <c r="C158" s="49"/>
      <c r="D158" s="49"/>
      <c r="E158" s="49"/>
      <c r="F158" s="94"/>
      <c r="K158" s="41"/>
    </row>
    <row r="159" spans="2:11" x14ac:dyDescent="0.2">
      <c r="B159" s="49"/>
      <c r="C159" s="49"/>
      <c r="D159" s="49"/>
      <c r="E159" s="49"/>
      <c r="F159" s="94"/>
    </row>
    <row r="160" spans="2:11" x14ac:dyDescent="0.2">
      <c r="B160" s="49"/>
      <c r="C160" s="49"/>
      <c r="D160" s="49"/>
      <c r="E160" s="49"/>
      <c r="F160" s="94"/>
    </row>
    <row r="161" spans="2:11" x14ac:dyDescent="0.2">
      <c r="B161" s="49"/>
      <c r="C161" s="49"/>
      <c r="D161" s="49"/>
      <c r="E161" s="49"/>
      <c r="F161" s="94"/>
      <c r="K161" s="44"/>
    </row>
    <row r="162" spans="2:11" x14ac:dyDescent="0.2">
      <c r="B162" s="49"/>
      <c r="C162" s="49"/>
      <c r="D162" s="49"/>
      <c r="E162" s="49"/>
      <c r="F162" s="94"/>
    </row>
    <row r="163" spans="2:11" x14ac:dyDescent="0.2">
      <c r="B163" s="49"/>
      <c r="C163" s="49"/>
      <c r="D163" s="49"/>
      <c r="E163" s="49"/>
      <c r="F163" s="94"/>
    </row>
    <row r="170" spans="2:11" s="41" customFormat="1" ht="15" x14ac:dyDescent="0.2">
      <c r="F170" s="93"/>
      <c r="K170"/>
    </row>
    <row r="171" spans="2:11" s="41" customFormat="1" ht="15" x14ac:dyDescent="0.2">
      <c r="F171" s="93"/>
      <c r="K171"/>
    </row>
    <row r="172" spans="2:11" s="41" customFormat="1" ht="15" x14ac:dyDescent="0.2">
      <c r="F172" s="93"/>
      <c r="K172"/>
    </row>
    <row r="175" spans="2:11" s="44" customFormat="1" x14ac:dyDescent="0.2">
      <c r="F175" s="91"/>
      <c r="K175"/>
    </row>
    <row r="178" spans="2:6" x14ac:dyDescent="0.2">
      <c r="B178" s="49"/>
      <c r="C178" s="49"/>
      <c r="D178" s="49"/>
      <c r="E178" s="49"/>
      <c r="F178" s="94"/>
    </row>
    <row r="179" spans="2:6" x14ac:dyDescent="0.2">
      <c r="B179" s="49"/>
      <c r="C179" s="49"/>
      <c r="D179" s="49"/>
      <c r="E179" s="49"/>
      <c r="F179" s="94"/>
    </row>
    <row r="180" spans="2:6" x14ac:dyDescent="0.2">
      <c r="B180" s="49"/>
      <c r="C180" s="49"/>
      <c r="D180" s="49"/>
      <c r="E180" s="49"/>
      <c r="F180" s="94"/>
    </row>
    <row r="181" spans="2:6" x14ac:dyDescent="0.2">
      <c r="B181" s="49"/>
      <c r="C181" s="49"/>
      <c r="D181" s="49"/>
      <c r="E181" s="49"/>
      <c r="F181" s="94"/>
    </row>
    <row r="182" spans="2:6" x14ac:dyDescent="0.2">
      <c r="B182" s="49"/>
      <c r="C182" s="49"/>
      <c r="D182" s="49"/>
      <c r="E182" s="49"/>
      <c r="F182" s="94"/>
    </row>
    <row r="183" spans="2:6" x14ac:dyDescent="0.2">
      <c r="B183" s="49"/>
      <c r="C183" s="49"/>
      <c r="D183" s="49"/>
      <c r="E183" s="49"/>
      <c r="F183" s="94"/>
    </row>
    <row r="184" spans="2:6" x14ac:dyDescent="0.2">
      <c r="B184" s="49"/>
      <c r="C184" s="49"/>
      <c r="D184" s="49"/>
      <c r="E184" s="49"/>
      <c r="F184" s="94"/>
    </row>
    <row r="185" spans="2:6" x14ac:dyDescent="0.2">
      <c r="B185" s="49"/>
      <c r="C185" s="49"/>
      <c r="D185" s="49"/>
      <c r="E185" s="49"/>
      <c r="F185" s="94"/>
    </row>
    <row r="186" spans="2:6" x14ac:dyDescent="0.2">
      <c r="B186" s="49"/>
      <c r="C186" s="49"/>
      <c r="D186" s="49"/>
      <c r="E186" s="49"/>
      <c r="F186" s="94"/>
    </row>
    <row r="187" spans="2:6" x14ac:dyDescent="0.2">
      <c r="B187" s="49"/>
      <c r="C187" s="49"/>
      <c r="D187" s="49"/>
      <c r="E187" s="49"/>
      <c r="F187" s="94"/>
    </row>
    <row r="188" spans="2:6" x14ac:dyDescent="0.2">
      <c r="B188" s="49"/>
      <c r="C188" s="49"/>
      <c r="D188" s="49"/>
      <c r="E188" s="49"/>
      <c r="F188" s="94"/>
    </row>
    <row r="189" spans="2:6" x14ac:dyDescent="0.2">
      <c r="B189" s="49"/>
      <c r="C189" s="49"/>
      <c r="D189" s="49"/>
      <c r="E189" s="49"/>
      <c r="F189" s="94"/>
    </row>
    <row r="190" spans="2:6" x14ac:dyDescent="0.2">
      <c r="B190" s="49"/>
      <c r="C190" s="49"/>
      <c r="D190" s="49"/>
      <c r="E190" s="49"/>
      <c r="F190" s="94"/>
    </row>
    <row r="191" spans="2:6" x14ac:dyDescent="0.2">
      <c r="B191" s="49"/>
      <c r="C191" s="49"/>
      <c r="D191" s="49"/>
      <c r="E191" s="49"/>
      <c r="F191" s="94"/>
    </row>
    <row r="192" spans="2:6" x14ac:dyDescent="0.2">
      <c r="B192" s="49"/>
      <c r="C192" s="49"/>
      <c r="D192" s="49"/>
      <c r="E192" s="49"/>
      <c r="F192" s="94"/>
    </row>
    <row r="193" spans="2:11" x14ac:dyDescent="0.2">
      <c r="B193" s="49"/>
      <c r="C193" s="49"/>
      <c r="D193" s="49"/>
      <c r="E193" s="49"/>
      <c r="F193" s="94"/>
    </row>
    <row r="194" spans="2:11" x14ac:dyDescent="0.2">
      <c r="B194" s="49"/>
      <c r="C194" s="49"/>
      <c r="D194" s="49"/>
      <c r="E194" s="49"/>
      <c r="F194" s="94"/>
    </row>
    <row r="195" spans="2:11" x14ac:dyDescent="0.2">
      <c r="B195" s="49"/>
      <c r="C195" s="49"/>
      <c r="D195" s="49"/>
      <c r="E195" s="49"/>
      <c r="F195" s="94"/>
    </row>
    <row r="196" spans="2:11" x14ac:dyDescent="0.2">
      <c r="B196" s="49"/>
      <c r="C196" s="49"/>
      <c r="D196" s="49"/>
      <c r="E196" s="49"/>
      <c r="F196" s="94"/>
    </row>
    <row r="197" spans="2:11" x14ac:dyDescent="0.2">
      <c r="B197" s="49"/>
      <c r="C197" s="49"/>
      <c r="D197" s="49"/>
      <c r="E197" s="49"/>
      <c r="F197" s="94"/>
    </row>
    <row r="198" spans="2:11" x14ac:dyDescent="0.2">
      <c r="B198" s="49"/>
      <c r="C198" s="49"/>
      <c r="D198" s="49"/>
      <c r="E198" s="49"/>
      <c r="F198" s="94"/>
    </row>
    <row r="199" spans="2:11" x14ac:dyDescent="0.2">
      <c r="B199" s="49"/>
      <c r="C199" s="49"/>
      <c r="D199" s="49"/>
      <c r="E199" s="49"/>
      <c r="F199" s="94"/>
    </row>
    <row r="200" spans="2:11" x14ac:dyDescent="0.2">
      <c r="B200" s="49"/>
      <c r="C200" s="49"/>
      <c r="D200" s="49"/>
      <c r="E200" s="49"/>
      <c r="F200" s="94"/>
    </row>
    <row r="201" spans="2:11" x14ac:dyDescent="0.2">
      <c r="B201" s="49"/>
      <c r="C201" s="49"/>
      <c r="D201" s="49"/>
      <c r="E201" s="49"/>
      <c r="F201" s="94"/>
    </row>
    <row r="202" spans="2:11" x14ac:dyDescent="0.2">
      <c r="B202" s="49"/>
      <c r="C202" s="49"/>
      <c r="D202" s="49"/>
      <c r="E202" s="49"/>
      <c r="F202" s="94"/>
    </row>
    <row r="203" spans="2:11" x14ac:dyDescent="0.2">
      <c r="B203" s="49"/>
      <c r="C203" s="49"/>
      <c r="D203" s="49"/>
      <c r="E203" s="49"/>
      <c r="F203" s="94"/>
    </row>
    <row r="204" spans="2:11" x14ac:dyDescent="0.2">
      <c r="B204" s="49"/>
      <c r="C204" s="49"/>
      <c r="D204" s="49"/>
      <c r="E204" s="49"/>
      <c r="F204" s="94"/>
    </row>
    <row r="205" spans="2:11" x14ac:dyDescent="0.2">
      <c r="B205" s="49"/>
      <c r="C205" s="49"/>
      <c r="D205" s="49"/>
      <c r="E205" s="49"/>
      <c r="F205" s="94"/>
    </row>
    <row r="206" spans="2:11" x14ac:dyDescent="0.2">
      <c r="B206" s="49"/>
      <c r="C206" s="49"/>
      <c r="D206" s="49"/>
      <c r="E206" s="49"/>
      <c r="F206" s="94"/>
    </row>
    <row r="207" spans="2:11" x14ac:dyDescent="0.2">
      <c r="B207" s="49"/>
      <c r="C207" s="49"/>
      <c r="D207" s="49"/>
      <c r="E207" s="49"/>
      <c r="F207" s="94"/>
    </row>
    <row r="208" spans="2:11" ht="15" x14ac:dyDescent="0.2">
      <c r="B208" s="49"/>
      <c r="C208" s="49"/>
      <c r="D208" s="49"/>
      <c r="E208" s="49"/>
      <c r="F208" s="94"/>
      <c r="K208" s="41"/>
    </row>
    <row r="209" spans="2:11" ht="15" x14ac:dyDescent="0.2">
      <c r="B209" s="49"/>
      <c r="C209" s="49"/>
      <c r="D209" s="49"/>
      <c r="E209" s="49"/>
      <c r="F209" s="94"/>
      <c r="K209" s="41"/>
    </row>
    <row r="210" spans="2:11" ht="15" x14ac:dyDescent="0.2">
      <c r="B210" s="49"/>
      <c r="C210" s="49"/>
      <c r="D210" s="49"/>
      <c r="E210" s="49"/>
      <c r="F210" s="94"/>
      <c r="K210" s="41"/>
    </row>
    <row r="211" spans="2:11" x14ac:dyDescent="0.2">
      <c r="B211" s="49"/>
      <c r="C211" s="49"/>
      <c r="D211" s="49"/>
      <c r="E211" s="49"/>
      <c r="F211" s="94"/>
    </row>
    <row r="212" spans="2:11" x14ac:dyDescent="0.2">
      <c r="B212" s="49"/>
      <c r="C212" s="49"/>
      <c r="D212" s="49"/>
      <c r="E212" s="49"/>
      <c r="F212" s="94"/>
    </row>
    <row r="213" spans="2:11" x14ac:dyDescent="0.2">
      <c r="B213" s="49"/>
      <c r="C213" s="49"/>
      <c r="D213" s="49"/>
      <c r="E213" s="49"/>
      <c r="F213" s="94"/>
      <c r="K213" s="44"/>
    </row>
    <row r="214" spans="2:11" x14ac:dyDescent="0.2">
      <c r="B214" s="49"/>
      <c r="C214" s="49"/>
      <c r="D214" s="49"/>
      <c r="E214" s="49"/>
      <c r="F214" s="94"/>
    </row>
    <row r="215" spans="2:11" x14ac:dyDescent="0.2">
      <c r="B215" s="49"/>
      <c r="C215" s="49"/>
      <c r="D215" s="49"/>
      <c r="E215" s="49"/>
      <c r="F215" s="94"/>
    </row>
    <row r="222" spans="2:11" s="41" customFormat="1" ht="15" x14ac:dyDescent="0.2">
      <c r="F222" s="93"/>
      <c r="K222"/>
    </row>
    <row r="223" spans="2:11" s="41" customFormat="1" ht="15" x14ac:dyDescent="0.2">
      <c r="F223" s="93"/>
      <c r="K223"/>
    </row>
    <row r="224" spans="2:11" s="41" customFormat="1" ht="15" x14ac:dyDescent="0.2">
      <c r="F224" s="93"/>
      <c r="K224"/>
    </row>
    <row r="227" spans="2:11" s="44" customFormat="1" x14ac:dyDescent="0.2">
      <c r="F227" s="91"/>
      <c r="K227"/>
    </row>
    <row r="230" spans="2:11" x14ac:dyDescent="0.2">
      <c r="B230" s="49"/>
      <c r="C230" s="49"/>
      <c r="D230" s="49"/>
      <c r="E230" s="49"/>
      <c r="F230" s="94"/>
    </row>
    <row r="231" spans="2:11" x14ac:dyDescent="0.2">
      <c r="B231" s="49"/>
      <c r="C231" s="49"/>
      <c r="D231" s="49"/>
      <c r="E231" s="49"/>
      <c r="F231" s="94"/>
    </row>
    <row r="232" spans="2:11" x14ac:dyDescent="0.2">
      <c r="B232" s="49"/>
      <c r="C232" s="49"/>
      <c r="D232" s="49"/>
      <c r="E232" s="49"/>
      <c r="F232" s="94"/>
    </row>
    <row r="233" spans="2:11" x14ac:dyDescent="0.2">
      <c r="B233" s="49"/>
      <c r="C233" s="49"/>
      <c r="D233" s="49"/>
      <c r="E233" s="49"/>
      <c r="F233" s="94"/>
    </row>
    <row r="234" spans="2:11" x14ac:dyDescent="0.2">
      <c r="B234" s="49"/>
      <c r="C234" s="49"/>
      <c r="D234" s="49"/>
      <c r="E234" s="49"/>
      <c r="F234" s="94"/>
    </row>
    <row r="235" spans="2:11" x14ac:dyDescent="0.2">
      <c r="B235" s="49"/>
      <c r="C235" s="49"/>
      <c r="D235" s="49"/>
      <c r="E235" s="49"/>
      <c r="F235" s="94"/>
    </row>
    <row r="236" spans="2:11" x14ac:dyDescent="0.2">
      <c r="B236" s="49"/>
      <c r="C236" s="49"/>
      <c r="D236" s="49"/>
      <c r="E236" s="49"/>
      <c r="F236" s="94"/>
    </row>
    <row r="237" spans="2:11" x14ac:dyDescent="0.2">
      <c r="B237" s="49"/>
      <c r="C237" s="49"/>
      <c r="D237" s="49"/>
      <c r="E237" s="49"/>
      <c r="F237" s="94"/>
    </row>
    <row r="238" spans="2:11" x14ac:dyDescent="0.2">
      <c r="B238" s="49"/>
      <c r="C238" s="49"/>
      <c r="D238" s="49"/>
      <c r="E238" s="49"/>
      <c r="F238" s="94"/>
    </row>
    <row r="239" spans="2:11" x14ac:dyDescent="0.2">
      <c r="B239" s="49"/>
      <c r="C239" s="49"/>
      <c r="D239" s="49"/>
      <c r="E239" s="49"/>
      <c r="F239" s="94"/>
    </row>
    <row r="240" spans="2:11" x14ac:dyDescent="0.2">
      <c r="B240" s="49"/>
      <c r="C240" s="49"/>
      <c r="D240" s="49"/>
      <c r="E240" s="49"/>
      <c r="F240" s="94"/>
    </row>
    <row r="241" spans="2:6" x14ac:dyDescent="0.2">
      <c r="B241" s="49"/>
      <c r="C241" s="49"/>
      <c r="D241" s="49"/>
      <c r="E241" s="49"/>
      <c r="F241" s="94"/>
    </row>
    <row r="242" spans="2:6" x14ac:dyDescent="0.2">
      <c r="B242" s="49"/>
      <c r="C242" s="49"/>
      <c r="D242" s="49"/>
      <c r="E242" s="49"/>
      <c r="F242" s="94"/>
    </row>
    <row r="243" spans="2:6" x14ac:dyDescent="0.2">
      <c r="B243" s="49"/>
      <c r="C243" s="49"/>
      <c r="D243" s="49"/>
      <c r="E243" s="49"/>
      <c r="F243" s="94"/>
    </row>
    <row r="244" spans="2:6" x14ac:dyDescent="0.2">
      <c r="B244" s="49"/>
      <c r="C244" s="49"/>
      <c r="D244" s="49"/>
      <c r="E244" s="49"/>
      <c r="F244" s="94"/>
    </row>
    <row r="245" spans="2:6" x14ac:dyDescent="0.2">
      <c r="B245" s="49"/>
      <c r="C245" s="49"/>
      <c r="D245" s="49"/>
      <c r="E245" s="49"/>
      <c r="F245" s="94"/>
    </row>
    <row r="246" spans="2:6" x14ac:dyDescent="0.2">
      <c r="B246" s="49"/>
      <c r="C246" s="49"/>
      <c r="D246" s="49"/>
      <c r="E246" s="49"/>
      <c r="F246" s="94"/>
    </row>
    <row r="247" spans="2:6" x14ac:dyDescent="0.2">
      <c r="B247" s="49"/>
      <c r="C247" s="49"/>
      <c r="D247" s="49"/>
      <c r="E247" s="49"/>
      <c r="F247" s="94"/>
    </row>
    <row r="248" spans="2:6" x14ac:dyDescent="0.2">
      <c r="B248" s="49"/>
      <c r="C248" s="49"/>
      <c r="D248" s="49"/>
      <c r="E248" s="49"/>
      <c r="F248" s="94"/>
    </row>
    <row r="249" spans="2:6" x14ac:dyDescent="0.2">
      <c r="B249" s="49"/>
      <c r="C249" s="49"/>
      <c r="D249" s="49"/>
      <c r="E249" s="49"/>
      <c r="F249" s="94"/>
    </row>
    <row r="250" spans="2:6" x14ac:dyDescent="0.2">
      <c r="B250" s="49"/>
      <c r="C250" s="49"/>
      <c r="D250" s="49"/>
      <c r="E250" s="49"/>
      <c r="F250" s="94"/>
    </row>
    <row r="251" spans="2:6" x14ac:dyDescent="0.2">
      <c r="B251" s="49"/>
      <c r="C251" s="49"/>
      <c r="D251" s="49"/>
      <c r="E251" s="49"/>
      <c r="F251" s="94"/>
    </row>
    <row r="252" spans="2:6" x14ac:dyDescent="0.2">
      <c r="B252" s="49"/>
      <c r="C252" s="49"/>
      <c r="D252" s="49"/>
      <c r="E252" s="49"/>
      <c r="F252" s="94"/>
    </row>
    <row r="253" spans="2:6" x14ac:dyDescent="0.2">
      <c r="B253" s="49"/>
      <c r="C253" s="49"/>
      <c r="D253" s="49"/>
      <c r="E253" s="49"/>
      <c r="F253" s="94"/>
    </row>
    <row r="254" spans="2:6" x14ac:dyDescent="0.2">
      <c r="B254" s="49"/>
      <c r="C254" s="49"/>
      <c r="D254" s="49"/>
      <c r="E254" s="49"/>
      <c r="F254" s="94"/>
    </row>
    <row r="255" spans="2:6" x14ac:dyDescent="0.2">
      <c r="B255" s="49"/>
      <c r="C255" s="49"/>
      <c r="D255" s="49"/>
      <c r="E255" s="49"/>
      <c r="F255" s="94"/>
    </row>
    <row r="256" spans="2:6" x14ac:dyDescent="0.2">
      <c r="B256" s="49"/>
      <c r="C256" s="49"/>
      <c r="D256" s="49"/>
      <c r="E256" s="49"/>
      <c r="F256" s="94"/>
    </row>
    <row r="257" spans="2:11" x14ac:dyDescent="0.2">
      <c r="B257" s="49"/>
      <c r="C257" s="49"/>
      <c r="D257" s="49"/>
      <c r="E257" s="49"/>
      <c r="F257" s="94"/>
    </row>
    <row r="258" spans="2:11" x14ac:dyDescent="0.2">
      <c r="B258" s="49"/>
      <c r="C258" s="49"/>
      <c r="D258" s="49"/>
      <c r="E258" s="49"/>
      <c r="F258" s="94"/>
    </row>
    <row r="259" spans="2:11" x14ac:dyDescent="0.2">
      <c r="B259" s="49"/>
      <c r="C259" s="49"/>
      <c r="D259" s="49"/>
      <c r="E259" s="49"/>
      <c r="F259" s="94"/>
    </row>
    <row r="260" spans="2:11" ht="15" x14ac:dyDescent="0.2">
      <c r="B260" s="49"/>
      <c r="C260" s="49"/>
      <c r="D260" s="49"/>
      <c r="E260" s="49"/>
      <c r="F260" s="94"/>
      <c r="K260" s="41"/>
    </row>
    <row r="261" spans="2:11" ht="15" x14ac:dyDescent="0.2">
      <c r="B261" s="49"/>
      <c r="C261" s="49"/>
      <c r="D261" s="49"/>
      <c r="E261" s="49"/>
      <c r="F261" s="94"/>
      <c r="K261" s="41"/>
    </row>
    <row r="262" spans="2:11" ht="15" x14ac:dyDescent="0.2">
      <c r="B262" s="49"/>
      <c r="C262" s="49"/>
      <c r="D262" s="49"/>
      <c r="E262" s="49"/>
      <c r="F262" s="94"/>
      <c r="K262" s="41"/>
    </row>
    <row r="263" spans="2:11" x14ac:dyDescent="0.2">
      <c r="B263" s="49"/>
      <c r="C263" s="49"/>
      <c r="D263" s="49"/>
      <c r="E263" s="49"/>
      <c r="F263" s="94"/>
    </row>
    <row r="264" spans="2:11" x14ac:dyDescent="0.2">
      <c r="B264" s="49"/>
      <c r="C264" s="49"/>
      <c r="D264" s="49"/>
      <c r="E264" s="49"/>
      <c r="F264" s="94"/>
    </row>
    <row r="265" spans="2:11" x14ac:dyDescent="0.2">
      <c r="B265" s="49"/>
      <c r="C265" s="49"/>
      <c r="D265" s="49"/>
      <c r="E265" s="49"/>
      <c r="F265" s="94"/>
      <c r="K265" s="44"/>
    </row>
    <row r="266" spans="2:11" x14ac:dyDescent="0.2">
      <c r="B266" s="49"/>
      <c r="C266" s="49"/>
      <c r="D266" s="49"/>
      <c r="E266" s="49"/>
      <c r="F266" s="94"/>
    </row>
    <row r="267" spans="2:11" x14ac:dyDescent="0.2">
      <c r="B267" s="49"/>
      <c r="C267" s="49"/>
      <c r="D267" s="49"/>
      <c r="E267" s="49"/>
      <c r="F267" s="94"/>
    </row>
    <row r="274" spans="2:11" s="41" customFormat="1" ht="15" x14ac:dyDescent="0.2">
      <c r="F274" s="93"/>
      <c r="K274"/>
    </row>
    <row r="275" spans="2:11" s="41" customFormat="1" ht="15" x14ac:dyDescent="0.2">
      <c r="F275" s="93"/>
      <c r="K275"/>
    </row>
    <row r="276" spans="2:11" s="41" customFormat="1" ht="15" x14ac:dyDescent="0.2">
      <c r="F276" s="93"/>
      <c r="K276"/>
    </row>
    <row r="279" spans="2:11" s="44" customFormat="1" x14ac:dyDescent="0.2">
      <c r="F279" s="91"/>
      <c r="K279"/>
    </row>
    <row r="282" spans="2:11" x14ac:dyDescent="0.2">
      <c r="B282" s="49"/>
      <c r="C282" s="49"/>
      <c r="D282" s="49"/>
      <c r="E282" s="49"/>
      <c r="F282" s="94"/>
    </row>
    <row r="283" spans="2:11" x14ac:dyDescent="0.2">
      <c r="B283" s="49"/>
      <c r="C283" s="49"/>
      <c r="D283" s="49"/>
      <c r="E283" s="49"/>
      <c r="F283" s="94"/>
    </row>
    <row r="284" spans="2:11" x14ac:dyDescent="0.2">
      <c r="B284" s="49"/>
      <c r="C284" s="49"/>
      <c r="D284" s="49"/>
      <c r="E284" s="49"/>
      <c r="F284" s="94"/>
    </row>
    <row r="285" spans="2:11" x14ac:dyDescent="0.2">
      <c r="B285" s="49"/>
      <c r="C285" s="49"/>
      <c r="D285" s="49"/>
      <c r="E285" s="49"/>
      <c r="F285" s="94"/>
    </row>
    <row r="286" spans="2:11" x14ac:dyDescent="0.2">
      <c r="B286" s="49"/>
      <c r="C286" s="49"/>
      <c r="D286" s="49"/>
      <c r="E286" s="49"/>
      <c r="F286" s="94"/>
    </row>
    <row r="287" spans="2:11" x14ac:dyDescent="0.2">
      <c r="B287" s="49"/>
      <c r="C287" s="49"/>
      <c r="D287" s="49"/>
      <c r="E287" s="49"/>
      <c r="F287" s="94"/>
    </row>
    <row r="288" spans="2:11" x14ac:dyDescent="0.2">
      <c r="B288" s="49"/>
      <c r="C288" s="49"/>
      <c r="D288" s="49"/>
      <c r="E288" s="49"/>
      <c r="F288" s="94"/>
    </row>
    <row r="289" spans="2:6" x14ac:dyDescent="0.2">
      <c r="B289" s="49"/>
      <c r="C289" s="49"/>
      <c r="D289" s="49"/>
      <c r="E289" s="49"/>
      <c r="F289" s="94"/>
    </row>
    <row r="290" spans="2:6" x14ac:dyDescent="0.2">
      <c r="B290" s="49"/>
      <c r="C290" s="49"/>
      <c r="D290" s="49"/>
      <c r="E290" s="49"/>
      <c r="F290" s="94"/>
    </row>
    <row r="291" spans="2:6" x14ac:dyDescent="0.2">
      <c r="B291" s="49"/>
      <c r="C291" s="49"/>
      <c r="D291" s="49"/>
      <c r="E291" s="49"/>
      <c r="F291" s="94"/>
    </row>
    <row r="292" spans="2:6" x14ac:dyDescent="0.2">
      <c r="B292" s="49"/>
      <c r="C292" s="49"/>
      <c r="D292" s="49"/>
      <c r="E292" s="49"/>
      <c r="F292" s="94"/>
    </row>
    <row r="293" spans="2:6" x14ac:dyDescent="0.2">
      <c r="B293" s="49"/>
      <c r="C293" s="49"/>
      <c r="D293" s="49"/>
      <c r="E293" s="49"/>
      <c r="F293" s="94"/>
    </row>
    <row r="294" spans="2:6" x14ac:dyDescent="0.2">
      <c r="B294" s="49"/>
      <c r="C294" s="49"/>
      <c r="D294" s="49"/>
      <c r="E294" s="49"/>
      <c r="F294" s="94"/>
    </row>
    <row r="295" spans="2:6" x14ac:dyDescent="0.2">
      <c r="B295" s="49"/>
      <c r="C295" s="49"/>
      <c r="D295" s="49"/>
      <c r="E295" s="49"/>
      <c r="F295" s="94"/>
    </row>
    <row r="296" spans="2:6" x14ac:dyDescent="0.2">
      <c r="B296" s="49"/>
      <c r="C296" s="49"/>
      <c r="D296" s="49"/>
      <c r="E296" s="49"/>
      <c r="F296" s="94"/>
    </row>
    <row r="297" spans="2:6" x14ac:dyDescent="0.2">
      <c r="B297" s="49"/>
      <c r="C297" s="49"/>
      <c r="D297" s="49"/>
      <c r="E297" s="49"/>
      <c r="F297" s="94"/>
    </row>
    <row r="298" spans="2:6" x14ac:dyDescent="0.2">
      <c r="B298" s="49"/>
      <c r="C298" s="49"/>
      <c r="D298" s="49"/>
      <c r="E298" s="49"/>
      <c r="F298" s="94"/>
    </row>
    <row r="299" spans="2:6" x14ac:dyDescent="0.2">
      <c r="B299" s="49"/>
      <c r="C299" s="49"/>
      <c r="D299" s="49"/>
      <c r="E299" s="49"/>
      <c r="F299" s="94"/>
    </row>
    <row r="300" spans="2:6" x14ac:dyDescent="0.2">
      <c r="B300" s="49"/>
      <c r="C300" s="49"/>
      <c r="D300" s="49"/>
      <c r="E300" s="49"/>
      <c r="F300" s="94"/>
    </row>
    <row r="301" spans="2:6" x14ac:dyDescent="0.2">
      <c r="B301" s="49"/>
      <c r="C301" s="49"/>
      <c r="D301" s="49"/>
      <c r="E301" s="49"/>
      <c r="F301" s="94"/>
    </row>
    <row r="302" spans="2:6" x14ac:dyDescent="0.2">
      <c r="B302" s="49"/>
      <c r="C302" s="49"/>
      <c r="D302" s="49"/>
      <c r="E302" s="49"/>
      <c r="F302" s="94"/>
    </row>
    <row r="303" spans="2:6" x14ac:dyDescent="0.2">
      <c r="B303" s="49"/>
      <c r="C303" s="49"/>
      <c r="D303" s="49"/>
      <c r="E303" s="49"/>
      <c r="F303" s="94"/>
    </row>
    <row r="304" spans="2:6" x14ac:dyDescent="0.2">
      <c r="B304" s="49"/>
      <c r="C304" s="49"/>
      <c r="D304" s="49"/>
      <c r="E304" s="49"/>
      <c r="F304" s="94"/>
    </row>
    <row r="305" spans="2:11" x14ac:dyDescent="0.2">
      <c r="B305" s="49"/>
      <c r="C305" s="49"/>
      <c r="D305" s="49"/>
      <c r="E305" s="49"/>
      <c r="F305" s="94"/>
    </row>
    <row r="306" spans="2:11" x14ac:dyDescent="0.2">
      <c r="B306" s="49"/>
      <c r="C306" s="49"/>
      <c r="D306" s="49"/>
      <c r="E306" s="49"/>
      <c r="F306" s="94"/>
    </row>
    <row r="307" spans="2:11" x14ac:dyDescent="0.2">
      <c r="B307" s="49"/>
      <c r="C307" s="49"/>
      <c r="D307" s="49"/>
      <c r="E307" s="49"/>
      <c r="F307" s="94"/>
    </row>
    <row r="308" spans="2:11" x14ac:dyDescent="0.2">
      <c r="B308" s="49"/>
      <c r="C308" s="49"/>
      <c r="D308" s="49"/>
      <c r="E308" s="49"/>
      <c r="F308" s="94"/>
    </row>
    <row r="309" spans="2:11" x14ac:dyDescent="0.2">
      <c r="B309" s="49"/>
      <c r="C309" s="49"/>
      <c r="D309" s="49"/>
      <c r="E309" s="49"/>
      <c r="F309" s="94"/>
    </row>
    <row r="310" spans="2:11" x14ac:dyDescent="0.2">
      <c r="B310" s="49"/>
      <c r="C310" s="49"/>
      <c r="D310" s="49"/>
      <c r="E310" s="49"/>
      <c r="F310" s="94"/>
    </row>
    <row r="311" spans="2:11" x14ac:dyDescent="0.2">
      <c r="B311" s="49"/>
      <c r="C311" s="49"/>
      <c r="D311" s="49"/>
      <c r="E311" s="49"/>
      <c r="F311" s="94"/>
    </row>
    <row r="312" spans="2:11" ht="15" x14ac:dyDescent="0.2">
      <c r="B312" s="49"/>
      <c r="C312" s="49"/>
      <c r="D312" s="49"/>
      <c r="E312" s="49"/>
      <c r="F312" s="94"/>
      <c r="K312" s="41"/>
    </row>
    <row r="313" spans="2:11" ht="15" x14ac:dyDescent="0.2">
      <c r="B313" s="49"/>
      <c r="C313" s="49"/>
      <c r="D313" s="49"/>
      <c r="E313" s="49"/>
      <c r="F313" s="94"/>
      <c r="K313" s="41"/>
    </row>
    <row r="314" spans="2:11" ht="15" x14ac:dyDescent="0.2">
      <c r="B314" s="49"/>
      <c r="C314" s="49"/>
      <c r="D314" s="49"/>
      <c r="E314" s="49"/>
      <c r="F314" s="94"/>
      <c r="K314" s="41"/>
    </row>
    <row r="315" spans="2:11" x14ac:dyDescent="0.2">
      <c r="B315" s="49"/>
      <c r="C315" s="49"/>
      <c r="D315" s="49"/>
      <c r="E315" s="49"/>
      <c r="F315" s="94"/>
    </row>
    <row r="316" spans="2:11" x14ac:dyDescent="0.2">
      <c r="B316" s="49"/>
      <c r="C316" s="49"/>
      <c r="D316" s="49"/>
      <c r="E316" s="49"/>
      <c r="F316" s="94"/>
    </row>
    <row r="317" spans="2:11" x14ac:dyDescent="0.2">
      <c r="B317" s="49"/>
      <c r="C317" s="49"/>
      <c r="D317" s="49"/>
      <c r="E317" s="49"/>
      <c r="F317" s="94"/>
      <c r="K317" s="44"/>
    </row>
    <row r="318" spans="2:11" x14ac:dyDescent="0.2">
      <c r="B318" s="49"/>
      <c r="C318" s="49"/>
      <c r="D318" s="49"/>
      <c r="E318" s="49"/>
      <c r="F318" s="94"/>
    </row>
    <row r="319" spans="2:11" x14ac:dyDescent="0.2">
      <c r="B319" s="49"/>
      <c r="C319" s="49"/>
      <c r="D319" s="49"/>
      <c r="E319" s="49"/>
      <c r="F319" s="94"/>
    </row>
    <row r="326" spans="2:11" s="41" customFormat="1" ht="15" x14ac:dyDescent="0.2">
      <c r="F326" s="93"/>
      <c r="K326"/>
    </row>
    <row r="327" spans="2:11" s="41" customFormat="1" ht="15" x14ac:dyDescent="0.2">
      <c r="F327" s="93"/>
      <c r="K327"/>
    </row>
    <row r="328" spans="2:11" s="41" customFormat="1" ht="15" x14ac:dyDescent="0.2">
      <c r="F328" s="93"/>
      <c r="K328"/>
    </row>
    <row r="331" spans="2:11" s="44" customFormat="1" x14ac:dyDescent="0.2">
      <c r="F331" s="91"/>
      <c r="K331"/>
    </row>
    <row r="334" spans="2:11" x14ac:dyDescent="0.2">
      <c r="B334" s="49"/>
      <c r="C334" s="49"/>
      <c r="D334" s="49"/>
      <c r="E334" s="49"/>
      <c r="F334" s="94"/>
    </row>
    <row r="335" spans="2:11" x14ac:dyDescent="0.2">
      <c r="B335" s="49"/>
      <c r="C335" s="49"/>
      <c r="D335" s="49"/>
      <c r="E335" s="49"/>
      <c r="F335" s="94"/>
    </row>
    <row r="336" spans="2:11" x14ac:dyDescent="0.2">
      <c r="B336" s="49"/>
      <c r="C336" s="49"/>
      <c r="D336" s="49"/>
      <c r="E336" s="49"/>
      <c r="F336" s="94"/>
    </row>
    <row r="337" spans="2:6" x14ac:dyDescent="0.2">
      <c r="B337" s="49"/>
      <c r="C337" s="49"/>
      <c r="D337" s="49"/>
      <c r="E337" s="49"/>
      <c r="F337" s="94"/>
    </row>
    <row r="338" spans="2:6" x14ac:dyDescent="0.2">
      <c r="B338" s="49"/>
      <c r="C338" s="49"/>
      <c r="D338" s="49"/>
      <c r="E338" s="49"/>
      <c r="F338" s="94"/>
    </row>
    <row r="339" spans="2:6" x14ac:dyDescent="0.2">
      <c r="B339" s="49"/>
      <c r="C339" s="49"/>
      <c r="D339" s="49"/>
      <c r="E339" s="49"/>
      <c r="F339" s="94"/>
    </row>
    <row r="340" spans="2:6" x14ac:dyDescent="0.2">
      <c r="B340" s="49"/>
      <c r="C340" s="49"/>
      <c r="D340" s="49"/>
      <c r="E340" s="49"/>
      <c r="F340" s="94"/>
    </row>
    <row r="341" spans="2:6" x14ac:dyDescent="0.2">
      <c r="B341" s="49"/>
      <c r="C341" s="49"/>
      <c r="D341" s="49"/>
      <c r="E341" s="49"/>
      <c r="F341" s="94"/>
    </row>
    <row r="342" spans="2:6" x14ac:dyDescent="0.2">
      <c r="B342" s="49"/>
      <c r="C342" s="49"/>
      <c r="D342" s="49"/>
      <c r="E342" s="49"/>
      <c r="F342" s="94"/>
    </row>
    <row r="343" spans="2:6" x14ac:dyDescent="0.2">
      <c r="B343" s="49"/>
      <c r="C343" s="49"/>
      <c r="D343" s="49"/>
      <c r="E343" s="49"/>
      <c r="F343" s="94"/>
    </row>
    <row r="344" spans="2:6" x14ac:dyDescent="0.2">
      <c r="B344" s="49"/>
      <c r="C344" s="49"/>
      <c r="D344" s="49"/>
      <c r="E344" s="49"/>
      <c r="F344" s="94"/>
    </row>
    <row r="345" spans="2:6" x14ac:dyDescent="0.2">
      <c r="B345" s="49"/>
      <c r="C345" s="49"/>
      <c r="D345" s="49"/>
      <c r="E345" s="49"/>
      <c r="F345" s="94"/>
    </row>
    <row r="346" spans="2:6" x14ac:dyDescent="0.2">
      <c r="B346" s="49"/>
      <c r="C346" s="49"/>
      <c r="D346" s="49"/>
      <c r="E346" s="49"/>
      <c r="F346" s="94"/>
    </row>
    <row r="347" spans="2:6" x14ac:dyDescent="0.2">
      <c r="B347" s="49"/>
      <c r="C347" s="49"/>
      <c r="D347" s="49"/>
      <c r="E347" s="49"/>
      <c r="F347" s="94"/>
    </row>
    <row r="348" spans="2:6" x14ac:dyDescent="0.2">
      <c r="B348" s="49"/>
      <c r="C348" s="49"/>
      <c r="D348" s="49"/>
      <c r="E348" s="49"/>
      <c r="F348" s="94"/>
    </row>
    <row r="349" spans="2:6" x14ac:dyDescent="0.2">
      <c r="B349" s="49"/>
      <c r="C349" s="49"/>
      <c r="D349" s="49"/>
      <c r="E349" s="49"/>
      <c r="F349" s="94"/>
    </row>
    <row r="350" spans="2:6" x14ac:dyDescent="0.2">
      <c r="B350" s="49"/>
      <c r="C350" s="49"/>
      <c r="D350" s="49"/>
      <c r="E350" s="49"/>
      <c r="F350" s="94"/>
    </row>
    <row r="351" spans="2:6" x14ac:dyDescent="0.2">
      <c r="B351" s="49"/>
      <c r="C351" s="49"/>
      <c r="D351" s="49"/>
      <c r="E351" s="49"/>
      <c r="F351" s="94"/>
    </row>
    <row r="352" spans="2:6" x14ac:dyDescent="0.2">
      <c r="B352" s="49"/>
      <c r="C352" s="49"/>
      <c r="D352" s="49"/>
      <c r="E352" s="49"/>
      <c r="F352" s="94"/>
    </row>
    <row r="353" spans="2:11" x14ac:dyDescent="0.2">
      <c r="B353" s="49"/>
      <c r="C353" s="49"/>
      <c r="D353" s="49"/>
      <c r="E353" s="49"/>
      <c r="F353" s="94"/>
    </row>
    <row r="354" spans="2:11" x14ac:dyDescent="0.2">
      <c r="B354" s="49"/>
      <c r="C354" s="49"/>
      <c r="D354" s="49"/>
      <c r="E354" s="49"/>
      <c r="F354" s="94"/>
    </row>
    <row r="355" spans="2:11" x14ac:dyDescent="0.2">
      <c r="B355" s="49"/>
      <c r="C355" s="49"/>
      <c r="D355" s="49"/>
      <c r="E355" s="49"/>
      <c r="F355" s="94"/>
    </row>
    <row r="356" spans="2:11" x14ac:dyDescent="0.2">
      <c r="B356" s="49"/>
      <c r="C356" s="49"/>
      <c r="D356" s="49"/>
      <c r="E356" s="49"/>
      <c r="F356" s="94"/>
    </row>
    <row r="357" spans="2:11" x14ac:dyDescent="0.2">
      <c r="B357" s="49"/>
      <c r="C357" s="49"/>
      <c r="D357" s="49"/>
      <c r="E357" s="49"/>
      <c r="F357" s="94"/>
    </row>
    <row r="358" spans="2:11" x14ac:dyDescent="0.2">
      <c r="B358" s="49"/>
      <c r="C358" s="49"/>
      <c r="D358" s="49"/>
      <c r="E358" s="49"/>
      <c r="F358" s="94"/>
    </row>
    <row r="359" spans="2:11" x14ac:dyDescent="0.2">
      <c r="B359" s="49"/>
      <c r="C359" s="49"/>
      <c r="D359" s="49"/>
      <c r="E359" s="49"/>
      <c r="F359" s="94"/>
    </row>
    <row r="360" spans="2:11" x14ac:dyDescent="0.2">
      <c r="B360" s="49"/>
      <c r="C360" s="49"/>
      <c r="D360" s="49"/>
      <c r="E360" s="49"/>
      <c r="F360" s="94"/>
    </row>
    <row r="361" spans="2:11" x14ac:dyDescent="0.2">
      <c r="B361" s="49"/>
      <c r="C361" s="49"/>
      <c r="D361" s="49"/>
      <c r="E361" s="49"/>
      <c r="F361" s="94"/>
    </row>
    <row r="362" spans="2:11" x14ac:dyDescent="0.2">
      <c r="B362" s="49"/>
      <c r="C362" s="49"/>
      <c r="D362" s="49"/>
      <c r="E362" s="49"/>
      <c r="F362" s="94"/>
    </row>
    <row r="363" spans="2:11" x14ac:dyDescent="0.2">
      <c r="B363" s="49"/>
      <c r="C363" s="49"/>
      <c r="D363" s="49"/>
      <c r="E363" s="49"/>
      <c r="F363" s="94"/>
    </row>
    <row r="364" spans="2:11" ht="15" x14ac:dyDescent="0.2">
      <c r="B364" s="49"/>
      <c r="C364" s="49"/>
      <c r="D364" s="49"/>
      <c r="E364" s="49"/>
      <c r="F364" s="94"/>
      <c r="K364" s="41"/>
    </row>
    <row r="365" spans="2:11" ht="15" x14ac:dyDescent="0.2">
      <c r="B365" s="49"/>
      <c r="C365" s="49"/>
      <c r="D365" s="49"/>
      <c r="E365" s="49"/>
      <c r="F365" s="94"/>
      <c r="K365" s="41"/>
    </row>
    <row r="366" spans="2:11" ht="15" x14ac:dyDescent="0.2">
      <c r="B366" s="49"/>
      <c r="C366" s="49"/>
      <c r="D366" s="49"/>
      <c r="E366" s="49"/>
      <c r="F366" s="94"/>
      <c r="K366" s="41"/>
    </row>
    <row r="367" spans="2:11" x14ac:dyDescent="0.2">
      <c r="B367" s="49"/>
      <c r="C367" s="49"/>
      <c r="D367" s="49"/>
      <c r="E367" s="49"/>
      <c r="F367" s="94"/>
    </row>
    <row r="368" spans="2:11" x14ac:dyDescent="0.2">
      <c r="B368" s="49"/>
      <c r="C368" s="49"/>
      <c r="D368" s="49"/>
      <c r="E368" s="49"/>
      <c r="F368" s="94"/>
    </row>
    <row r="369" spans="2:11" x14ac:dyDescent="0.2">
      <c r="B369" s="49"/>
      <c r="C369" s="49"/>
      <c r="D369" s="49"/>
      <c r="E369" s="49"/>
      <c r="F369" s="94"/>
      <c r="K369" s="44"/>
    </row>
    <row r="370" spans="2:11" x14ac:dyDescent="0.2">
      <c r="B370" s="49"/>
      <c r="C370" s="49"/>
      <c r="D370" s="49"/>
      <c r="E370" s="49"/>
      <c r="F370" s="94"/>
    </row>
    <row r="371" spans="2:11" x14ac:dyDescent="0.2">
      <c r="B371" s="49"/>
      <c r="C371" s="49"/>
      <c r="D371" s="49"/>
      <c r="E371" s="49"/>
      <c r="F371" s="94"/>
    </row>
    <row r="378" spans="2:11" s="41" customFormat="1" ht="15" x14ac:dyDescent="0.2">
      <c r="F378" s="93"/>
      <c r="K378"/>
    </row>
    <row r="379" spans="2:11" s="41" customFormat="1" ht="15" x14ac:dyDescent="0.2">
      <c r="F379" s="93"/>
      <c r="K379"/>
    </row>
    <row r="380" spans="2:11" s="41" customFormat="1" ht="15" x14ac:dyDescent="0.2">
      <c r="F380" s="93"/>
      <c r="K380"/>
    </row>
    <row r="383" spans="2:11" s="44" customFormat="1" x14ac:dyDescent="0.2">
      <c r="F383" s="91"/>
      <c r="K383"/>
    </row>
    <row r="386" spans="2:6" x14ac:dyDescent="0.2">
      <c r="B386" s="49"/>
      <c r="C386" s="49"/>
      <c r="D386" s="49"/>
      <c r="E386" s="49"/>
      <c r="F386" s="94"/>
    </row>
    <row r="387" spans="2:6" x14ac:dyDescent="0.2">
      <c r="B387" s="49"/>
      <c r="C387" s="49"/>
      <c r="D387" s="49"/>
      <c r="E387" s="49"/>
      <c r="F387" s="94"/>
    </row>
    <row r="388" spans="2:6" x14ac:dyDescent="0.2">
      <c r="B388" s="49"/>
      <c r="C388" s="49"/>
      <c r="D388" s="49"/>
      <c r="E388" s="49"/>
      <c r="F388" s="94"/>
    </row>
    <row r="389" spans="2:6" x14ac:dyDescent="0.2">
      <c r="B389" s="49"/>
      <c r="C389" s="49"/>
      <c r="D389" s="49"/>
      <c r="E389" s="49"/>
      <c r="F389" s="94"/>
    </row>
    <row r="390" spans="2:6" x14ac:dyDescent="0.2">
      <c r="B390" s="49"/>
      <c r="C390" s="49"/>
      <c r="D390" s="49"/>
      <c r="E390" s="49"/>
      <c r="F390" s="94"/>
    </row>
    <row r="391" spans="2:6" x14ac:dyDescent="0.2">
      <c r="B391" s="49"/>
      <c r="C391" s="49"/>
      <c r="D391" s="49"/>
      <c r="E391" s="49"/>
      <c r="F391" s="94"/>
    </row>
    <row r="392" spans="2:6" x14ac:dyDescent="0.2">
      <c r="B392" s="49"/>
      <c r="C392" s="49"/>
      <c r="D392" s="49"/>
      <c r="E392" s="49"/>
      <c r="F392" s="94"/>
    </row>
    <row r="393" spans="2:6" x14ac:dyDescent="0.2">
      <c r="B393" s="49"/>
      <c r="C393" s="49"/>
      <c r="D393" s="49"/>
      <c r="E393" s="49"/>
      <c r="F393" s="94"/>
    </row>
    <row r="394" spans="2:6" x14ac:dyDescent="0.2">
      <c r="B394" s="49"/>
      <c r="C394" s="49"/>
      <c r="D394" s="49"/>
      <c r="E394" s="49"/>
      <c r="F394" s="94"/>
    </row>
    <row r="395" spans="2:6" x14ac:dyDescent="0.2">
      <c r="B395" s="49"/>
      <c r="C395" s="49"/>
      <c r="D395" s="49"/>
      <c r="E395" s="49"/>
      <c r="F395" s="94"/>
    </row>
    <row r="396" spans="2:6" x14ac:dyDescent="0.2">
      <c r="B396" s="49"/>
      <c r="C396" s="49"/>
      <c r="D396" s="49"/>
      <c r="E396" s="49"/>
      <c r="F396" s="94"/>
    </row>
    <row r="397" spans="2:6" x14ac:dyDescent="0.2">
      <c r="B397" s="49"/>
      <c r="C397" s="49"/>
      <c r="D397" s="49"/>
      <c r="E397" s="49"/>
      <c r="F397" s="94"/>
    </row>
    <row r="398" spans="2:6" x14ac:dyDescent="0.2">
      <c r="B398" s="49"/>
      <c r="C398" s="49"/>
      <c r="D398" s="49"/>
      <c r="E398" s="49"/>
      <c r="F398" s="94"/>
    </row>
    <row r="399" spans="2:6" x14ac:dyDescent="0.2">
      <c r="B399" s="49"/>
      <c r="C399" s="49"/>
      <c r="D399" s="49"/>
      <c r="E399" s="49"/>
      <c r="F399" s="94"/>
    </row>
    <row r="400" spans="2:6" x14ac:dyDescent="0.2">
      <c r="B400" s="49"/>
      <c r="C400" s="49"/>
      <c r="D400" s="49"/>
      <c r="E400" s="49"/>
      <c r="F400" s="94"/>
    </row>
    <row r="401" spans="2:11" x14ac:dyDescent="0.2">
      <c r="B401" s="49"/>
      <c r="C401" s="49"/>
      <c r="D401" s="49"/>
      <c r="E401" s="49"/>
      <c r="F401" s="94"/>
    </row>
    <row r="402" spans="2:11" x14ac:dyDescent="0.2">
      <c r="B402" s="49"/>
      <c r="C402" s="49"/>
      <c r="D402" s="49"/>
      <c r="E402" s="49"/>
      <c r="F402" s="94"/>
    </row>
    <row r="403" spans="2:11" x14ac:dyDescent="0.2">
      <c r="B403" s="49"/>
      <c r="C403" s="49"/>
      <c r="D403" s="49"/>
      <c r="E403" s="49"/>
      <c r="F403" s="94"/>
    </row>
    <row r="404" spans="2:11" x14ac:dyDescent="0.2">
      <c r="B404" s="49"/>
      <c r="C404" s="49"/>
      <c r="D404" s="49"/>
      <c r="E404" s="49"/>
      <c r="F404" s="94"/>
    </row>
    <row r="405" spans="2:11" x14ac:dyDescent="0.2">
      <c r="B405" s="49"/>
      <c r="C405" s="49"/>
      <c r="D405" s="49"/>
      <c r="E405" s="49"/>
      <c r="F405" s="94"/>
    </row>
    <row r="406" spans="2:11" x14ac:dyDescent="0.2">
      <c r="B406" s="49"/>
      <c r="C406" s="49"/>
      <c r="D406" s="49"/>
      <c r="E406" s="49"/>
      <c r="F406" s="94"/>
    </row>
    <row r="407" spans="2:11" x14ac:dyDescent="0.2">
      <c r="B407" s="49"/>
      <c r="C407" s="49"/>
      <c r="D407" s="49"/>
      <c r="E407" s="49"/>
      <c r="F407" s="94"/>
    </row>
    <row r="408" spans="2:11" x14ac:dyDescent="0.2">
      <c r="B408" s="49"/>
      <c r="C408" s="49"/>
      <c r="D408" s="49"/>
      <c r="E408" s="49"/>
      <c r="F408" s="94"/>
    </row>
    <row r="409" spans="2:11" x14ac:dyDescent="0.2">
      <c r="B409" s="49"/>
      <c r="C409" s="49"/>
      <c r="D409" s="49"/>
      <c r="E409" s="49"/>
      <c r="F409" s="94"/>
    </row>
    <row r="410" spans="2:11" x14ac:dyDescent="0.2">
      <c r="B410" s="49"/>
      <c r="C410" s="49"/>
      <c r="D410" s="49"/>
      <c r="E410" s="49"/>
      <c r="F410" s="94"/>
    </row>
    <row r="411" spans="2:11" x14ac:dyDescent="0.2">
      <c r="B411" s="49"/>
      <c r="C411" s="49"/>
      <c r="D411" s="49"/>
      <c r="E411" s="49"/>
      <c r="F411" s="94"/>
    </row>
    <row r="412" spans="2:11" x14ac:dyDescent="0.2">
      <c r="B412" s="49"/>
      <c r="C412" s="49"/>
      <c r="D412" s="49"/>
      <c r="E412" s="49"/>
      <c r="F412" s="94"/>
    </row>
    <row r="413" spans="2:11" x14ac:dyDescent="0.2">
      <c r="B413" s="49"/>
      <c r="C413" s="49"/>
      <c r="D413" s="49"/>
      <c r="E413" s="49"/>
      <c r="F413" s="94"/>
    </row>
    <row r="414" spans="2:11" x14ac:dyDescent="0.2">
      <c r="B414" s="49"/>
      <c r="C414" s="49"/>
      <c r="D414" s="49"/>
      <c r="E414" s="49"/>
      <c r="F414" s="94"/>
    </row>
    <row r="415" spans="2:11" x14ac:dyDescent="0.2">
      <c r="B415" s="49"/>
      <c r="C415" s="49"/>
      <c r="D415" s="49"/>
      <c r="E415" s="49"/>
      <c r="F415" s="94"/>
    </row>
    <row r="416" spans="2:11" ht="15" x14ac:dyDescent="0.2">
      <c r="B416" s="49"/>
      <c r="C416" s="49"/>
      <c r="D416" s="49"/>
      <c r="E416" s="49"/>
      <c r="F416" s="94"/>
      <c r="K416" s="41"/>
    </row>
    <row r="417" spans="2:11" ht="15" x14ac:dyDescent="0.2">
      <c r="B417" s="49"/>
      <c r="C417" s="49"/>
      <c r="D417" s="49"/>
      <c r="E417" s="49"/>
      <c r="F417" s="94"/>
      <c r="K417" s="41"/>
    </row>
    <row r="418" spans="2:11" ht="15" x14ac:dyDescent="0.2">
      <c r="B418" s="49"/>
      <c r="C418" s="49"/>
      <c r="D418" s="49"/>
      <c r="E418" s="49"/>
      <c r="F418" s="94"/>
      <c r="K418" s="41"/>
    </row>
    <row r="419" spans="2:11" x14ac:dyDescent="0.2">
      <c r="B419" s="49"/>
      <c r="C419" s="49"/>
      <c r="D419" s="49"/>
      <c r="E419" s="49"/>
      <c r="F419" s="94"/>
    </row>
    <row r="420" spans="2:11" x14ac:dyDescent="0.2">
      <c r="B420" s="49"/>
      <c r="C420" s="49"/>
      <c r="D420" s="49"/>
      <c r="E420" s="49"/>
      <c r="F420" s="94"/>
    </row>
    <row r="421" spans="2:11" x14ac:dyDescent="0.2">
      <c r="B421" s="49"/>
      <c r="C421" s="49"/>
      <c r="D421" s="49"/>
      <c r="E421" s="49"/>
      <c r="F421" s="94"/>
      <c r="K421" s="44"/>
    </row>
    <row r="422" spans="2:11" x14ac:dyDescent="0.2">
      <c r="B422" s="49"/>
      <c r="C422" s="49"/>
      <c r="D422" s="49"/>
      <c r="E422" s="49"/>
      <c r="F422" s="94"/>
    </row>
    <row r="423" spans="2:11" x14ac:dyDescent="0.2">
      <c r="B423" s="49"/>
      <c r="C423" s="49"/>
      <c r="D423" s="49"/>
      <c r="E423" s="49"/>
      <c r="F423" s="94"/>
    </row>
    <row r="424" spans="2:11" x14ac:dyDescent="0.2">
      <c r="B424" s="49"/>
      <c r="C424" s="49"/>
      <c r="D424" s="49"/>
      <c r="E424" s="49"/>
      <c r="F424" s="94"/>
    </row>
    <row r="425" spans="2:11" x14ac:dyDescent="0.2">
      <c r="B425" s="49"/>
      <c r="C425" s="49"/>
      <c r="D425" s="49"/>
      <c r="E425" s="49"/>
      <c r="F425" s="94"/>
    </row>
    <row r="426" spans="2:11" x14ac:dyDescent="0.2">
      <c r="B426" s="49"/>
      <c r="C426" s="49"/>
      <c r="D426" s="49"/>
      <c r="E426" s="49"/>
      <c r="F426" s="94"/>
    </row>
    <row r="427" spans="2:11" x14ac:dyDescent="0.2">
      <c r="B427" s="49"/>
      <c r="C427" s="49"/>
      <c r="D427" s="49"/>
      <c r="E427" s="49"/>
      <c r="F427" s="94"/>
    </row>
    <row r="428" spans="2:11" x14ac:dyDescent="0.2">
      <c r="B428" s="49"/>
      <c r="C428" s="49"/>
      <c r="D428" s="49"/>
      <c r="E428" s="49"/>
      <c r="F428" s="94"/>
    </row>
    <row r="429" spans="2:11" x14ac:dyDescent="0.2">
      <c r="B429" s="49"/>
      <c r="C429" s="49"/>
      <c r="D429" s="49"/>
      <c r="E429" s="49"/>
      <c r="F429" s="94"/>
    </row>
    <row r="430" spans="2:11" s="41" customFormat="1" ht="15" x14ac:dyDescent="0.2">
      <c r="B430" s="49"/>
      <c r="C430" s="49"/>
      <c r="D430" s="49"/>
      <c r="E430" s="49"/>
      <c r="F430" s="94"/>
      <c r="K430"/>
    </row>
    <row r="431" spans="2:11" s="41" customFormat="1" ht="15" x14ac:dyDescent="0.2">
      <c r="B431" s="49"/>
      <c r="C431" s="49"/>
      <c r="D431" s="49"/>
      <c r="E431" s="49"/>
      <c r="F431" s="94"/>
      <c r="K431"/>
    </row>
    <row r="432" spans="2:11" s="41" customFormat="1" ht="15" x14ac:dyDescent="0.2">
      <c r="B432" s="49"/>
      <c r="C432" s="49"/>
      <c r="D432" s="49"/>
      <c r="E432" s="49"/>
      <c r="F432" s="94"/>
      <c r="K432"/>
    </row>
    <row r="433" spans="2:11" x14ac:dyDescent="0.2">
      <c r="B433" s="49"/>
      <c r="C433" s="49"/>
      <c r="D433" s="49"/>
      <c r="E433" s="49"/>
      <c r="F433" s="94"/>
    </row>
    <row r="434" spans="2:11" x14ac:dyDescent="0.2">
      <c r="B434" s="49"/>
      <c r="C434" s="49"/>
      <c r="D434" s="49"/>
      <c r="E434" s="49"/>
      <c r="F434" s="94"/>
    </row>
    <row r="435" spans="2:11" s="44" customFormat="1" x14ac:dyDescent="0.2">
      <c r="F435" s="91"/>
      <c r="K435"/>
    </row>
    <row r="436" spans="2:11" x14ac:dyDescent="0.2">
      <c r="B436" s="49"/>
      <c r="C436" s="49"/>
      <c r="D436" s="49"/>
      <c r="E436" s="49"/>
      <c r="F436" s="94"/>
    </row>
    <row r="437" spans="2:11" x14ac:dyDescent="0.2">
      <c r="B437" s="49"/>
      <c r="C437" s="49"/>
      <c r="D437" s="49"/>
      <c r="E437" s="49"/>
      <c r="F437" s="94"/>
    </row>
    <row r="438" spans="2:11" x14ac:dyDescent="0.2">
      <c r="B438" s="49"/>
      <c r="C438" s="49"/>
      <c r="D438" s="49"/>
      <c r="E438" s="49"/>
      <c r="F438" s="94"/>
    </row>
    <row r="439" spans="2:11" x14ac:dyDescent="0.2">
      <c r="B439" s="49"/>
      <c r="C439" s="49"/>
      <c r="D439" s="49"/>
      <c r="E439" s="49"/>
      <c r="F439" s="94"/>
    </row>
    <row r="440" spans="2:11" x14ac:dyDescent="0.2">
      <c r="B440" s="49"/>
      <c r="C440" s="49"/>
      <c r="D440" s="49"/>
      <c r="E440" s="49"/>
      <c r="F440" s="94"/>
    </row>
    <row r="441" spans="2:11" x14ac:dyDescent="0.2">
      <c r="B441" s="49"/>
      <c r="C441" s="49"/>
      <c r="D441" s="49"/>
      <c r="E441" s="49"/>
      <c r="F441" s="94"/>
    </row>
    <row r="442" spans="2:11" x14ac:dyDescent="0.2">
      <c r="B442" s="49"/>
      <c r="C442" s="49"/>
      <c r="D442" s="49"/>
      <c r="E442" s="49"/>
      <c r="F442" s="94"/>
    </row>
    <row r="443" spans="2:11" x14ac:dyDescent="0.2">
      <c r="B443" s="49"/>
      <c r="C443" s="49"/>
      <c r="D443" s="49"/>
      <c r="E443" s="49"/>
      <c r="F443" s="94"/>
    </row>
    <row r="444" spans="2:11" x14ac:dyDescent="0.2">
      <c r="B444" s="49"/>
      <c r="C444" s="49"/>
      <c r="D444" s="49"/>
      <c r="E444" s="49"/>
      <c r="F444" s="94"/>
    </row>
    <row r="445" spans="2:11" x14ac:dyDescent="0.2">
      <c r="B445" s="49"/>
      <c r="C445" s="49"/>
      <c r="D445" s="49"/>
      <c r="E445" s="49"/>
      <c r="F445" s="94"/>
    </row>
    <row r="446" spans="2:11" x14ac:dyDescent="0.2">
      <c r="B446" s="49"/>
      <c r="C446" s="49"/>
      <c r="D446" s="49"/>
      <c r="E446" s="49"/>
      <c r="F446" s="94"/>
    </row>
    <row r="447" spans="2:11" x14ac:dyDescent="0.2">
      <c r="B447" s="49"/>
      <c r="C447" s="49"/>
      <c r="D447" s="49"/>
      <c r="E447" s="49"/>
      <c r="F447" s="94"/>
    </row>
    <row r="448" spans="2:11" x14ac:dyDescent="0.2">
      <c r="B448" s="49"/>
      <c r="C448" s="49"/>
      <c r="D448" s="49"/>
      <c r="E448" s="49"/>
      <c r="F448" s="94"/>
    </row>
    <row r="449" spans="2:6" x14ac:dyDescent="0.2">
      <c r="B449" s="49"/>
      <c r="C449" s="49"/>
      <c r="D449" s="49"/>
      <c r="E449" s="49"/>
      <c r="F449" s="94"/>
    </row>
    <row r="450" spans="2:6" x14ac:dyDescent="0.2">
      <c r="B450" s="49"/>
      <c r="C450" s="49"/>
      <c r="D450" s="49"/>
      <c r="E450" s="49"/>
      <c r="F450" s="94"/>
    </row>
    <row r="451" spans="2:6" x14ac:dyDescent="0.2">
      <c r="B451" s="49"/>
      <c r="C451" s="49"/>
      <c r="D451" s="49"/>
      <c r="E451" s="49"/>
      <c r="F451" s="94"/>
    </row>
    <row r="452" spans="2:6" x14ac:dyDescent="0.2">
      <c r="B452" s="49"/>
      <c r="C452" s="49"/>
      <c r="D452" s="49"/>
      <c r="E452" s="49"/>
      <c r="F452" s="94"/>
    </row>
    <row r="453" spans="2:6" x14ac:dyDescent="0.2">
      <c r="B453" s="49"/>
      <c r="C453" s="49"/>
      <c r="D453" s="49"/>
      <c r="E453" s="49"/>
      <c r="F453" s="94"/>
    </row>
    <row r="454" spans="2:6" x14ac:dyDescent="0.2">
      <c r="B454" s="49"/>
      <c r="C454" s="49"/>
      <c r="D454" s="49"/>
      <c r="E454" s="49"/>
      <c r="F454" s="94"/>
    </row>
    <row r="455" spans="2:6" x14ac:dyDescent="0.2">
      <c r="B455" s="49"/>
      <c r="C455" s="49"/>
      <c r="D455" s="49"/>
      <c r="E455" s="49"/>
      <c r="F455" s="94"/>
    </row>
    <row r="456" spans="2:6" x14ac:dyDescent="0.2">
      <c r="B456" s="49"/>
      <c r="C456" s="49"/>
      <c r="D456" s="49"/>
      <c r="E456" s="49"/>
      <c r="F456" s="94"/>
    </row>
    <row r="457" spans="2:6" x14ac:dyDescent="0.2">
      <c r="B457" s="49"/>
      <c r="C457" s="49"/>
      <c r="D457" s="49"/>
      <c r="E457" s="49"/>
      <c r="F457" s="94"/>
    </row>
    <row r="458" spans="2:6" x14ac:dyDescent="0.2">
      <c r="B458" s="49"/>
      <c r="C458" s="49"/>
      <c r="D458" s="49"/>
      <c r="E458" s="49"/>
      <c r="F458" s="94"/>
    </row>
    <row r="459" spans="2:6" x14ac:dyDescent="0.2">
      <c r="B459" s="49"/>
      <c r="C459" s="49"/>
      <c r="D459" s="49"/>
      <c r="E459" s="49"/>
      <c r="F459" s="94"/>
    </row>
    <row r="460" spans="2:6" x14ac:dyDescent="0.2">
      <c r="B460" s="49"/>
      <c r="C460" s="49"/>
      <c r="D460" s="49"/>
      <c r="E460" s="49"/>
      <c r="F460" s="94"/>
    </row>
    <row r="461" spans="2:6" x14ac:dyDescent="0.2">
      <c r="B461" s="49"/>
      <c r="C461" s="49"/>
      <c r="D461" s="49"/>
      <c r="E461" s="49"/>
      <c r="F461" s="94"/>
    </row>
    <row r="462" spans="2:6" x14ac:dyDescent="0.2">
      <c r="B462" s="49"/>
      <c r="C462" s="49"/>
      <c r="D462" s="49"/>
      <c r="E462" s="49"/>
      <c r="F462" s="94"/>
    </row>
    <row r="463" spans="2:6" x14ac:dyDescent="0.2">
      <c r="B463" s="49"/>
      <c r="C463" s="49"/>
      <c r="D463" s="49"/>
      <c r="E463" s="49"/>
      <c r="F463" s="94"/>
    </row>
    <row r="464" spans="2:6" x14ac:dyDescent="0.2">
      <c r="B464" s="49"/>
      <c r="C464" s="49"/>
      <c r="D464" s="49"/>
      <c r="E464" s="49"/>
      <c r="F464" s="94"/>
    </row>
    <row r="465" spans="2:11" x14ac:dyDescent="0.2">
      <c r="B465" s="49"/>
      <c r="C465" s="49"/>
      <c r="D465" s="49"/>
      <c r="E465" s="49"/>
      <c r="F465" s="94"/>
    </row>
    <row r="466" spans="2:11" x14ac:dyDescent="0.2">
      <c r="B466" s="49"/>
      <c r="C466" s="49"/>
      <c r="D466" s="49"/>
      <c r="E466" s="49"/>
      <c r="F466" s="94"/>
    </row>
    <row r="467" spans="2:11" x14ac:dyDescent="0.2">
      <c r="B467" s="49"/>
      <c r="C467" s="49"/>
      <c r="D467" s="49"/>
      <c r="E467" s="49"/>
      <c r="F467" s="94"/>
    </row>
    <row r="468" spans="2:11" ht="15" x14ac:dyDescent="0.2">
      <c r="B468" s="49"/>
      <c r="C468" s="49"/>
      <c r="D468" s="49"/>
      <c r="E468" s="49"/>
      <c r="F468" s="94"/>
      <c r="K468" s="41"/>
    </row>
    <row r="469" spans="2:11" ht="15" x14ac:dyDescent="0.2">
      <c r="B469" s="49"/>
      <c r="C469" s="49"/>
      <c r="D469" s="49"/>
      <c r="E469" s="49"/>
      <c r="F469" s="94"/>
      <c r="K469" s="41"/>
    </row>
    <row r="470" spans="2:11" ht="15" x14ac:dyDescent="0.2">
      <c r="B470" s="49"/>
      <c r="C470" s="49"/>
      <c r="D470" s="49"/>
      <c r="E470" s="49"/>
      <c r="F470" s="94"/>
      <c r="K470" s="41"/>
    </row>
    <row r="471" spans="2:11" x14ac:dyDescent="0.2">
      <c r="B471" s="49"/>
      <c r="C471" s="49"/>
      <c r="D471" s="49"/>
      <c r="E471" s="49"/>
      <c r="F471" s="94"/>
    </row>
    <row r="472" spans="2:11" x14ac:dyDescent="0.2">
      <c r="B472" s="49"/>
      <c r="C472" s="49"/>
      <c r="D472" s="49"/>
      <c r="E472" s="49"/>
      <c r="F472" s="94"/>
    </row>
    <row r="473" spans="2:11" x14ac:dyDescent="0.2">
      <c r="B473" s="49"/>
      <c r="C473" s="49"/>
      <c r="D473" s="49"/>
      <c r="E473" s="49"/>
      <c r="F473" s="94"/>
      <c r="K473" s="44"/>
    </row>
    <row r="474" spans="2:11" x14ac:dyDescent="0.2">
      <c r="B474" s="49"/>
      <c r="C474" s="49"/>
      <c r="D474" s="49"/>
      <c r="E474" s="49"/>
      <c r="F474" s="94"/>
    </row>
    <row r="475" spans="2:11" x14ac:dyDescent="0.2">
      <c r="B475" s="49"/>
      <c r="C475" s="49"/>
      <c r="D475" s="49"/>
      <c r="E475" s="49"/>
      <c r="F475" s="94"/>
    </row>
    <row r="482" spans="2:11" s="41" customFormat="1" ht="15" x14ac:dyDescent="0.2">
      <c r="F482" s="93"/>
      <c r="K482"/>
    </row>
    <row r="483" spans="2:11" s="41" customFormat="1" ht="15" x14ac:dyDescent="0.2">
      <c r="F483" s="93"/>
      <c r="K483"/>
    </row>
    <row r="484" spans="2:11" s="41" customFormat="1" ht="15" x14ac:dyDescent="0.2">
      <c r="F484" s="93"/>
      <c r="K484"/>
    </row>
    <row r="487" spans="2:11" s="44" customFormat="1" x14ac:dyDescent="0.2">
      <c r="F487" s="91"/>
      <c r="K487"/>
    </row>
    <row r="490" spans="2:11" x14ac:dyDescent="0.2">
      <c r="B490" s="49"/>
      <c r="C490" s="49"/>
      <c r="D490" s="49"/>
      <c r="E490" s="49"/>
      <c r="F490" s="94"/>
    </row>
    <row r="491" spans="2:11" x14ac:dyDescent="0.2">
      <c r="B491" s="49"/>
      <c r="C491" s="49"/>
      <c r="D491" s="49"/>
      <c r="E491" s="49"/>
      <c r="F491" s="94"/>
    </row>
    <row r="492" spans="2:11" x14ac:dyDescent="0.2">
      <c r="B492" s="49"/>
      <c r="C492" s="49"/>
      <c r="D492" s="49"/>
      <c r="E492" s="49"/>
      <c r="F492" s="94"/>
    </row>
    <row r="493" spans="2:11" x14ac:dyDescent="0.2">
      <c r="B493" s="49"/>
      <c r="C493" s="49"/>
      <c r="D493" s="49"/>
      <c r="E493" s="49"/>
      <c r="F493" s="94"/>
    </row>
    <row r="494" spans="2:11" x14ac:dyDescent="0.2">
      <c r="B494" s="49"/>
      <c r="C494" s="49"/>
      <c r="D494" s="49"/>
      <c r="E494" s="49"/>
      <c r="F494" s="94"/>
    </row>
    <row r="495" spans="2:11" x14ac:dyDescent="0.2">
      <c r="B495" s="49"/>
      <c r="C495" s="49"/>
      <c r="D495" s="49"/>
      <c r="E495" s="49"/>
      <c r="F495" s="94"/>
    </row>
    <row r="496" spans="2:11" x14ac:dyDescent="0.2">
      <c r="B496" s="49"/>
      <c r="C496" s="49"/>
      <c r="D496" s="49"/>
      <c r="E496" s="49"/>
      <c r="F496" s="94"/>
    </row>
    <row r="497" spans="2:6" x14ac:dyDescent="0.2">
      <c r="B497" s="49"/>
      <c r="C497" s="49"/>
      <c r="D497" s="49"/>
      <c r="E497" s="49"/>
      <c r="F497" s="94"/>
    </row>
    <row r="498" spans="2:6" x14ac:dyDescent="0.2">
      <c r="B498" s="49"/>
      <c r="C498" s="49"/>
      <c r="D498" s="49"/>
      <c r="E498" s="49"/>
      <c r="F498" s="94"/>
    </row>
    <row r="499" spans="2:6" x14ac:dyDescent="0.2">
      <c r="B499" s="49"/>
      <c r="C499" s="49"/>
      <c r="D499" s="49"/>
      <c r="E499" s="49"/>
      <c r="F499" s="94"/>
    </row>
    <row r="500" spans="2:6" x14ac:dyDescent="0.2">
      <c r="B500" s="49"/>
      <c r="C500" s="49"/>
      <c r="D500" s="49"/>
      <c r="E500" s="49"/>
      <c r="F500" s="94"/>
    </row>
    <row r="501" spans="2:6" x14ac:dyDescent="0.2">
      <c r="B501" s="49"/>
      <c r="C501" s="49"/>
      <c r="D501" s="49"/>
      <c r="E501" s="49"/>
      <c r="F501" s="94"/>
    </row>
    <row r="502" spans="2:6" x14ac:dyDescent="0.2">
      <c r="B502" s="49"/>
      <c r="C502" s="49"/>
      <c r="D502" s="49"/>
      <c r="E502" s="49"/>
      <c r="F502" s="94"/>
    </row>
    <row r="503" spans="2:6" x14ac:dyDescent="0.2">
      <c r="B503" s="49"/>
      <c r="C503" s="49"/>
      <c r="D503" s="49"/>
      <c r="E503" s="49"/>
      <c r="F503" s="94"/>
    </row>
    <row r="504" spans="2:6" x14ac:dyDescent="0.2">
      <c r="B504" s="49"/>
      <c r="C504" s="49"/>
      <c r="D504" s="49"/>
      <c r="E504" s="49"/>
      <c r="F504" s="94"/>
    </row>
    <row r="505" spans="2:6" x14ac:dyDescent="0.2">
      <c r="B505" s="49"/>
      <c r="C505" s="49"/>
      <c r="D505" s="49"/>
      <c r="E505" s="49"/>
      <c r="F505" s="94"/>
    </row>
    <row r="506" spans="2:6" x14ac:dyDescent="0.2">
      <c r="B506" s="49"/>
      <c r="C506" s="49"/>
      <c r="D506" s="49"/>
      <c r="E506" s="49"/>
      <c r="F506" s="94"/>
    </row>
    <row r="507" spans="2:6" x14ac:dyDescent="0.2">
      <c r="B507" s="49"/>
      <c r="C507" s="49"/>
      <c r="D507" s="49"/>
      <c r="E507" s="49"/>
      <c r="F507" s="94"/>
    </row>
    <row r="508" spans="2:6" x14ac:dyDescent="0.2">
      <c r="B508" s="49"/>
      <c r="C508" s="49"/>
      <c r="D508" s="49"/>
      <c r="E508" s="49"/>
      <c r="F508" s="94"/>
    </row>
    <row r="509" spans="2:6" x14ac:dyDescent="0.2">
      <c r="B509" s="49"/>
      <c r="C509" s="49"/>
      <c r="D509" s="49"/>
      <c r="E509" s="49"/>
      <c r="F509" s="94"/>
    </row>
    <row r="510" spans="2:6" x14ac:dyDescent="0.2">
      <c r="B510" s="49"/>
      <c r="C510" s="49"/>
      <c r="D510" s="49"/>
      <c r="E510" s="49"/>
      <c r="F510" s="94"/>
    </row>
    <row r="511" spans="2:6" x14ac:dyDescent="0.2">
      <c r="B511" s="49"/>
      <c r="C511" s="49"/>
      <c r="D511" s="49"/>
      <c r="E511" s="49"/>
      <c r="F511" s="94"/>
    </row>
    <row r="512" spans="2:6" x14ac:dyDescent="0.2">
      <c r="B512" s="49"/>
      <c r="C512" s="49"/>
      <c r="D512" s="49"/>
      <c r="E512" s="49"/>
      <c r="F512" s="94"/>
    </row>
    <row r="513" spans="2:11" x14ac:dyDescent="0.2">
      <c r="B513" s="49"/>
      <c r="C513" s="49"/>
      <c r="D513" s="49"/>
      <c r="E513" s="49"/>
      <c r="F513" s="94"/>
    </row>
    <row r="514" spans="2:11" x14ac:dyDescent="0.2">
      <c r="B514" s="49"/>
      <c r="C514" s="49"/>
      <c r="D514" s="49"/>
      <c r="E514" s="49"/>
      <c r="F514" s="94"/>
    </row>
    <row r="515" spans="2:11" x14ac:dyDescent="0.2">
      <c r="B515" s="49"/>
      <c r="C515" s="49"/>
      <c r="D515" s="49"/>
      <c r="E515" s="49"/>
      <c r="F515" s="94"/>
    </row>
    <row r="516" spans="2:11" x14ac:dyDescent="0.2">
      <c r="B516" s="49"/>
      <c r="C516" s="49"/>
      <c r="D516" s="49"/>
      <c r="E516" s="49"/>
      <c r="F516" s="94"/>
    </row>
    <row r="517" spans="2:11" x14ac:dyDescent="0.2">
      <c r="B517" s="49"/>
      <c r="C517" s="49"/>
      <c r="D517" s="49"/>
      <c r="E517" s="49"/>
      <c r="F517" s="94"/>
    </row>
    <row r="518" spans="2:11" x14ac:dyDescent="0.2">
      <c r="B518" s="49"/>
      <c r="C518" s="49"/>
      <c r="D518" s="49"/>
      <c r="E518" s="49"/>
      <c r="F518" s="94"/>
    </row>
    <row r="519" spans="2:11" x14ac:dyDescent="0.2">
      <c r="B519" s="49"/>
      <c r="C519" s="49"/>
      <c r="D519" s="49"/>
      <c r="E519" s="49"/>
      <c r="F519" s="94"/>
    </row>
    <row r="520" spans="2:11" ht="15" x14ac:dyDescent="0.2">
      <c r="B520" s="49"/>
      <c r="C520" s="49"/>
      <c r="D520" s="49"/>
      <c r="E520" s="49"/>
      <c r="F520" s="94"/>
      <c r="K520" s="41"/>
    </row>
    <row r="521" spans="2:11" ht="15" x14ac:dyDescent="0.2">
      <c r="B521" s="49"/>
      <c r="C521" s="49"/>
      <c r="D521" s="49"/>
      <c r="E521" s="49"/>
      <c r="F521" s="94"/>
      <c r="K521" s="41"/>
    </row>
    <row r="522" spans="2:11" ht="15" x14ac:dyDescent="0.2">
      <c r="B522" s="49"/>
      <c r="C522" s="49"/>
      <c r="D522" s="49"/>
      <c r="E522" s="49"/>
      <c r="F522" s="94"/>
      <c r="K522" s="41"/>
    </row>
    <row r="523" spans="2:11" x14ac:dyDescent="0.2">
      <c r="B523" s="49"/>
      <c r="C523" s="49"/>
      <c r="D523" s="49"/>
      <c r="E523" s="49"/>
      <c r="F523" s="94"/>
    </row>
    <row r="524" spans="2:11" x14ac:dyDescent="0.2">
      <c r="B524" s="49"/>
      <c r="C524" s="49"/>
      <c r="D524" s="49"/>
      <c r="E524" s="49"/>
      <c r="F524" s="94"/>
    </row>
    <row r="525" spans="2:11" x14ac:dyDescent="0.2">
      <c r="B525" s="49"/>
      <c r="C525" s="49"/>
      <c r="D525" s="49"/>
      <c r="E525" s="49"/>
      <c r="F525" s="94"/>
      <c r="K525" s="44"/>
    </row>
    <row r="526" spans="2:11" x14ac:dyDescent="0.2">
      <c r="B526" s="49"/>
      <c r="C526" s="49"/>
      <c r="D526" s="49"/>
      <c r="E526" s="49"/>
      <c r="F526" s="94"/>
    </row>
    <row r="527" spans="2:11" x14ac:dyDescent="0.2">
      <c r="B527" s="49"/>
      <c r="C527" s="49"/>
      <c r="D527" s="49"/>
      <c r="E527" s="49"/>
      <c r="F527" s="94"/>
    </row>
    <row r="528" spans="2:11" x14ac:dyDescent="0.2">
      <c r="B528" s="49"/>
      <c r="C528" s="49"/>
      <c r="D528" s="49"/>
      <c r="E528" s="49"/>
      <c r="F528" s="94"/>
    </row>
    <row r="529" spans="2:11" x14ac:dyDescent="0.2">
      <c r="B529" s="49"/>
      <c r="C529" s="49"/>
      <c r="D529" s="49"/>
      <c r="E529" s="49"/>
      <c r="F529" s="94"/>
    </row>
    <row r="530" spans="2:11" x14ac:dyDescent="0.2">
      <c r="B530" s="49"/>
      <c r="C530" s="49"/>
      <c r="D530" s="49"/>
      <c r="E530" s="49"/>
      <c r="F530" s="94"/>
    </row>
    <row r="531" spans="2:11" x14ac:dyDescent="0.2">
      <c r="B531" s="49"/>
      <c r="C531" s="49"/>
      <c r="D531" s="49"/>
      <c r="E531" s="49"/>
      <c r="F531" s="94"/>
    </row>
    <row r="532" spans="2:11" x14ac:dyDescent="0.2">
      <c r="B532" s="49"/>
      <c r="C532" s="49"/>
      <c r="D532" s="49"/>
      <c r="E532" s="49"/>
      <c r="F532" s="94"/>
    </row>
    <row r="533" spans="2:11" x14ac:dyDescent="0.2">
      <c r="B533" s="49"/>
      <c r="C533" s="49"/>
      <c r="D533" s="49"/>
      <c r="E533" s="49"/>
      <c r="F533" s="94"/>
    </row>
    <row r="534" spans="2:11" s="41" customFormat="1" ht="15" x14ac:dyDescent="0.2">
      <c r="B534" s="49"/>
      <c r="C534" s="49"/>
      <c r="D534" s="49"/>
      <c r="E534" s="49"/>
      <c r="F534" s="94"/>
      <c r="K534"/>
    </row>
    <row r="535" spans="2:11" s="41" customFormat="1" ht="15" x14ac:dyDescent="0.2">
      <c r="B535" s="49"/>
      <c r="C535" s="49"/>
      <c r="D535" s="49"/>
      <c r="E535" s="49"/>
      <c r="F535" s="94"/>
      <c r="K535"/>
    </row>
    <row r="536" spans="2:11" s="41" customFormat="1" ht="15" x14ac:dyDescent="0.2">
      <c r="B536" s="49"/>
      <c r="C536" s="49"/>
      <c r="D536" s="49"/>
      <c r="E536" s="49"/>
      <c r="F536" s="94"/>
      <c r="K536"/>
    </row>
    <row r="537" spans="2:11" x14ac:dyDescent="0.2">
      <c r="B537" s="49"/>
      <c r="C537" s="49"/>
      <c r="D537" s="49"/>
      <c r="E537" s="49"/>
      <c r="F537" s="94"/>
    </row>
    <row r="538" spans="2:11" x14ac:dyDescent="0.2">
      <c r="B538" s="49"/>
      <c r="C538" s="49"/>
      <c r="D538" s="49"/>
      <c r="E538" s="49"/>
      <c r="F538" s="94"/>
    </row>
    <row r="539" spans="2:11" s="44" customFormat="1" x14ac:dyDescent="0.2">
      <c r="F539" s="91"/>
      <c r="K539"/>
    </row>
    <row r="540" spans="2:11" x14ac:dyDescent="0.2">
      <c r="B540" s="49"/>
      <c r="C540" s="49"/>
      <c r="D540" s="49"/>
      <c r="E540" s="49"/>
      <c r="F540" s="94"/>
    </row>
    <row r="541" spans="2:11" x14ac:dyDescent="0.2">
      <c r="B541" s="49"/>
      <c r="C541" s="49"/>
      <c r="D541" s="49"/>
      <c r="E541" s="49"/>
      <c r="F541" s="94"/>
    </row>
    <row r="542" spans="2:11" x14ac:dyDescent="0.2">
      <c r="B542" s="49"/>
      <c r="C542" s="49"/>
      <c r="D542" s="49"/>
      <c r="E542" s="49"/>
      <c r="F542" s="94"/>
    </row>
    <row r="543" spans="2:11" x14ac:dyDescent="0.2">
      <c r="B543" s="49"/>
      <c r="C543" s="49"/>
      <c r="D543" s="49"/>
      <c r="E543" s="49"/>
      <c r="F543" s="94"/>
    </row>
    <row r="544" spans="2:11" x14ac:dyDescent="0.2">
      <c r="B544" s="49"/>
      <c r="C544" s="49"/>
      <c r="D544" s="49"/>
      <c r="E544" s="49"/>
      <c r="F544" s="94"/>
    </row>
    <row r="545" spans="2:6" x14ac:dyDescent="0.2">
      <c r="B545" s="49"/>
      <c r="C545" s="49"/>
      <c r="D545" s="49"/>
      <c r="E545" s="49"/>
      <c r="F545" s="94"/>
    </row>
    <row r="546" spans="2:6" x14ac:dyDescent="0.2">
      <c r="B546" s="49"/>
      <c r="C546" s="49"/>
      <c r="D546" s="49"/>
      <c r="E546" s="49"/>
      <c r="F546" s="94"/>
    </row>
    <row r="547" spans="2:6" x14ac:dyDescent="0.2">
      <c r="B547" s="49"/>
      <c r="C547" s="49"/>
      <c r="D547" s="49"/>
      <c r="E547" s="49"/>
      <c r="F547" s="94"/>
    </row>
    <row r="548" spans="2:6" x14ac:dyDescent="0.2">
      <c r="B548" s="49"/>
      <c r="C548" s="49"/>
      <c r="D548" s="49"/>
      <c r="E548" s="49"/>
      <c r="F548" s="94"/>
    </row>
    <row r="549" spans="2:6" x14ac:dyDescent="0.2">
      <c r="B549" s="49"/>
      <c r="C549" s="49"/>
      <c r="D549" s="49"/>
      <c r="E549" s="49"/>
      <c r="F549" s="94"/>
    </row>
    <row r="550" spans="2:6" x14ac:dyDescent="0.2">
      <c r="B550" s="49"/>
      <c r="C550" s="49"/>
      <c r="D550" s="49"/>
      <c r="E550" s="49"/>
      <c r="F550" s="94"/>
    </row>
    <row r="551" spans="2:6" x14ac:dyDescent="0.2">
      <c r="B551" s="49"/>
      <c r="C551" s="49"/>
      <c r="D551" s="49"/>
      <c r="E551" s="49"/>
      <c r="F551" s="94"/>
    </row>
    <row r="552" spans="2:6" x14ac:dyDescent="0.2">
      <c r="B552" s="49"/>
      <c r="C552" s="49"/>
      <c r="D552" s="49"/>
      <c r="E552" s="49"/>
      <c r="F552" s="94"/>
    </row>
    <row r="553" spans="2:6" x14ac:dyDescent="0.2">
      <c r="B553" s="49"/>
      <c r="C553" s="49"/>
      <c r="D553" s="49"/>
      <c r="E553" s="49"/>
      <c r="F553" s="94"/>
    </row>
    <row r="554" spans="2:6" x14ac:dyDescent="0.2">
      <c r="B554" s="49"/>
      <c r="C554" s="49"/>
      <c r="D554" s="49"/>
      <c r="E554" s="49"/>
      <c r="F554" s="94"/>
    </row>
    <row r="555" spans="2:6" x14ac:dyDescent="0.2">
      <c r="B555" s="49"/>
      <c r="C555" s="49"/>
      <c r="D555" s="49"/>
      <c r="E555" s="49"/>
      <c r="F555" s="94"/>
    </row>
    <row r="556" spans="2:6" x14ac:dyDescent="0.2">
      <c r="B556" s="49"/>
      <c r="C556" s="49"/>
      <c r="D556" s="49"/>
      <c r="E556" s="49"/>
      <c r="F556" s="94"/>
    </row>
    <row r="557" spans="2:6" x14ac:dyDescent="0.2">
      <c r="B557" s="49"/>
      <c r="C557" s="49"/>
      <c r="D557" s="49"/>
      <c r="E557" s="49"/>
      <c r="F557" s="94"/>
    </row>
    <row r="558" spans="2:6" x14ac:dyDescent="0.2">
      <c r="B558" s="49"/>
      <c r="C558" s="49"/>
      <c r="D558" s="49"/>
      <c r="E558" s="49"/>
      <c r="F558" s="94"/>
    </row>
    <row r="559" spans="2:6" x14ac:dyDescent="0.2">
      <c r="B559" s="49"/>
      <c r="C559" s="49"/>
      <c r="D559" s="49"/>
      <c r="E559" s="49"/>
      <c r="F559" s="94"/>
    </row>
    <row r="560" spans="2:6" x14ac:dyDescent="0.2">
      <c r="B560" s="49"/>
      <c r="C560" s="49"/>
      <c r="D560" s="49"/>
      <c r="E560" s="49"/>
      <c r="F560" s="94"/>
    </row>
    <row r="561" spans="2:11" x14ac:dyDescent="0.2">
      <c r="B561" s="49"/>
      <c r="C561" s="49"/>
      <c r="D561" s="49"/>
      <c r="E561" s="49"/>
      <c r="F561" s="94"/>
    </row>
    <row r="562" spans="2:11" x14ac:dyDescent="0.2">
      <c r="B562" s="49"/>
      <c r="C562" s="49"/>
      <c r="D562" s="49"/>
      <c r="E562" s="49"/>
      <c r="F562" s="94"/>
    </row>
    <row r="563" spans="2:11" x14ac:dyDescent="0.2">
      <c r="B563" s="49"/>
      <c r="C563" s="49"/>
      <c r="D563" s="49"/>
      <c r="E563" s="49"/>
      <c r="F563" s="94"/>
    </row>
    <row r="564" spans="2:11" x14ac:dyDescent="0.2">
      <c r="B564" s="49"/>
      <c r="C564" s="49"/>
      <c r="D564" s="49"/>
      <c r="E564" s="49"/>
      <c r="F564" s="94"/>
    </row>
    <row r="565" spans="2:11" x14ac:dyDescent="0.2">
      <c r="B565" s="49"/>
      <c r="C565" s="49"/>
      <c r="D565" s="49"/>
      <c r="E565" s="49"/>
      <c r="F565" s="94"/>
    </row>
    <row r="566" spans="2:11" x14ac:dyDescent="0.2">
      <c r="B566" s="49"/>
      <c r="C566" s="49"/>
      <c r="D566" s="49"/>
      <c r="E566" s="49"/>
      <c r="F566" s="94"/>
    </row>
    <row r="567" spans="2:11" x14ac:dyDescent="0.2">
      <c r="B567" s="49"/>
      <c r="C567" s="49"/>
      <c r="D567" s="49"/>
      <c r="E567" s="49"/>
      <c r="F567" s="94"/>
    </row>
    <row r="568" spans="2:11" x14ac:dyDescent="0.2">
      <c r="B568" s="49"/>
      <c r="C568" s="49"/>
      <c r="D568" s="49"/>
      <c r="E568" s="49"/>
      <c r="F568" s="94"/>
    </row>
    <row r="569" spans="2:11" x14ac:dyDescent="0.2">
      <c r="B569" s="49"/>
      <c r="C569" s="49"/>
      <c r="D569" s="49"/>
      <c r="E569" s="49"/>
      <c r="F569" s="94"/>
    </row>
    <row r="570" spans="2:11" x14ac:dyDescent="0.2">
      <c r="B570" s="49"/>
      <c r="C570" s="49"/>
      <c r="D570" s="49"/>
      <c r="E570" s="49"/>
      <c r="F570" s="94"/>
    </row>
    <row r="571" spans="2:11" x14ac:dyDescent="0.2">
      <c r="B571" s="49"/>
      <c r="C571" s="49"/>
      <c r="D571" s="49"/>
      <c r="E571" s="49"/>
      <c r="F571" s="94"/>
    </row>
    <row r="572" spans="2:11" ht="15" x14ac:dyDescent="0.2">
      <c r="B572" s="49"/>
      <c r="C572" s="49"/>
      <c r="D572" s="49"/>
      <c r="E572" s="49"/>
      <c r="F572" s="94"/>
      <c r="K572" s="41"/>
    </row>
    <row r="573" spans="2:11" ht="15" x14ac:dyDescent="0.2">
      <c r="B573" s="49"/>
      <c r="C573" s="49"/>
      <c r="D573" s="49"/>
      <c r="E573" s="49"/>
      <c r="F573" s="94"/>
      <c r="K573" s="41"/>
    </row>
    <row r="574" spans="2:11" ht="15" x14ac:dyDescent="0.2">
      <c r="B574" s="49"/>
      <c r="C574" s="49"/>
      <c r="D574" s="49"/>
      <c r="E574" s="49"/>
      <c r="F574" s="94"/>
      <c r="K574" s="41"/>
    </row>
    <row r="575" spans="2:11" x14ac:dyDescent="0.2">
      <c r="B575" s="49"/>
      <c r="C575" s="49"/>
      <c r="D575" s="49"/>
      <c r="E575" s="49"/>
      <c r="F575" s="94"/>
    </row>
    <row r="576" spans="2:11" x14ac:dyDescent="0.2">
      <c r="B576" s="49"/>
      <c r="C576" s="49"/>
      <c r="D576" s="49"/>
      <c r="E576" s="49"/>
      <c r="F576" s="94"/>
    </row>
    <row r="577" spans="2:11" x14ac:dyDescent="0.2">
      <c r="B577" s="49"/>
      <c r="C577" s="49"/>
      <c r="D577" s="49"/>
      <c r="E577" s="49"/>
      <c r="F577" s="94"/>
      <c r="K577" s="44"/>
    </row>
    <row r="578" spans="2:11" x14ac:dyDescent="0.2">
      <c r="B578" s="49"/>
      <c r="C578" s="49"/>
      <c r="D578" s="49"/>
      <c r="E578" s="49"/>
      <c r="F578" s="94"/>
    </row>
    <row r="579" spans="2:11" x14ac:dyDescent="0.2">
      <c r="B579" s="49"/>
      <c r="C579" s="49"/>
      <c r="D579" s="49"/>
      <c r="E579" s="49"/>
      <c r="F579" s="94"/>
    </row>
    <row r="586" spans="2:11" s="41" customFormat="1" ht="15" x14ac:dyDescent="0.2">
      <c r="F586" s="93"/>
      <c r="K586"/>
    </row>
    <row r="587" spans="2:11" s="41" customFormat="1" ht="15" x14ac:dyDescent="0.2">
      <c r="F587" s="93"/>
      <c r="K587"/>
    </row>
    <row r="588" spans="2:11" s="41" customFormat="1" ht="15" x14ac:dyDescent="0.2">
      <c r="F588" s="93"/>
      <c r="K588"/>
    </row>
    <row r="591" spans="2:11" s="44" customFormat="1" x14ac:dyDescent="0.2">
      <c r="F591" s="91"/>
      <c r="K591"/>
    </row>
    <row r="594" spans="2:6" x14ac:dyDescent="0.2">
      <c r="B594" s="49"/>
      <c r="C594" s="49"/>
      <c r="D594" s="49"/>
      <c r="E594" s="49"/>
      <c r="F594" s="94"/>
    </row>
    <row r="595" spans="2:6" x14ac:dyDescent="0.2">
      <c r="B595" s="49"/>
      <c r="C595" s="49"/>
      <c r="D595" s="49"/>
      <c r="E595" s="49"/>
      <c r="F595" s="94"/>
    </row>
    <row r="596" spans="2:6" x14ac:dyDescent="0.2">
      <c r="B596" s="49"/>
      <c r="C596" s="49"/>
      <c r="D596" s="49"/>
      <c r="E596" s="49"/>
      <c r="F596" s="94"/>
    </row>
    <row r="597" spans="2:6" x14ac:dyDescent="0.2">
      <c r="B597" s="49"/>
      <c r="C597" s="49"/>
      <c r="D597" s="49"/>
      <c r="E597" s="49"/>
      <c r="F597" s="94"/>
    </row>
    <row r="598" spans="2:6" x14ac:dyDescent="0.2">
      <c r="B598" s="49"/>
      <c r="C598" s="49"/>
      <c r="D598" s="49"/>
      <c r="E598" s="49"/>
      <c r="F598" s="94"/>
    </row>
    <row r="599" spans="2:6" x14ac:dyDescent="0.2">
      <c r="B599" s="49"/>
      <c r="C599" s="49"/>
      <c r="D599" s="49"/>
      <c r="E599" s="49"/>
      <c r="F599" s="94"/>
    </row>
    <row r="600" spans="2:6" x14ac:dyDescent="0.2">
      <c r="B600" s="49"/>
      <c r="C600" s="49"/>
      <c r="D600" s="49"/>
      <c r="E600" s="49"/>
      <c r="F600" s="94"/>
    </row>
    <row r="601" spans="2:6" x14ac:dyDescent="0.2">
      <c r="B601" s="49"/>
      <c r="C601" s="49"/>
      <c r="D601" s="49"/>
      <c r="E601" s="49"/>
      <c r="F601" s="94"/>
    </row>
    <row r="602" spans="2:6" x14ac:dyDescent="0.2">
      <c r="B602" s="49"/>
      <c r="C602" s="49"/>
      <c r="D602" s="49"/>
      <c r="E602" s="49"/>
      <c r="F602" s="94"/>
    </row>
    <row r="603" spans="2:6" x14ac:dyDescent="0.2">
      <c r="B603" s="49"/>
      <c r="C603" s="49"/>
      <c r="D603" s="49"/>
      <c r="E603" s="49"/>
      <c r="F603" s="94"/>
    </row>
    <row r="604" spans="2:6" x14ac:dyDescent="0.2">
      <c r="B604" s="49"/>
      <c r="C604" s="49"/>
      <c r="D604" s="49"/>
      <c r="E604" s="49"/>
      <c r="F604" s="94"/>
    </row>
    <row r="605" spans="2:6" x14ac:dyDescent="0.2">
      <c r="B605" s="49"/>
      <c r="C605" s="49"/>
      <c r="D605" s="49"/>
      <c r="E605" s="49"/>
      <c r="F605" s="94"/>
    </row>
    <row r="606" spans="2:6" x14ac:dyDescent="0.2">
      <c r="B606" s="49"/>
      <c r="C606" s="49"/>
      <c r="D606" s="49"/>
      <c r="E606" s="49"/>
      <c r="F606" s="94"/>
    </row>
    <row r="607" spans="2:6" x14ac:dyDescent="0.2">
      <c r="B607" s="49"/>
      <c r="C607" s="49"/>
      <c r="D607" s="49"/>
      <c r="E607" s="49"/>
      <c r="F607" s="94"/>
    </row>
    <row r="608" spans="2:6" x14ac:dyDescent="0.2">
      <c r="B608" s="49"/>
      <c r="C608" s="49"/>
      <c r="D608" s="49"/>
      <c r="E608" s="49"/>
      <c r="F608" s="94"/>
    </row>
    <row r="609" spans="2:11" x14ac:dyDescent="0.2">
      <c r="B609" s="49"/>
      <c r="C609" s="49"/>
      <c r="D609" s="49"/>
      <c r="E609" s="49"/>
      <c r="F609" s="94"/>
    </row>
    <row r="610" spans="2:11" x14ac:dyDescent="0.2">
      <c r="B610" s="49"/>
      <c r="C610" s="49"/>
      <c r="D610" s="49"/>
      <c r="E610" s="49"/>
      <c r="F610" s="94"/>
    </row>
    <row r="611" spans="2:11" x14ac:dyDescent="0.2">
      <c r="B611" s="49"/>
      <c r="C611" s="49"/>
      <c r="D611" s="49"/>
      <c r="E611" s="49"/>
      <c r="F611" s="94"/>
    </row>
    <row r="612" spans="2:11" x14ac:dyDescent="0.2">
      <c r="B612" s="49"/>
      <c r="C612" s="49"/>
      <c r="D612" s="49"/>
      <c r="E612" s="49"/>
      <c r="F612" s="94"/>
    </row>
    <row r="613" spans="2:11" x14ac:dyDescent="0.2">
      <c r="B613" s="49"/>
      <c r="C613" s="49"/>
      <c r="D613" s="49"/>
      <c r="E613" s="49"/>
      <c r="F613" s="94"/>
    </row>
    <row r="614" spans="2:11" x14ac:dyDescent="0.2">
      <c r="B614" s="49"/>
      <c r="C614" s="49"/>
      <c r="D614" s="49"/>
      <c r="E614" s="49"/>
      <c r="F614" s="94"/>
    </row>
    <row r="615" spans="2:11" x14ac:dyDescent="0.2">
      <c r="B615" s="49"/>
      <c r="C615" s="49"/>
      <c r="D615" s="49"/>
      <c r="E615" s="49"/>
      <c r="F615" s="94"/>
    </row>
    <row r="616" spans="2:11" x14ac:dyDescent="0.2">
      <c r="B616" s="49"/>
      <c r="C616" s="49"/>
      <c r="D616" s="49"/>
      <c r="E616" s="49"/>
      <c r="F616" s="94"/>
    </row>
    <row r="617" spans="2:11" x14ac:dyDescent="0.2">
      <c r="B617" s="49"/>
      <c r="C617" s="49"/>
      <c r="D617" s="49"/>
      <c r="E617" s="49"/>
      <c r="F617" s="94"/>
    </row>
    <row r="618" spans="2:11" x14ac:dyDescent="0.2">
      <c r="B618" s="49"/>
      <c r="C618" s="49"/>
      <c r="D618" s="49"/>
      <c r="E618" s="49"/>
      <c r="F618" s="94"/>
    </row>
    <row r="619" spans="2:11" x14ac:dyDescent="0.2">
      <c r="B619" s="49"/>
      <c r="C619" s="49"/>
      <c r="D619" s="49"/>
      <c r="E619" s="49"/>
      <c r="F619" s="94"/>
    </row>
    <row r="620" spans="2:11" x14ac:dyDescent="0.2">
      <c r="B620" s="49"/>
      <c r="C620" s="49"/>
      <c r="D620" s="49"/>
      <c r="E620" s="49"/>
      <c r="F620" s="94"/>
    </row>
    <row r="621" spans="2:11" x14ac:dyDescent="0.2">
      <c r="B621" s="49"/>
      <c r="C621" s="49"/>
      <c r="D621" s="49"/>
      <c r="E621" s="49"/>
      <c r="F621" s="94"/>
    </row>
    <row r="622" spans="2:11" x14ac:dyDescent="0.2">
      <c r="B622" s="49"/>
      <c r="C622" s="49"/>
      <c r="D622" s="49"/>
      <c r="E622" s="49"/>
      <c r="F622" s="94"/>
    </row>
    <row r="623" spans="2:11" x14ac:dyDescent="0.2">
      <c r="B623" s="49"/>
      <c r="C623" s="49"/>
      <c r="D623" s="49"/>
      <c r="E623" s="49"/>
      <c r="F623" s="94"/>
    </row>
    <row r="624" spans="2:11" ht="15" x14ac:dyDescent="0.2">
      <c r="B624" s="49"/>
      <c r="C624" s="49"/>
      <c r="D624" s="49"/>
      <c r="E624" s="49"/>
      <c r="F624" s="94"/>
      <c r="K624" s="41"/>
    </row>
    <row r="625" spans="2:11" ht="15" x14ac:dyDescent="0.2">
      <c r="B625" s="49"/>
      <c r="C625" s="49"/>
      <c r="D625" s="49"/>
      <c r="E625" s="49"/>
      <c r="F625" s="94"/>
      <c r="K625" s="41"/>
    </row>
    <row r="626" spans="2:11" ht="15" x14ac:dyDescent="0.2">
      <c r="B626" s="49"/>
      <c r="C626" s="49"/>
      <c r="D626" s="49"/>
      <c r="E626" s="49"/>
      <c r="F626" s="94"/>
      <c r="K626" s="41"/>
    </row>
    <row r="627" spans="2:11" x14ac:dyDescent="0.2">
      <c r="B627" s="49"/>
      <c r="C627" s="49"/>
      <c r="D627" s="49"/>
      <c r="E627" s="49"/>
      <c r="F627" s="94"/>
    </row>
    <row r="628" spans="2:11" x14ac:dyDescent="0.2">
      <c r="B628" s="49"/>
      <c r="C628" s="49"/>
      <c r="D628" s="49"/>
      <c r="E628" s="49"/>
      <c r="F628" s="94"/>
    </row>
    <row r="629" spans="2:11" x14ac:dyDescent="0.2">
      <c r="B629" s="49"/>
      <c r="C629" s="49"/>
      <c r="D629" s="49"/>
      <c r="E629" s="49"/>
      <c r="F629" s="94"/>
      <c r="K629" s="44"/>
    </row>
    <row r="630" spans="2:11" x14ac:dyDescent="0.2">
      <c r="B630" s="49"/>
      <c r="C630" s="49"/>
      <c r="D630" s="49"/>
      <c r="E630" s="49"/>
      <c r="F630" s="94"/>
    </row>
    <row r="631" spans="2:11" x14ac:dyDescent="0.2">
      <c r="B631" s="49"/>
      <c r="C631" s="49"/>
      <c r="D631" s="49"/>
      <c r="E631" s="49"/>
      <c r="F631" s="94"/>
    </row>
    <row r="638" spans="2:11" s="41" customFormat="1" ht="15" x14ac:dyDescent="0.2">
      <c r="F638" s="93"/>
      <c r="K638"/>
    </row>
    <row r="639" spans="2:11" s="41" customFormat="1" ht="15" x14ac:dyDescent="0.2">
      <c r="F639" s="93"/>
      <c r="K639"/>
    </row>
    <row r="640" spans="2:11" s="41" customFormat="1" ht="15" x14ac:dyDescent="0.2">
      <c r="F640" s="93"/>
      <c r="K640"/>
    </row>
    <row r="643" spans="2:11" s="44" customFormat="1" x14ac:dyDescent="0.2">
      <c r="F643" s="91"/>
      <c r="K643"/>
    </row>
    <row r="646" spans="2:11" x14ac:dyDescent="0.2">
      <c r="B646" s="49"/>
      <c r="C646" s="49"/>
      <c r="D646" s="49"/>
      <c r="E646" s="49"/>
      <c r="F646" s="94"/>
    </row>
    <row r="647" spans="2:11" x14ac:dyDescent="0.2">
      <c r="B647" s="49"/>
      <c r="C647" s="49"/>
      <c r="D647" s="49"/>
      <c r="E647" s="49"/>
      <c r="F647" s="94"/>
    </row>
    <row r="648" spans="2:11" x14ac:dyDescent="0.2">
      <c r="B648" s="49"/>
      <c r="C648" s="49"/>
      <c r="D648" s="49"/>
      <c r="E648" s="49"/>
      <c r="F648" s="94"/>
    </row>
    <row r="649" spans="2:11" x14ac:dyDescent="0.2">
      <c r="B649" s="49"/>
      <c r="C649" s="49"/>
      <c r="D649" s="49"/>
      <c r="E649" s="49"/>
      <c r="F649" s="94"/>
    </row>
    <row r="650" spans="2:11" x14ac:dyDescent="0.2">
      <c r="B650" s="49"/>
      <c r="C650" s="49"/>
      <c r="D650" s="49"/>
      <c r="E650" s="49"/>
      <c r="F650" s="94"/>
    </row>
    <row r="651" spans="2:11" x14ac:dyDescent="0.2">
      <c r="B651" s="49"/>
      <c r="C651" s="49"/>
      <c r="D651" s="49"/>
      <c r="E651" s="49"/>
      <c r="F651" s="94"/>
    </row>
    <row r="652" spans="2:11" x14ac:dyDescent="0.2">
      <c r="B652" s="49"/>
      <c r="C652" s="49"/>
      <c r="D652" s="49"/>
      <c r="E652" s="49"/>
      <c r="F652" s="94"/>
    </row>
    <row r="653" spans="2:11" x14ac:dyDescent="0.2">
      <c r="B653" s="49"/>
      <c r="C653" s="49"/>
      <c r="D653" s="49"/>
      <c r="E653" s="49"/>
      <c r="F653" s="94"/>
    </row>
    <row r="654" spans="2:11" x14ac:dyDescent="0.2">
      <c r="B654" s="49"/>
      <c r="C654" s="49"/>
      <c r="D654" s="49"/>
      <c r="E654" s="49"/>
      <c r="F654" s="94"/>
    </row>
    <row r="655" spans="2:11" x14ac:dyDescent="0.2">
      <c r="B655" s="49"/>
      <c r="C655" s="49"/>
      <c r="D655" s="49"/>
      <c r="E655" s="49"/>
      <c r="F655" s="94"/>
    </row>
    <row r="656" spans="2:11" x14ac:dyDescent="0.2">
      <c r="B656" s="49"/>
      <c r="C656" s="49"/>
      <c r="D656" s="49"/>
      <c r="E656" s="49"/>
      <c r="F656" s="94"/>
    </row>
    <row r="657" spans="2:6" x14ac:dyDescent="0.2">
      <c r="B657" s="49"/>
      <c r="C657" s="49"/>
      <c r="D657" s="49"/>
      <c r="E657" s="49"/>
      <c r="F657" s="94"/>
    </row>
    <row r="658" spans="2:6" x14ac:dyDescent="0.2">
      <c r="B658" s="49"/>
      <c r="C658" s="49"/>
      <c r="D658" s="49"/>
      <c r="E658" s="49"/>
      <c r="F658" s="94"/>
    </row>
    <row r="659" spans="2:6" x14ac:dyDescent="0.2">
      <c r="B659" s="49"/>
      <c r="C659" s="49"/>
      <c r="D659" s="49"/>
      <c r="E659" s="49"/>
      <c r="F659" s="94"/>
    </row>
    <row r="660" spans="2:6" x14ac:dyDescent="0.2">
      <c r="B660" s="49"/>
      <c r="C660" s="49"/>
      <c r="D660" s="49"/>
      <c r="E660" s="49"/>
      <c r="F660" s="94"/>
    </row>
    <row r="661" spans="2:6" x14ac:dyDescent="0.2">
      <c r="B661" s="49"/>
      <c r="C661" s="49"/>
      <c r="D661" s="49"/>
      <c r="E661" s="49"/>
      <c r="F661" s="94"/>
    </row>
    <row r="662" spans="2:6" x14ac:dyDescent="0.2">
      <c r="B662" s="49"/>
      <c r="C662" s="49"/>
      <c r="D662" s="49"/>
      <c r="E662" s="49"/>
      <c r="F662" s="94"/>
    </row>
    <row r="663" spans="2:6" x14ac:dyDescent="0.2">
      <c r="B663" s="49"/>
      <c r="C663" s="49"/>
      <c r="D663" s="49"/>
      <c r="E663" s="49"/>
      <c r="F663" s="94"/>
    </row>
    <row r="664" spans="2:6" x14ac:dyDescent="0.2">
      <c r="B664" s="49"/>
      <c r="C664" s="49"/>
      <c r="D664" s="49"/>
      <c r="E664" s="49"/>
      <c r="F664" s="94"/>
    </row>
    <row r="665" spans="2:6" x14ac:dyDescent="0.2">
      <c r="B665" s="49"/>
      <c r="C665" s="49"/>
      <c r="D665" s="49"/>
      <c r="E665" s="49"/>
      <c r="F665" s="94"/>
    </row>
    <row r="666" spans="2:6" x14ac:dyDescent="0.2">
      <c r="B666" s="49"/>
      <c r="C666" s="49"/>
      <c r="D666" s="49"/>
      <c r="E666" s="49"/>
      <c r="F666" s="94"/>
    </row>
    <row r="667" spans="2:6" x14ac:dyDescent="0.2">
      <c r="B667" s="49"/>
      <c r="C667" s="49"/>
      <c r="D667" s="49"/>
      <c r="E667" s="49"/>
      <c r="F667" s="94"/>
    </row>
    <row r="668" spans="2:6" x14ac:dyDescent="0.2">
      <c r="B668" s="49"/>
      <c r="C668" s="49"/>
      <c r="D668" s="49"/>
      <c r="E668" s="49"/>
      <c r="F668" s="94"/>
    </row>
    <row r="669" spans="2:6" x14ac:dyDescent="0.2">
      <c r="B669" s="49"/>
      <c r="C669" s="49"/>
      <c r="D669" s="49"/>
      <c r="E669" s="49"/>
      <c r="F669" s="94"/>
    </row>
    <row r="670" spans="2:6" x14ac:dyDescent="0.2">
      <c r="B670" s="49"/>
      <c r="C670" s="49"/>
      <c r="D670" s="49"/>
      <c r="E670" s="49"/>
      <c r="F670" s="94"/>
    </row>
    <row r="671" spans="2:6" x14ac:dyDescent="0.2">
      <c r="B671" s="49"/>
      <c r="C671" s="49"/>
      <c r="D671" s="49"/>
      <c r="E671" s="49"/>
      <c r="F671" s="94"/>
    </row>
    <row r="672" spans="2:6" x14ac:dyDescent="0.2">
      <c r="B672" s="49"/>
      <c r="C672" s="49"/>
      <c r="D672" s="49"/>
      <c r="E672" s="49"/>
      <c r="F672" s="94"/>
    </row>
    <row r="673" spans="2:11" x14ac:dyDescent="0.2">
      <c r="B673" s="49"/>
      <c r="C673" s="49"/>
      <c r="D673" s="49"/>
      <c r="E673" s="49"/>
      <c r="F673" s="94"/>
    </row>
    <row r="674" spans="2:11" x14ac:dyDescent="0.2">
      <c r="B674" s="49"/>
      <c r="C674" s="49"/>
      <c r="D674" s="49"/>
      <c r="E674" s="49"/>
      <c r="F674" s="94"/>
    </row>
    <row r="675" spans="2:11" x14ac:dyDescent="0.2">
      <c r="B675" s="49"/>
      <c r="C675" s="49"/>
      <c r="D675" s="49"/>
      <c r="E675" s="49"/>
      <c r="F675" s="94"/>
    </row>
    <row r="676" spans="2:11" ht="15" x14ac:dyDescent="0.2">
      <c r="B676" s="49"/>
      <c r="C676" s="49"/>
      <c r="D676" s="49"/>
      <c r="E676" s="49"/>
      <c r="F676" s="94"/>
      <c r="K676" s="41"/>
    </row>
    <row r="677" spans="2:11" ht="15" x14ac:dyDescent="0.2">
      <c r="B677" s="49"/>
      <c r="C677" s="49"/>
      <c r="D677" s="49"/>
      <c r="E677" s="49"/>
      <c r="F677" s="94"/>
      <c r="K677" s="41"/>
    </row>
    <row r="678" spans="2:11" ht="15" x14ac:dyDescent="0.2">
      <c r="B678" s="49"/>
      <c r="C678" s="49"/>
      <c r="D678" s="49"/>
      <c r="E678" s="49"/>
      <c r="F678" s="94"/>
      <c r="K678" s="41"/>
    </row>
    <row r="679" spans="2:11" x14ac:dyDescent="0.2">
      <c r="B679" s="49"/>
      <c r="C679" s="49"/>
      <c r="D679" s="49"/>
      <c r="E679" s="49"/>
      <c r="F679" s="94"/>
    </row>
    <row r="680" spans="2:11" x14ac:dyDescent="0.2">
      <c r="B680" s="49"/>
      <c r="C680" s="49"/>
      <c r="D680" s="49"/>
      <c r="E680" s="49"/>
      <c r="F680" s="94"/>
    </row>
    <row r="681" spans="2:11" x14ac:dyDescent="0.2">
      <c r="B681" s="49"/>
      <c r="C681" s="49"/>
      <c r="D681" s="49"/>
      <c r="E681" s="49"/>
      <c r="F681" s="94"/>
      <c r="K681" s="44"/>
    </row>
    <row r="682" spans="2:11" x14ac:dyDescent="0.2">
      <c r="B682" s="49"/>
      <c r="C682" s="49"/>
      <c r="D682" s="49"/>
      <c r="E682" s="49"/>
      <c r="F682" s="94"/>
    </row>
    <row r="683" spans="2:11" x14ac:dyDescent="0.2">
      <c r="B683" s="49"/>
      <c r="C683" s="49"/>
      <c r="D683" s="49"/>
      <c r="E683" s="49"/>
      <c r="F683" s="94"/>
    </row>
    <row r="690" spans="2:11" s="41" customFormat="1" ht="15" x14ac:dyDescent="0.2">
      <c r="F690" s="93"/>
      <c r="K690"/>
    </row>
    <row r="691" spans="2:11" s="41" customFormat="1" ht="15" x14ac:dyDescent="0.2">
      <c r="F691" s="93"/>
      <c r="K691"/>
    </row>
    <row r="692" spans="2:11" s="41" customFormat="1" ht="15" x14ac:dyDescent="0.2">
      <c r="F692" s="93"/>
      <c r="K692"/>
    </row>
    <row r="695" spans="2:11" s="44" customFormat="1" x14ac:dyDescent="0.2">
      <c r="F695" s="91"/>
      <c r="K695"/>
    </row>
    <row r="698" spans="2:11" x14ac:dyDescent="0.2">
      <c r="B698" s="49"/>
      <c r="C698" s="49"/>
      <c r="D698" s="49"/>
      <c r="E698" s="49"/>
      <c r="F698" s="94"/>
    </row>
    <row r="699" spans="2:11" x14ac:dyDescent="0.2">
      <c r="B699" s="49"/>
      <c r="C699" s="49"/>
      <c r="D699" s="49"/>
      <c r="E699" s="49"/>
      <c r="F699" s="94"/>
    </row>
    <row r="700" spans="2:11" x14ac:dyDescent="0.2">
      <c r="B700" s="49"/>
      <c r="C700" s="49"/>
      <c r="D700" s="49"/>
      <c r="E700" s="49"/>
      <c r="F700" s="94"/>
    </row>
    <row r="701" spans="2:11" x14ac:dyDescent="0.2">
      <c r="B701" s="49"/>
      <c r="C701" s="49"/>
      <c r="D701" s="49"/>
      <c r="E701" s="49"/>
      <c r="F701" s="94"/>
    </row>
    <row r="702" spans="2:11" x14ac:dyDescent="0.2">
      <c r="B702" s="49"/>
      <c r="C702" s="49"/>
      <c r="D702" s="49"/>
      <c r="E702" s="49"/>
      <c r="F702" s="94"/>
    </row>
    <row r="703" spans="2:11" x14ac:dyDescent="0.2">
      <c r="B703" s="49"/>
      <c r="C703" s="49"/>
      <c r="D703" s="49"/>
      <c r="E703" s="49"/>
      <c r="F703" s="94"/>
    </row>
    <row r="704" spans="2:11" x14ac:dyDescent="0.2">
      <c r="B704" s="49"/>
      <c r="C704" s="49"/>
      <c r="D704" s="49"/>
      <c r="E704" s="49"/>
      <c r="F704" s="94"/>
    </row>
    <row r="705" spans="2:6" x14ac:dyDescent="0.2">
      <c r="B705" s="49"/>
      <c r="C705" s="49"/>
      <c r="D705" s="49"/>
      <c r="E705" s="49"/>
      <c r="F705" s="94"/>
    </row>
    <row r="706" spans="2:6" x14ac:dyDescent="0.2">
      <c r="B706" s="49"/>
      <c r="C706" s="49"/>
      <c r="D706" s="49"/>
      <c r="E706" s="49"/>
      <c r="F706" s="94"/>
    </row>
    <row r="707" spans="2:6" x14ac:dyDescent="0.2">
      <c r="B707" s="49"/>
      <c r="C707" s="49"/>
      <c r="D707" s="49"/>
      <c r="E707" s="49"/>
      <c r="F707" s="94"/>
    </row>
    <row r="708" spans="2:6" x14ac:dyDescent="0.2">
      <c r="B708" s="49"/>
      <c r="C708" s="49"/>
      <c r="D708" s="49"/>
      <c r="E708" s="49"/>
      <c r="F708" s="94"/>
    </row>
    <row r="709" spans="2:6" x14ac:dyDescent="0.2">
      <c r="B709" s="49"/>
      <c r="C709" s="49"/>
      <c r="D709" s="49"/>
      <c r="E709" s="49"/>
      <c r="F709" s="94"/>
    </row>
    <row r="710" spans="2:6" x14ac:dyDescent="0.2">
      <c r="B710" s="49"/>
      <c r="C710" s="49"/>
      <c r="D710" s="49"/>
      <c r="E710" s="49"/>
      <c r="F710" s="94"/>
    </row>
    <row r="711" spans="2:6" x14ac:dyDescent="0.2">
      <c r="B711" s="49"/>
      <c r="C711" s="49"/>
      <c r="D711" s="49"/>
      <c r="E711" s="49"/>
      <c r="F711" s="94"/>
    </row>
    <row r="712" spans="2:6" x14ac:dyDescent="0.2">
      <c r="B712" s="49"/>
      <c r="C712" s="49"/>
      <c r="D712" s="49"/>
      <c r="E712" s="49"/>
      <c r="F712" s="94"/>
    </row>
    <row r="713" spans="2:6" x14ac:dyDescent="0.2">
      <c r="B713" s="49"/>
      <c r="C713" s="49"/>
      <c r="D713" s="49"/>
      <c r="E713" s="49"/>
      <c r="F713" s="94"/>
    </row>
    <row r="714" spans="2:6" x14ac:dyDescent="0.2">
      <c r="B714" s="49"/>
      <c r="C714" s="49"/>
      <c r="D714" s="49"/>
      <c r="E714" s="49"/>
      <c r="F714" s="94"/>
    </row>
    <row r="715" spans="2:6" x14ac:dyDescent="0.2">
      <c r="B715" s="49"/>
      <c r="C715" s="49"/>
      <c r="D715" s="49"/>
      <c r="E715" s="49"/>
      <c r="F715" s="94"/>
    </row>
    <row r="716" spans="2:6" x14ac:dyDescent="0.2">
      <c r="B716" s="49"/>
      <c r="C716" s="49"/>
      <c r="D716" s="49"/>
      <c r="E716" s="49"/>
      <c r="F716" s="94"/>
    </row>
    <row r="717" spans="2:6" x14ac:dyDescent="0.2">
      <c r="B717" s="49"/>
      <c r="C717" s="49"/>
      <c r="D717" s="49"/>
      <c r="E717" s="49"/>
      <c r="F717" s="94"/>
    </row>
    <row r="718" spans="2:6" x14ac:dyDescent="0.2">
      <c r="B718" s="49"/>
      <c r="C718" s="49"/>
      <c r="D718" s="49"/>
      <c r="E718" s="49"/>
      <c r="F718" s="94"/>
    </row>
    <row r="719" spans="2:6" x14ac:dyDescent="0.2">
      <c r="B719" s="49"/>
      <c r="C719" s="49"/>
      <c r="D719" s="49"/>
      <c r="E719" s="49"/>
      <c r="F719" s="94"/>
    </row>
    <row r="720" spans="2:6" x14ac:dyDescent="0.2">
      <c r="B720" s="49"/>
      <c r="C720" s="49"/>
      <c r="D720" s="49"/>
      <c r="E720" s="49"/>
      <c r="F720" s="94"/>
    </row>
    <row r="721" spans="2:11" x14ac:dyDescent="0.2">
      <c r="B721" s="49"/>
      <c r="C721" s="49"/>
      <c r="D721" s="49"/>
      <c r="E721" s="49"/>
      <c r="F721" s="94"/>
    </row>
    <row r="722" spans="2:11" x14ac:dyDescent="0.2">
      <c r="B722" s="49"/>
      <c r="C722" s="49"/>
      <c r="D722" s="49"/>
      <c r="E722" s="49"/>
      <c r="F722" s="94"/>
    </row>
    <row r="723" spans="2:11" x14ac:dyDescent="0.2">
      <c r="B723" s="49"/>
      <c r="C723" s="49"/>
      <c r="D723" s="49"/>
      <c r="E723" s="49"/>
      <c r="F723" s="94"/>
    </row>
    <row r="724" spans="2:11" x14ac:dyDescent="0.2">
      <c r="B724" s="49"/>
      <c r="C724" s="49"/>
      <c r="D724" s="49"/>
      <c r="E724" s="49"/>
      <c r="F724" s="94"/>
    </row>
    <row r="725" spans="2:11" x14ac:dyDescent="0.2">
      <c r="B725" s="49"/>
      <c r="C725" s="49"/>
      <c r="D725" s="49"/>
      <c r="E725" s="49"/>
      <c r="F725" s="94"/>
    </row>
    <row r="726" spans="2:11" x14ac:dyDescent="0.2">
      <c r="B726" s="49"/>
      <c r="C726" s="49"/>
      <c r="D726" s="49"/>
      <c r="E726" s="49"/>
      <c r="F726" s="94"/>
    </row>
    <row r="727" spans="2:11" x14ac:dyDescent="0.2">
      <c r="B727" s="49"/>
      <c r="C727" s="49"/>
      <c r="D727" s="49"/>
      <c r="E727" s="49"/>
      <c r="F727" s="94"/>
    </row>
    <row r="728" spans="2:11" ht="15" x14ac:dyDescent="0.2">
      <c r="B728" s="49"/>
      <c r="C728" s="49"/>
      <c r="D728" s="49"/>
      <c r="E728" s="49"/>
      <c r="F728" s="94"/>
      <c r="K728" s="41"/>
    </row>
    <row r="729" spans="2:11" ht="15" x14ac:dyDescent="0.2">
      <c r="B729" s="49"/>
      <c r="C729" s="49"/>
      <c r="D729" s="49"/>
      <c r="E729" s="49"/>
      <c r="F729" s="94"/>
      <c r="K729" s="41"/>
    </row>
    <row r="730" spans="2:11" ht="15" x14ac:dyDescent="0.2">
      <c r="B730" s="49"/>
      <c r="C730" s="49"/>
      <c r="D730" s="49"/>
      <c r="E730" s="49"/>
      <c r="F730" s="94"/>
      <c r="K730" s="41"/>
    </row>
    <row r="731" spans="2:11" x14ac:dyDescent="0.2">
      <c r="B731" s="49"/>
      <c r="C731" s="49"/>
      <c r="D731" s="49"/>
      <c r="E731" s="49"/>
      <c r="F731" s="94"/>
    </row>
    <row r="732" spans="2:11" x14ac:dyDescent="0.2">
      <c r="B732" s="49"/>
      <c r="C732" s="49"/>
      <c r="D732" s="49"/>
      <c r="E732" s="49"/>
      <c r="F732" s="94"/>
    </row>
    <row r="733" spans="2:11" x14ac:dyDescent="0.2">
      <c r="B733" s="49"/>
      <c r="C733" s="49"/>
      <c r="D733" s="49"/>
      <c r="E733" s="49"/>
      <c r="F733" s="94"/>
      <c r="K733" s="44"/>
    </row>
    <row r="734" spans="2:11" x14ac:dyDescent="0.2">
      <c r="B734" s="49"/>
      <c r="C734" s="49"/>
      <c r="D734" s="49"/>
      <c r="E734" s="49"/>
      <c r="F734" s="94"/>
    </row>
    <row r="735" spans="2:11" x14ac:dyDescent="0.2">
      <c r="B735" s="49"/>
      <c r="C735" s="49"/>
      <c r="D735" s="49"/>
      <c r="E735" s="49"/>
      <c r="F735" s="94"/>
    </row>
  </sheetData>
  <mergeCells count="1">
    <mergeCell ref="A3:I3"/>
  </mergeCells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21"/>
  <dimension ref="A1:K773"/>
  <sheetViews>
    <sheetView showGridLines="0" topLeftCell="A24" zoomScaleNormal="100" workbookViewId="0">
      <selection activeCell="A28" sqref="A28"/>
    </sheetView>
  </sheetViews>
  <sheetFormatPr defaultRowHeight="12.75" x14ac:dyDescent="0.2"/>
  <cols>
    <col min="1" max="1" width="17.140625" style="44" customWidth="1"/>
    <col min="2" max="9" width="9.7109375" customWidth="1"/>
    <col min="10" max="10" width="1.140625" customWidth="1"/>
    <col min="11" max="11" width="9.7109375" customWidth="1"/>
  </cols>
  <sheetData>
    <row r="1" spans="1:11" s="41" customFormat="1" ht="15.75" customHeight="1" x14ac:dyDescent="0.2"/>
    <row r="2" spans="1:11" s="41" customFormat="1" ht="15.75" customHeight="1" x14ac:dyDescent="0.25">
      <c r="A2" s="33"/>
    </row>
    <row r="3" spans="1:11" s="41" customFormat="1" ht="15.75" customHeight="1" x14ac:dyDescent="0.25">
      <c r="A3" s="135" t="s">
        <v>212</v>
      </c>
      <c r="B3" s="135"/>
      <c r="C3" s="135"/>
      <c r="D3" s="135"/>
      <c r="E3" s="135"/>
      <c r="F3" s="135"/>
      <c r="G3" s="135"/>
      <c r="H3" s="135"/>
      <c r="I3" s="135"/>
      <c r="J3" s="135"/>
    </row>
    <row r="4" spans="1:11" s="41" customFormat="1" ht="15.75" customHeight="1" x14ac:dyDescent="0.25">
      <c r="A4" s="33"/>
    </row>
    <row r="5" spans="1:11" s="41" customFormat="1" ht="15.75" customHeight="1" x14ac:dyDescent="0.25">
      <c r="A5" s="33"/>
    </row>
    <row r="6" spans="1:11" s="44" customFormat="1" ht="15.75" customHeight="1" x14ac:dyDescent="0.2">
      <c r="B6" s="67" t="s">
        <v>95</v>
      </c>
      <c r="C6" s="67" t="s">
        <v>160</v>
      </c>
      <c r="D6" s="67" t="s">
        <v>161</v>
      </c>
      <c r="E6" s="67" t="s">
        <v>94</v>
      </c>
      <c r="F6" s="102" t="s">
        <v>162</v>
      </c>
      <c r="G6" s="67" t="s">
        <v>93</v>
      </c>
      <c r="H6" s="67" t="s">
        <v>163</v>
      </c>
      <c r="I6" s="67" t="s">
        <v>157</v>
      </c>
      <c r="J6" s="67"/>
      <c r="K6" s="67" t="s">
        <v>100</v>
      </c>
    </row>
    <row r="7" spans="1:11" s="44" customFormat="1" ht="15.75" customHeight="1" x14ac:dyDescent="0.2">
      <c r="B7" s="67" t="s">
        <v>159</v>
      </c>
      <c r="C7" s="67" t="s">
        <v>159</v>
      </c>
      <c r="D7" s="67" t="s">
        <v>159</v>
      </c>
      <c r="E7" s="67" t="s">
        <v>159</v>
      </c>
      <c r="F7" s="102"/>
      <c r="G7" s="67"/>
      <c r="H7" s="67" t="s">
        <v>102</v>
      </c>
      <c r="I7" s="67"/>
      <c r="J7" s="60"/>
      <c r="K7" s="67" t="s">
        <v>101</v>
      </c>
    </row>
    <row r="8" spans="1:11" s="44" customFormat="1" ht="15.75" hidden="1" customHeight="1" x14ac:dyDescent="0.2">
      <c r="B8" s="66"/>
      <c r="C8" s="47"/>
      <c r="D8" s="47"/>
      <c r="E8" s="47"/>
      <c r="F8" s="79"/>
      <c r="G8" s="47"/>
      <c r="H8" s="47"/>
      <c r="I8" s="47"/>
      <c r="J8"/>
      <c r="K8" s="47"/>
    </row>
    <row r="9" spans="1:11" ht="15.75" customHeight="1" x14ac:dyDescent="0.2">
      <c r="A9" s="50" t="s">
        <v>225</v>
      </c>
      <c r="B9" s="57">
        <v>110.85760999999999</v>
      </c>
      <c r="C9" s="57">
        <v>18.20682</v>
      </c>
      <c r="D9" s="108">
        <v>126.81532</v>
      </c>
      <c r="E9" s="57">
        <v>54.82817</v>
      </c>
      <c r="F9" s="57">
        <v>72.258470000000003</v>
      </c>
      <c r="G9" s="57">
        <v>40.817059999999998</v>
      </c>
      <c r="H9" s="57">
        <v>518.64030000000002</v>
      </c>
      <c r="I9" s="108">
        <v>0</v>
      </c>
      <c r="J9" s="60"/>
      <c r="K9" s="108">
        <v>942.42375000000004</v>
      </c>
    </row>
    <row r="10" spans="1:11" ht="15.75" customHeight="1" x14ac:dyDescent="0.2">
      <c r="A10" s="52" t="s">
        <v>226</v>
      </c>
      <c r="B10" s="58">
        <v>42.824800000000003</v>
      </c>
      <c r="C10" s="58">
        <v>30.36861</v>
      </c>
      <c r="D10" s="113">
        <v>214.55373</v>
      </c>
      <c r="E10" s="58">
        <v>98.982100000000003</v>
      </c>
      <c r="F10" s="58">
        <v>121.21312</v>
      </c>
      <c r="G10" s="58">
        <v>79.208510000000004</v>
      </c>
      <c r="H10" s="58">
        <v>394.64666999999997</v>
      </c>
      <c r="I10" s="113">
        <v>1.99963</v>
      </c>
      <c r="J10" s="60"/>
      <c r="K10" s="113">
        <v>983.79717000000005</v>
      </c>
    </row>
    <row r="11" spans="1:11" ht="15.75" customHeight="1" x14ac:dyDescent="0.2">
      <c r="A11" s="50" t="s">
        <v>227</v>
      </c>
      <c r="B11" s="57">
        <v>163.25390999999999</v>
      </c>
      <c r="C11" s="57">
        <v>19.419319999999999</v>
      </c>
      <c r="D11" s="108">
        <v>255.22235000000001</v>
      </c>
      <c r="E11" s="57">
        <v>57.969810000000003</v>
      </c>
      <c r="F11" s="57">
        <v>128.51494</v>
      </c>
      <c r="G11" s="57">
        <v>64.415270000000007</v>
      </c>
      <c r="H11" s="57">
        <v>835.06830000000002</v>
      </c>
      <c r="I11" s="108">
        <v>1.2873399999999999</v>
      </c>
      <c r="J11" s="60"/>
      <c r="K11" s="108">
        <v>1525.1512499999999</v>
      </c>
    </row>
    <row r="12" spans="1:11" ht="15.75" customHeight="1" x14ac:dyDescent="0.2">
      <c r="A12" s="52" t="s">
        <v>26</v>
      </c>
      <c r="B12" s="58">
        <v>286.40242000000001</v>
      </c>
      <c r="C12" s="58">
        <v>68.523049999999998</v>
      </c>
      <c r="D12" s="113">
        <v>890.45655999999997</v>
      </c>
      <c r="E12" s="58">
        <v>143.65933000000001</v>
      </c>
      <c r="F12" s="58">
        <v>330.91998000000001</v>
      </c>
      <c r="G12" s="58">
        <v>187.67230000000001</v>
      </c>
      <c r="H12" s="58">
        <v>1654.5019600000001</v>
      </c>
      <c r="I12" s="113">
        <v>13.525230000000001</v>
      </c>
      <c r="J12" s="60"/>
      <c r="K12" s="113">
        <v>3577.8070200000002</v>
      </c>
    </row>
    <row r="13" spans="1:11" ht="15.75" customHeight="1" x14ac:dyDescent="0.2">
      <c r="A13" s="50" t="s">
        <v>27</v>
      </c>
      <c r="B13" s="57">
        <v>34.455190000000002</v>
      </c>
      <c r="C13" s="57">
        <v>11.094620000000001</v>
      </c>
      <c r="D13" s="108">
        <v>109.88337</v>
      </c>
      <c r="E13" s="57">
        <v>19.843450000000001</v>
      </c>
      <c r="F13" s="57">
        <v>55.592219999999998</v>
      </c>
      <c r="G13" s="57">
        <v>35.689520000000002</v>
      </c>
      <c r="H13" s="57">
        <v>251.08713</v>
      </c>
      <c r="I13" s="108">
        <v>4.6809700000000003</v>
      </c>
      <c r="J13" s="60"/>
      <c r="K13" s="108">
        <v>522.94142999999997</v>
      </c>
    </row>
    <row r="14" spans="1:11" ht="15.75" customHeight="1" x14ac:dyDescent="0.2">
      <c r="A14" s="52" t="s">
        <v>28</v>
      </c>
      <c r="B14" s="58">
        <v>4.3079900000000002</v>
      </c>
      <c r="C14" s="58">
        <v>0.35365000000000002</v>
      </c>
      <c r="D14" s="113">
        <v>27.3461</v>
      </c>
      <c r="E14" s="58">
        <v>2.7848799999999998</v>
      </c>
      <c r="F14" s="58">
        <v>6.07559</v>
      </c>
      <c r="G14" s="58">
        <v>5.08514</v>
      </c>
      <c r="H14" s="58">
        <v>57.578740000000003</v>
      </c>
      <c r="I14" s="113">
        <v>0.58442000000000005</v>
      </c>
      <c r="J14" s="60"/>
      <c r="K14" s="113">
        <v>104.11651000000001</v>
      </c>
    </row>
    <row r="15" spans="1:11" ht="15.75" customHeight="1" x14ac:dyDescent="0.2">
      <c r="A15" s="50" t="s">
        <v>29</v>
      </c>
      <c r="B15" s="57">
        <v>51.223730000000003</v>
      </c>
      <c r="C15" s="57">
        <v>8.7388499999999993</v>
      </c>
      <c r="D15" s="108">
        <v>111.0441</v>
      </c>
      <c r="E15" s="57">
        <v>14.385949999999999</v>
      </c>
      <c r="F15" s="57">
        <v>27.583729999999999</v>
      </c>
      <c r="G15" s="57">
        <v>27.528220000000001</v>
      </c>
      <c r="H15" s="57">
        <v>376.59951000000001</v>
      </c>
      <c r="I15" s="108">
        <v>2.9532799999999999</v>
      </c>
      <c r="J15" s="60"/>
      <c r="K15" s="108">
        <v>620.61185999999998</v>
      </c>
    </row>
    <row r="16" spans="1:11" ht="15.75" customHeight="1" x14ac:dyDescent="0.2">
      <c r="A16" s="52" t="s">
        <v>30</v>
      </c>
      <c r="B16" s="58">
        <v>18.11327</v>
      </c>
      <c r="C16" s="58">
        <v>7.9966299999999997</v>
      </c>
      <c r="D16" s="113">
        <v>58.148820000000001</v>
      </c>
      <c r="E16" s="58">
        <v>7.8419499999999998</v>
      </c>
      <c r="F16" s="58">
        <v>17.72345</v>
      </c>
      <c r="G16" s="58">
        <v>7.1365299999999996</v>
      </c>
      <c r="H16" s="58">
        <v>115.29034</v>
      </c>
      <c r="I16" s="113">
        <v>1.3397399999999999</v>
      </c>
      <c r="J16" s="60"/>
      <c r="K16" s="113">
        <v>233.59072</v>
      </c>
    </row>
    <row r="17" spans="1:11" ht="15.75" hidden="1" customHeight="1" x14ac:dyDescent="0.2">
      <c r="A17" s="50" t="s">
        <v>31</v>
      </c>
      <c r="B17" s="57">
        <v>1.99963</v>
      </c>
      <c r="C17" s="57">
        <v>4.9067499999999997</v>
      </c>
      <c r="D17" s="108">
        <v>10.929959999999999</v>
      </c>
      <c r="E17" s="57">
        <v>3.3992399999999998</v>
      </c>
      <c r="F17" s="57">
        <v>3.7547600000000001</v>
      </c>
      <c r="G17" s="57">
        <v>13.25578</v>
      </c>
      <c r="H17" s="57">
        <v>40.476520000000001</v>
      </c>
      <c r="I17" s="108">
        <v>0.99980999999999998</v>
      </c>
      <c r="J17" s="60"/>
      <c r="K17" s="108">
        <v>79.722449999999995</v>
      </c>
    </row>
    <row r="18" spans="1:11" ht="15.75" hidden="1" customHeight="1" x14ac:dyDescent="0.2">
      <c r="A18" s="52" t="s">
        <v>32</v>
      </c>
      <c r="B18" s="58">
        <v>0</v>
      </c>
      <c r="C18" s="58">
        <v>0.92371999999999999</v>
      </c>
      <c r="D18" s="113">
        <v>1.99963</v>
      </c>
      <c r="E18" s="58">
        <v>0.99980999999999998</v>
      </c>
      <c r="F18" s="58">
        <v>2.4455800000000001</v>
      </c>
      <c r="G18" s="58">
        <v>3.9069400000000001</v>
      </c>
      <c r="H18" s="58">
        <v>33.376159999999999</v>
      </c>
      <c r="I18" s="113">
        <v>0</v>
      </c>
      <c r="J18" s="60"/>
      <c r="K18" s="113">
        <v>43.65184</v>
      </c>
    </row>
    <row r="19" spans="1:11" ht="15.75" hidden="1" customHeight="1" x14ac:dyDescent="0.2">
      <c r="A19" s="50" t="s">
        <v>33</v>
      </c>
      <c r="B19" s="57">
        <v>0</v>
      </c>
      <c r="C19" s="57">
        <v>0</v>
      </c>
      <c r="D19" s="108">
        <v>0</v>
      </c>
      <c r="E19" s="57">
        <v>0</v>
      </c>
      <c r="F19" s="57">
        <v>2.58405</v>
      </c>
      <c r="G19" s="57">
        <v>0</v>
      </c>
      <c r="H19" s="57">
        <v>5.2142499999999998</v>
      </c>
      <c r="I19" s="108">
        <v>0</v>
      </c>
      <c r="J19" s="60"/>
      <c r="K19" s="108">
        <v>7.7982899999999997</v>
      </c>
    </row>
    <row r="20" spans="1:11" ht="15.75" hidden="1" customHeight="1" x14ac:dyDescent="0.2">
      <c r="A20" s="52" t="s">
        <v>34</v>
      </c>
      <c r="B20" s="58">
        <v>0</v>
      </c>
      <c r="C20" s="58">
        <v>0</v>
      </c>
      <c r="D20" s="113">
        <v>2.9994399999999999</v>
      </c>
      <c r="E20" s="58">
        <v>0.99980999999999998</v>
      </c>
      <c r="F20" s="58">
        <v>1.9073199999999999</v>
      </c>
      <c r="G20" s="58">
        <v>1.99963</v>
      </c>
      <c r="H20" s="58">
        <v>12.822929999999999</v>
      </c>
      <c r="I20" s="113">
        <v>0</v>
      </c>
      <c r="J20" s="60"/>
      <c r="K20" s="113">
        <v>20.729120000000002</v>
      </c>
    </row>
    <row r="21" spans="1:11" ht="15.75" customHeight="1" x14ac:dyDescent="0.2">
      <c r="A21" s="50" t="s">
        <v>35</v>
      </c>
      <c r="B21" s="108">
        <v>1.99963</v>
      </c>
      <c r="C21" s="108">
        <v>5.83047</v>
      </c>
      <c r="D21" s="108">
        <v>15.92902</v>
      </c>
      <c r="E21" s="57">
        <v>5.39886</v>
      </c>
      <c r="F21" s="57">
        <v>10.691700000000001</v>
      </c>
      <c r="G21" s="57">
        <v>19.16235</v>
      </c>
      <c r="H21" s="57">
        <v>91.889849999999996</v>
      </c>
      <c r="I21" s="108">
        <v>0.99980999999999998</v>
      </c>
      <c r="J21" s="60"/>
      <c r="K21" s="108">
        <v>151.90170000000001</v>
      </c>
    </row>
    <row r="22" spans="1:11" ht="15.75" customHeight="1" x14ac:dyDescent="0.2">
      <c r="A22" s="52" t="s">
        <v>36</v>
      </c>
      <c r="B22" s="58">
        <v>0</v>
      </c>
      <c r="C22" s="58">
        <v>1.3072999999999999</v>
      </c>
      <c r="D22" s="113">
        <v>2.1705199999999998</v>
      </c>
      <c r="E22" s="58">
        <v>0</v>
      </c>
      <c r="F22" s="58">
        <v>0</v>
      </c>
      <c r="G22" s="58">
        <v>0</v>
      </c>
      <c r="H22" s="58">
        <v>5.1269299999999998</v>
      </c>
      <c r="I22" s="113">
        <v>0</v>
      </c>
      <c r="J22" s="60"/>
      <c r="K22" s="113">
        <v>8.6047499999999992</v>
      </c>
    </row>
    <row r="23" spans="1:11" ht="15.75" customHeight="1" x14ac:dyDescent="0.2">
      <c r="A23" s="50" t="s">
        <v>37</v>
      </c>
      <c r="B23" s="57">
        <v>0</v>
      </c>
      <c r="C23" s="57">
        <v>0</v>
      </c>
      <c r="D23" s="108">
        <v>1.99963</v>
      </c>
      <c r="E23" s="57">
        <v>0</v>
      </c>
      <c r="F23" s="57">
        <v>0</v>
      </c>
      <c r="G23" s="57">
        <v>1.99963</v>
      </c>
      <c r="H23" s="57">
        <v>27.89809</v>
      </c>
      <c r="I23" s="108">
        <v>0.30748999999999999</v>
      </c>
      <c r="J23" s="60"/>
      <c r="K23" s="108">
        <v>32.204830000000001</v>
      </c>
    </row>
    <row r="24" spans="1:11" ht="15.75" customHeight="1" x14ac:dyDescent="0.2">
      <c r="A24" s="52" t="s">
        <v>38</v>
      </c>
      <c r="B24" s="58">
        <v>1.99963</v>
      </c>
      <c r="C24" s="58">
        <v>3.9930099999999999</v>
      </c>
      <c r="D24" s="113">
        <v>4.4757699999999998</v>
      </c>
      <c r="E24" s="58">
        <v>9.0681700000000003</v>
      </c>
      <c r="F24" s="58">
        <v>2.9464199999999998</v>
      </c>
      <c r="G24" s="58">
        <v>13.08676</v>
      </c>
      <c r="H24" s="58">
        <v>60.619349999999997</v>
      </c>
      <c r="I24" s="113">
        <v>0</v>
      </c>
      <c r="J24" s="60"/>
      <c r="K24" s="113">
        <v>96.189109999999999</v>
      </c>
    </row>
    <row r="25" spans="1:11" ht="15.75" customHeight="1" x14ac:dyDescent="0.2">
      <c r="A25" s="50" t="s">
        <v>39</v>
      </c>
      <c r="B25" s="57">
        <v>3.99925</v>
      </c>
      <c r="C25" s="57">
        <v>1.44577</v>
      </c>
      <c r="D25" s="108">
        <v>20.072970000000002</v>
      </c>
      <c r="E25" s="57">
        <v>5.5909700000000004</v>
      </c>
      <c r="F25" s="57">
        <v>25.648969999999998</v>
      </c>
      <c r="G25" s="57">
        <v>8.6608900000000002</v>
      </c>
      <c r="H25" s="57">
        <v>126.63382</v>
      </c>
      <c r="I25" s="108">
        <v>0</v>
      </c>
      <c r="J25" s="60"/>
      <c r="K25" s="108">
        <v>192.63767999999999</v>
      </c>
    </row>
    <row r="26" spans="1:11" ht="15.75" customHeight="1" x14ac:dyDescent="0.2">
      <c r="A26" s="52" t="s">
        <v>40</v>
      </c>
      <c r="B26" s="58">
        <v>10.81706</v>
      </c>
      <c r="C26" s="58">
        <v>4.3529</v>
      </c>
      <c r="D26" s="113">
        <v>64.618600000000001</v>
      </c>
      <c r="E26" s="58">
        <v>6.47539</v>
      </c>
      <c r="F26" s="58">
        <v>14.367240000000001</v>
      </c>
      <c r="G26" s="58">
        <v>9.5471800000000009</v>
      </c>
      <c r="H26" s="58">
        <v>122.95765</v>
      </c>
      <c r="I26" s="113">
        <v>0.96052000000000004</v>
      </c>
      <c r="J26" s="60"/>
      <c r="K26" s="113">
        <v>234.09655000000001</v>
      </c>
    </row>
    <row r="27" spans="1:11" ht="15.75" customHeight="1" x14ac:dyDescent="0.2">
      <c r="A27" s="50" t="s">
        <v>41</v>
      </c>
      <c r="B27" s="57">
        <v>0.12786</v>
      </c>
      <c r="C27" s="57">
        <v>0.27755000000000002</v>
      </c>
      <c r="D27" s="108">
        <v>2.53789</v>
      </c>
      <c r="E27" s="57">
        <v>0</v>
      </c>
      <c r="F27" s="57">
        <v>0</v>
      </c>
      <c r="G27" s="57">
        <v>0</v>
      </c>
      <c r="H27" s="57">
        <v>14.833780000000001</v>
      </c>
      <c r="I27" s="108">
        <v>0</v>
      </c>
      <c r="J27" s="60"/>
      <c r="K27" s="108">
        <v>17.889980000000001</v>
      </c>
    </row>
    <row r="28" spans="1:11" ht="15.75" customHeight="1" x14ac:dyDescent="0.2">
      <c r="A28" s="52" t="s">
        <v>42</v>
      </c>
      <c r="B28" s="58">
        <v>3.31067</v>
      </c>
      <c r="C28" s="58">
        <v>2.3071199999999998</v>
      </c>
      <c r="D28" s="113">
        <v>116.3257</v>
      </c>
      <c r="E28" s="58">
        <v>2.1225000000000001</v>
      </c>
      <c r="F28" s="58">
        <v>1.99963</v>
      </c>
      <c r="G28" s="58">
        <v>13.82648</v>
      </c>
      <c r="H28" s="58">
        <v>220.74035000000001</v>
      </c>
      <c r="I28" s="113">
        <v>0</v>
      </c>
      <c r="J28" s="60"/>
      <c r="K28" s="113">
        <v>360.63245000000001</v>
      </c>
    </row>
    <row r="29" spans="1:11" ht="15.75" customHeight="1" x14ac:dyDescent="0.2">
      <c r="A29" s="50" t="s">
        <v>43</v>
      </c>
      <c r="B29" s="57">
        <v>2.90713</v>
      </c>
      <c r="C29" s="57">
        <v>0</v>
      </c>
      <c r="D29" s="108">
        <v>0.76903999999999995</v>
      </c>
      <c r="E29" s="57">
        <v>1.7850699999999999</v>
      </c>
      <c r="F29" s="57">
        <v>0</v>
      </c>
      <c r="G29" s="57">
        <v>0</v>
      </c>
      <c r="H29" s="57">
        <v>2.9838499999999999</v>
      </c>
      <c r="I29" s="108">
        <v>0</v>
      </c>
      <c r="J29" s="60"/>
      <c r="K29" s="108">
        <v>8.4450800000000008</v>
      </c>
    </row>
    <row r="30" spans="1:11" ht="15.75" customHeight="1" x14ac:dyDescent="0.2">
      <c r="A30" s="52" t="s">
        <v>44</v>
      </c>
      <c r="B30" s="58">
        <v>13.19092</v>
      </c>
      <c r="C30" s="58">
        <v>3.8819900000000001</v>
      </c>
      <c r="D30" s="113">
        <v>14.328569999999999</v>
      </c>
      <c r="E30" s="58">
        <v>7.9984999999999999</v>
      </c>
      <c r="F30" s="58">
        <v>8.4220000000000006</v>
      </c>
      <c r="G30" s="58">
        <v>15.475580000000001</v>
      </c>
      <c r="H30" s="58">
        <v>71.877380000000002</v>
      </c>
      <c r="I30" s="113">
        <v>0</v>
      </c>
      <c r="J30" s="60"/>
      <c r="K30" s="113">
        <v>135.17495</v>
      </c>
    </row>
    <row r="31" spans="1:11" ht="15.75" customHeight="1" x14ac:dyDescent="0.2">
      <c r="A31" s="50" t="s">
        <v>45</v>
      </c>
      <c r="B31" s="57">
        <v>3.698</v>
      </c>
      <c r="C31" s="57">
        <v>0.99980999999999998</v>
      </c>
      <c r="D31" s="108">
        <v>4.8100800000000001</v>
      </c>
      <c r="E31" s="57">
        <v>2.5759400000000001</v>
      </c>
      <c r="F31" s="57">
        <v>2.9096199999999999</v>
      </c>
      <c r="G31" s="57">
        <v>1.8636600000000001</v>
      </c>
      <c r="H31" s="57">
        <v>12.32708</v>
      </c>
      <c r="I31" s="108">
        <v>0.90749999999999997</v>
      </c>
      <c r="J31" s="60"/>
      <c r="K31" s="108">
        <v>30.09169</v>
      </c>
    </row>
    <row r="32" spans="1:11" ht="15.75" customHeight="1" x14ac:dyDescent="0.2">
      <c r="A32" s="52" t="s">
        <v>46</v>
      </c>
      <c r="B32" s="58">
        <v>1.99963</v>
      </c>
      <c r="C32" s="58">
        <v>1.3353699999999999</v>
      </c>
      <c r="D32" s="113">
        <v>16.862100000000002</v>
      </c>
      <c r="E32" s="58">
        <v>2.9588999999999999</v>
      </c>
      <c r="F32" s="58">
        <v>1.76885</v>
      </c>
      <c r="G32" s="58">
        <v>5.1768200000000002</v>
      </c>
      <c r="H32" s="58">
        <v>24.708410000000001</v>
      </c>
      <c r="I32" s="113">
        <v>0</v>
      </c>
      <c r="J32" s="60"/>
      <c r="K32" s="113">
        <v>54.810079999999999</v>
      </c>
    </row>
    <row r="33" spans="1:11" ht="15.75" customHeight="1" x14ac:dyDescent="0.2">
      <c r="A33" s="50" t="s">
        <v>47</v>
      </c>
      <c r="B33" s="57">
        <v>39.71434</v>
      </c>
      <c r="C33" s="57">
        <v>4.6104900000000004</v>
      </c>
      <c r="D33" s="108">
        <v>130.47028</v>
      </c>
      <c r="E33" s="57">
        <v>19.286470000000001</v>
      </c>
      <c r="F33" s="57">
        <v>42.670740000000002</v>
      </c>
      <c r="G33" s="57">
        <v>13.695499999999999</v>
      </c>
      <c r="H33" s="57">
        <v>168.6902</v>
      </c>
      <c r="I33" s="108">
        <v>0.67673000000000005</v>
      </c>
      <c r="J33" s="60"/>
      <c r="K33" s="108">
        <v>419.81475999999998</v>
      </c>
    </row>
    <row r="34" spans="1:11" ht="15.75" customHeight="1" x14ac:dyDescent="0.2">
      <c r="A34" s="52" t="s">
        <v>48</v>
      </c>
      <c r="B34" s="58">
        <v>13.873889999999999</v>
      </c>
      <c r="C34" s="58">
        <v>3.4453900000000002</v>
      </c>
      <c r="D34" s="113">
        <v>51.850560000000002</v>
      </c>
      <c r="E34" s="58">
        <v>9.0426000000000002</v>
      </c>
      <c r="F34" s="58">
        <v>12.998810000000001</v>
      </c>
      <c r="G34" s="58">
        <v>16.571449999999999</v>
      </c>
      <c r="H34" s="58">
        <v>177.32489000000001</v>
      </c>
      <c r="I34" s="113">
        <v>0</v>
      </c>
      <c r="J34" s="60"/>
      <c r="K34" s="113">
        <v>286.10739999999998</v>
      </c>
    </row>
    <row r="35" spans="1:11" ht="15.75" customHeight="1" x14ac:dyDescent="0.2">
      <c r="A35" s="50" t="s">
        <v>49</v>
      </c>
      <c r="B35" s="57">
        <v>11.55118</v>
      </c>
      <c r="C35" s="57">
        <v>4.9990600000000001</v>
      </c>
      <c r="D35" s="108">
        <v>33.475960000000001</v>
      </c>
      <c r="E35" s="57">
        <v>1.2137500000000001</v>
      </c>
      <c r="F35" s="57">
        <v>17.44153</v>
      </c>
      <c r="G35" s="57">
        <v>8.8598499999999998</v>
      </c>
      <c r="H35" s="57">
        <v>105.13003999999999</v>
      </c>
      <c r="I35" s="108">
        <v>0</v>
      </c>
      <c r="J35" s="60"/>
      <c r="K35" s="108">
        <v>182.67137</v>
      </c>
    </row>
    <row r="36" spans="1:11" ht="15.75" customHeight="1" x14ac:dyDescent="0.2">
      <c r="A36" s="52" t="s">
        <v>50</v>
      </c>
      <c r="B36" s="58">
        <v>119.73305000000001</v>
      </c>
      <c r="C36" s="58">
        <v>23.600069999999999</v>
      </c>
      <c r="D36" s="113">
        <v>221.16821999999999</v>
      </c>
      <c r="E36" s="58">
        <v>49.676920000000003</v>
      </c>
      <c r="F36" s="58">
        <v>114.68409</v>
      </c>
      <c r="G36" s="58">
        <v>83.216489999999993</v>
      </c>
      <c r="H36" s="58">
        <v>861.04346999999996</v>
      </c>
      <c r="I36" s="113">
        <v>0.26134000000000002</v>
      </c>
      <c r="J36" s="60"/>
      <c r="K36" s="113">
        <v>1475.4612400000001</v>
      </c>
    </row>
    <row r="37" spans="1:11" ht="15.75" customHeight="1" x14ac:dyDescent="0.2">
      <c r="A37" s="50" t="s">
        <v>51</v>
      </c>
      <c r="B37" s="57">
        <v>87.932389999999998</v>
      </c>
      <c r="C37" s="57">
        <v>26.971869999999999</v>
      </c>
      <c r="D37" s="108">
        <v>252.66575</v>
      </c>
      <c r="E37" s="57">
        <v>84.739599999999996</v>
      </c>
      <c r="F37" s="57">
        <v>104.60612</v>
      </c>
      <c r="G37" s="57">
        <v>80.420379999999994</v>
      </c>
      <c r="H37" s="57">
        <v>820.64491999999996</v>
      </c>
      <c r="I37" s="108">
        <v>0</v>
      </c>
      <c r="J37" s="60"/>
      <c r="K37" s="108">
        <v>1461.1813099999999</v>
      </c>
    </row>
    <row r="38" spans="1:11" ht="15.75" customHeight="1" x14ac:dyDescent="0.2">
      <c r="A38" s="52" t="s">
        <v>52</v>
      </c>
      <c r="B38" s="58">
        <v>32.009610000000002</v>
      </c>
      <c r="C38" s="58">
        <v>10.87195</v>
      </c>
      <c r="D38" s="113">
        <v>80.251360000000005</v>
      </c>
      <c r="E38" s="58">
        <v>32.812950000000001</v>
      </c>
      <c r="F38" s="58">
        <v>43.02064</v>
      </c>
      <c r="G38" s="58">
        <v>15.5997</v>
      </c>
      <c r="H38" s="58">
        <v>151.93913000000001</v>
      </c>
      <c r="I38" s="113">
        <v>0</v>
      </c>
      <c r="J38" s="60"/>
      <c r="K38" s="113">
        <v>367.50515000000001</v>
      </c>
    </row>
    <row r="39" spans="1:11" ht="15.75" customHeight="1" x14ac:dyDescent="0.2">
      <c r="A39" s="50" t="s">
        <v>53</v>
      </c>
      <c r="B39" s="57">
        <v>22.39818</v>
      </c>
      <c r="C39" s="57">
        <v>5.0221400000000003</v>
      </c>
      <c r="D39" s="108">
        <v>47.642359999999996</v>
      </c>
      <c r="E39" s="57">
        <v>13.42731</v>
      </c>
      <c r="F39" s="57">
        <v>26.686209999999999</v>
      </c>
      <c r="G39" s="57">
        <v>14.43835</v>
      </c>
      <c r="H39" s="57">
        <v>181.57862</v>
      </c>
      <c r="I39" s="108">
        <v>0</v>
      </c>
      <c r="J39" s="60"/>
      <c r="K39" s="108">
        <v>312.19297999999998</v>
      </c>
    </row>
    <row r="40" spans="1:11" ht="15.75" customHeight="1" x14ac:dyDescent="0.2">
      <c r="A40" s="52" t="s">
        <v>54</v>
      </c>
      <c r="B40" s="58">
        <v>37.292459999999998</v>
      </c>
      <c r="C40" s="58">
        <v>10.94181</v>
      </c>
      <c r="D40" s="113">
        <v>79.557159999999996</v>
      </c>
      <c r="E40" s="58">
        <v>25.467469999999999</v>
      </c>
      <c r="F40" s="58">
        <v>39.32826</v>
      </c>
      <c r="G40" s="58">
        <v>43.14913</v>
      </c>
      <c r="H40" s="58">
        <v>255.90219999999999</v>
      </c>
      <c r="I40" s="113">
        <v>3.8701400000000001</v>
      </c>
      <c r="J40" s="60"/>
      <c r="K40" s="113">
        <v>495.50864000000001</v>
      </c>
    </row>
    <row r="41" spans="1:11" ht="15.75" customHeight="1" x14ac:dyDescent="0.2">
      <c r="A41" s="50" t="s">
        <v>55</v>
      </c>
      <c r="B41" s="57">
        <v>67.27749</v>
      </c>
      <c r="C41" s="57">
        <v>5.5997000000000003</v>
      </c>
      <c r="D41" s="108">
        <v>67.768979999999999</v>
      </c>
      <c r="E41" s="57">
        <v>14.64916</v>
      </c>
      <c r="F41" s="57">
        <v>19.549679999999999</v>
      </c>
      <c r="G41" s="57">
        <v>7.3142899999999997</v>
      </c>
      <c r="H41" s="57">
        <v>134.01421999999999</v>
      </c>
      <c r="I41" s="108">
        <v>0</v>
      </c>
      <c r="J41" s="60"/>
      <c r="K41" s="108">
        <v>316.17352</v>
      </c>
    </row>
    <row r="42" spans="1:11" ht="15.75" customHeight="1" x14ac:dyDescent="0.2">
      <c r="A42" s="52" t="s">
        <v>56</v>
      </c>
      <c r="B42" s="58">
        <v>11.70087</v>
      </c>
      <c r="C42" s="58">
        <v>0</v>
      </c>
      <c r="D42" s="113">
        <v>13.545809999999999</v>
      </c>
      <c r="E42" s="58">
        <v>8.2561</v>
      </c>
      <c r="F42" s="58">
        <v>2.9994399999999999</v>
      </c>
      <c r="G42" s="58">
        <v>7.7733400000000001</v>
      </c>
      <c r="H42" s="58">
        <v>52.96763</v>
      </c>
      <c r="I42" s="113">
        <v>0</v>
      </c>
      <c r="J42" s="60"/>
      <c r="K42" s="113">
        <v>98.242999999999995</v>
      </c>
    </row>
    <row r="43" spans="1:11" ht="15.75" customHeight="1" x14ac:dyDescent="0.2">
      <c r="A43" s="50" t="s">
        <v>57</v>
      </c>
      <c r="B43" s="57">
        <v>41.501899999999999</v>
      </c>
      <c r="C43" s="57">
        <v>9.3064300000000006</v>
      </c>
      <c r="D43" s="108">
        <v>122.51419</v>
      </c>
      <c r="E43" s="57">
        <v>22.37884</v>
      </c>
      <c r="F43" s="57">
        <v>59.711840000000002</v>
      </c>
      <c r="G43" s="57">
        <v>22.4618</v>
      </c>
      <c r="H43" s="57">
        <v>223.40672000000001</v>
      </c>
      <c r="I43" s="108">
        <v>0</v>
      </c>
      <c r="J43" s="60"/>
      <c r="K43" s="108">
        <v>502.28154000000001</v>
      </c>
    </row>
    <row r="44" spans="1:11" ht="15.75" customHeight="1" x14ac:dyDescent="0.2">
      <c r="A44" s="52" t="s">
        <v>58</v>
      </c>
      <c r="B44" s="58">
        <v>28.639679999999998</v>
      </c>
      <c r="C44" s="58">
        <v>3.8451900000000001</v>
      </c>
      <c r="D44" s="113">
        <v>76.464169999999996</v>
      </c>
      <c r="E44" s="58">
        <v>13.19716</v>
      </c>
      <c r="F44" s="58">
        <v>18.082699999999999</v>
      </c>
      <c r="G44" s="58">
        <v>9.69937</v>
      </c>
      <c r="H44" s="58">
        <v>111.79318000000001</v>
      </c>
      <c r="I44" s="113">
        <v>0.99980999999999998</v>
      </c>
      <c r="J44" s="60"/>
      <c r="K44" s="113">
        <v>262.72125999999997</v>
      </c>
    </row>
    <row r="45" spans="1:11" ht="15.75" customHeight="1" x14ac:dyDescent="0.2">
      <c r="A45" s="50" t="s">
        <v>59</v>
      </c>
      <c r="B45" s="57">
        <v>70.70729</v>
      </c>
      <c r="C45" s="57">
        <v>22.4618</v>
      </c>
      <c r="D45" s="108">
        <v>208.75943000000001</v>
      </c>
      <c r="E45" s="57">
        <v>57.886859999999999</v>
      </c>
      <c r="F45" s="57">
        <v>80.977360000000004</v>
      </c>
      <c r="G45" s="57">
        <v>93.588849999999994</v>
      </c>
      <c r="H45" s="57">
        <v>894.69469000000004</v>
      </c>
      <c r="I45" s="108">
        <v>4.5481199999999999</v>
      </c>
      <c r="J45" s="60"/>
      <c r="K45" s="108">
        <v>1436.9163599999999</v>
      </c>
    </row>
    <row r="46" spans="1:11" ht="15.75" customHeight="1" x14ac:dyDescent="0.2">
      <c r="A46" s="59"/>
    </row>
    <row r="47" spans="1:11" ht="15.75" customHeight="1" x14ac:dyDescent="0.2">
      <c r="A47" s="53" t="s">
        <v>20</v>
      </c>
      <c r="B47" s="117">
        <f>SUM(B9:B45)-SUM(B17:B20)</f>
        <v>1339.8210299999998</v>
      </c>
      <c r="C47" s="117">
        <f t="shared" ref="C47:I47" si="0">SUM(C9:C45)-SUM(C17:C20)</f>
        <v>322.1087399999999</v>
      </c>
      <c r="D47" s="117">
        <f t="shared" si="0"/>
        <v>3444.5044700000003</v>
      </c>
      <c r="E47" s="117">
        <f t="shared" si="0"/>
        <v>796.30513000000019</v>
      </c>
      <c r="F47" s="117">
        <f t="shared" si="0"/>
        <v>1411.3933500000001</v>
      </c>
      <c r="G47" s="117">
        <f t="shared" si="0"/>
        <v>953.14040000000045</v>
      </c>
      <c r="H47" s="117">
        <f t="shared" si="0"/>
        <v>9125.1394000000018</v>
      </c>
      <c r="I47" s="117">
        <f t="shared" si="0"/>
        <v>39.902069999999995</v>
      </c>
      <c r="J47" s="59"/>
      <c r="K47" s="117">
        <f>SUM(K9:K45)-SUM(K17:K20)</f>
        <v>17449.897090000002</v>
      </c>
    </row>
    <row r="48" spans="1:11" ht="15.75" customHeight="1" x14ac:dyDescent="0.2">
      <c r="B48" s="55"/>
      <c r="C48" s="55"/>
      <c r="D48" s="55"/>
      <c r="E48" s="55"/>
      <c r="F48" s="81"/>
      <c r="G48" s="55"/>
      <c r="H48" s="55"/>
      <c r="I48" s="55"/>
      <c r="K48" s="55"/>
    </row>
    <row r="49" spans="1:11" ht="15.75" customHeight="1" x14ac:dyDescent="0.2">
      <c r="A49" s="35" t="s">
        <v>60</v>
      </c>
      <c r="B49" s="57">
        <v>153.68241</v>
      </c>
      <c r="C49" s="57">
        <v>48.57544</v>
      </c>
      <c r="D49" s="108">
        <v>341.36905000000002</v>
      </c>
      <c r="E49" s="57">
        <v>153.81027</v>
      </c>
      <c r="F49" s="57">
        <v>193.47158999999999</v>
      </c>
      <c r="G49" s="57">
        <v>120.02557</v>
      </c>
      <c r="H49" s="57">
        <v>913.28697</v>
      </c>
      <c r="I49" s="108">
        <v>1.99963</v>
      </c>
      <c r="J49" s="60"/>
      <c r="K49" s="57">
        <v>1926.22092</v>
      </c>
    </row>
    <row r="50" spans="1:11" ht="15.75" customHeight="1" x14ac:dyDescent="0.2">
      <c r="A50" s="38" t="s">
        <v>61</v>
      </c>
      <c r="B50" s="58">
        <v>394.50259</v>
      </c>
      <c r="C50" s="58">
        <v>96.706789999999998</v>
      </c>
      <c r="D50" s="113">
        <v>1196.8789400000001</v>
      </c>
      <c r="E50" s="58">
        <v>188.51555999999999</v>
      </c>
      <c r="F50" s="58">
        <v>437.89497</v>
      </c>
      <c r="G50" s="58">
        <v>263.11171000000002</v>
      </c>
      <c r="H50" s="58">
        <v>2455.0576900000001</v>
      </c>
      <c r="I50" s="113">
        <v>23.083639999999999</v>
      </c>
      <c r="J50" s="60"/>
      <c r="K50" s="58">
        <v>5059.0675499999998</v>
      </c>
    </row>
    <row r="51" spans="1:11" ht="15.75" customHeight="1" x14ac:dyDescent="0.2">
      <c r="A51" s="35" t="s">
        <v>62</v>
      </c>
      <c r="B51" s="57">
        <v>265.10010999999997</v>
      </c>
      <c r="C51" s="57">
        <v>69.888360000000006</v>
      </c>
      <c r="D51" s="108">
        <v>639.41183999999998</v>
      </c>
      <c r="E51" s="57">
        <v>177.48580999999999</v>
      </c>
      <c r="F51" s="57">
        <v>292.75119999999998</v>
      </c>
      <c r="G51" s="57">
        <v>204.66786999999999</v>
      </c>
      <c r="H51" s="57">
        <v>2116.0824499999999</v>
      </c>
      <c r="I51" s="108">
        <v>0.26134000000000002</v>
      </c>
      <c r="J51" s="60"/>
      <c r="K51" s="57">
        <v>3772.9264600000001</v>
      </c>
    </row>
    <row r="52" spans="1:11" s="41" customFormat="1" ht="15" x14ac:dyDescent="0.2">
      <c r="A52" s="44" t="s">
        <v>63</v>
      </c>
      <c r="B52"/>
      <c r="C52"/>
      <c r="D52"/>
      <c r="E52"/>
      <c r="F52" s="80"/>
      <c r="G52"/>
      <c r="H52"/>
      <c r="I52"/>
      <c r="J52"/>
    </row>
    <row r="53" spans="1:11" s="41" customFormat="1" ht="15" x14ac:dyDescent="0.2"/>
    <row r="54" spans="1:11" s="41" customFormat="1" ht="15" x14ac:dyDescent="0.2"/>
    <row r="57" spans="1:11" s="44" customFormat="1" ht="11.25" x14ac:dyDescent="0.2"/>
    <row r="59" spans="1:11" x14ac:dyDescent="0.2">
      <c r="B59" s="49"/>
      <c r="C59" s="49"/>
      <c r="D59" s="49"/>
      <c r="E59" s="49"/>
      <c r="F59" s="49"/>
      <c r="G59" s="49"/>
    </row>
    <row r="60" spans="1:11" x14ac:dyDescent="0.2">
      <c r="B60" s="49"/>
      <c r="C60" s="49"/>
      <c r="D60" s="49"/>
      <c r="E60" s="49"/>
      <c r="F60" s="49"/>
      <c r="G60" s="49"/>
    </row>
    <row r="61" spans="1:11" x14ac:dyDescent="0.2">
      <c r="B61" s="49"/>
      <c r="C61" s="49"/>
      <c r="D61" s="49"/>
      <c r="E61" s="49"/>
      <c r="F61" s="49"/>
      <c r="G61" s="49"/>
    </row>
    <row r="62" spans="1:11" x14ac:dyDescent="0.2">
      <c r="B62" s="49"/>
      <c r="C62" s="49"/>
      <c r="D62" s="49"/>
      <c r="E62" s="49"/>
      <c r="F62" s="49"/>
      <c r="G62" s="49"/>
    </row>
    <row r="63" spans="1:11" x14ac:dyDescent="0.2">
      <c r="B63" s="49"/>
      <c r="C63" s="49"/>
      <c r="D63" s="49"/>
      <c r="E63" s="49"/>
      <c r="F63" s="49"/>
      <c r="G63" s="49"/>
    </row>
    <row r="64" spans="1:11" x14ac:dyDescent="0.2">
      <c r="B64" s="49"/>
      <c r="C64" s="49"/>
      <c r="D64" s="49"/>
      <c r="E64" s="49"/>
      <c r="F64" s="49"/>
      <c r="G64" s="49"/>
    </row>
    <row r="65" spans="2:7" x14ac:dyDescent="0.2">
      <c r="B65" s="49"/>
      <c r="C65" s="49"/>
      <c r="D65" s="49"/>
      <c r="E65" s="49"/>
      <c r="F65" s="49"/>
      <c r="G65" s="49"/>
    </row>
    <row r="66" spans="2:7" x14ac:dyDescent="0.2">
      <c r="B66" s="49"/>
      <c r="C66" s="49"/>
      <c r="D66" s="49"/>
      <c r="E66" s="49"/>
      <c r="F66" s="49"/>
      <c r="G66" s="49"/>
    </row>
    <row r="67" spans="2:7" x14ac:dyDescent="0.2">
      <c r="B67" s="49"/>
      <c r="C67" s="49"/>
      <c r="D67" s="49"/>
      <c r="E67" s="49"/>
      <c r="F67" s="49"/>
      <c r="G67" s="49"/>
    </row>
    <row r="68" spans="2:7" x14ac:dyDescent="0.2">
      <c r="B68" s="49"/>
      <c r="C68" s="49"/>
      <c r="D68" s="49"/>
      <c r="E68" s="49"/>
      <c r="F68" s="49"/>
      <c r="G68" s="49"/>
    </row>
    <row r="69" spans="2:7" x14ac:dyDescent="0.2">
      <c r="B69" s="49"/>
      <c r="C69" s="49"/>
      <c r="D69" s="49"/>
      <c r="E69" s="49"/>
      <c r="F69" s="49"/>
      <c r="G69" s="49"/>
    </row>
    <row r="70" spans="2:7" x14ac:dyDescent="0.2">
      <c r="B70" s="49"/>
      <c r="C70" s="49"/>
      <c r="D70" s="49"/>
      <c r="E70" s="49"/>
      <c r="F70" s="49"/>
      <c r="G70" s="49"/>
    </row>
    <row r="71" spans="2:7" x14ac:dyDescent="0.2">
      <c r="B71" s="49"/>
      <c r="C71" s="49"/>
      <c r="D71" s="49"/>
      <c r="E71" s="49"/>
      <c r="F71" s="49"/>
      <c r="G71" s="49"/>
    </row>
    <row r="72" spans="2:7" x14ac:dyDescent="0.2">
      <c r="B72" s="49"/>
      <c r="C72" s="49"/>
      <c r="D72" s="49"/>
      <c r="E72" s="49"/>
      <c r="F72" s="49"/>
      <c r="G72" s="49"/>
    </row>
    <row r="73" spans="2:7" x14ac:dyDescent="0.2">
      <c r="B73" s="49"/>
      <c r="C73" s="49"/>
      <c r="D73" s="49"/>
      <c r="E73" s="49"/>
      <c r="F73" s="49"/>
      <c r="G73" s="49"/>
    </row>
    <row r="74" spans="2:7" x14ac:dyDescent="0.2">
      <c r="B74" s="49"/>
      <c r="C74" s="49"/>
      <c r="D74" s="49"/>
      <c r="E74" s="49"/>
      <c r="F74" s="49"/>
      <c r="G74" s="49"/>
    </row>
    <row r="75" spans="2:7" x14ac:dyDescent="0.2">
      <c r="B75" s="49"/>
      <c r="C75" s="49"/>
      <c r="D75" s="49"/>
      <c r="E75" s="49"/>
      <c r="F75" s="49"/>
      <c r="G75" s="49"/>
    </row>
    <row r="76" spans="2:7" x14ac:dyDescent="0.2">
      <c r="B76" s="49"/>
      <c r="C76" s="49"/>
      <c r="D76" s="49"/>
      <c r="E76" s="49"/>
      <c r="F76" s="49"/>
      <c r="G76" s="49"/>
    </row>
    <row r="77" spans="2:7" x14ac:dyDescent="0.2">
      <c r="B77" s="49"/>
      <c r="C77" s="49"/>
      <c r="D77" s="49"/>
      <c r="E77" s="49"/>
      <c r="F77" s="49"/>
      <c r="G77" s="49"/>
    </row>
    <row r="78" spans="2:7" x14ac:dyDescent="0.2">
      <c r="B78" s="49"/>
      <c r="C78" s="49"/>
      <c r="D78" s="49"/>
      <c r="E78" s="49"/>
      <c r="F78" s="49"/>
      <c r="G78" s="49"/>
    </row>
    <row r="79" spans="2:7" x14ac:dyDescent="0.2">
      <c r="B79" s="49"/>
      <c r="C79" s="49"/>
      <c r="D79" s="49"/>
      <c r="E79" s="49"/>
      <c r="F79" s="49"/>
      <c r="G79" s="49"/>
    </row>
    <row r="80" spans="2:7" x14ac:dyDescent="0.2">
      <c r="B80" s="49"/>
      <c r="C80" s="49"/>
      <c r="D80" s="49"/>
      <c r="E80" s="49"/>
      <c r="F80" s="49"/>
      <c r="G80" s="49"/>
    </row>
    <row r="81" spans="2:7" x14ac:dyDescent="0.2">
      <c r="B81" s="49"/>
      <c r="C81" s="49"/>
      <c r="D81" s="49"/>
      <c r="E81" s="49"/>
      <c r="F81" s="49"/>
      <c r="G81" s="49"/>
    </row>
    <row r="82" spans="2:7" x14ac:dyDescent="0.2">
      <c r="B82" s="49"/>
      <c r="C82" s="49"/>
      <c r="D82" s="49"/>
      <c r="E82" s="49"/>
      <c r="F82" s="49"/>
      <c r="G82" s="49"/>
    </row>
    <row r="83" spans="2:7" x14ac:dyDescent="0.2">
      <c r="B83" s="49"/>
      <c r="C83" s="49"/>
      <c r="D83" s="49"/>
      <c r="E83" s="49"/>
      <c r="F83" s="49"/>
      <c r="G83" s="49"/>
    </row>
    <row r="84" spans="2:7" x14ac:dyDescent="0.2">
      <c r="B84" s="49"/>
      <c r="C84" s="49"/>
      <c r="D84" s="49"/>
      <c r="E84" s="49"/>
      <c r="F84" s="49"/>
      <c r="G84" s="49"/>
    </row>
    <row r="85" spans="2:7" x14ac:dyDescent="0.2">
      <c r="B85" s="49"/>
      <c r="C85" s="49"/>
      <c r="D85" s="49"/>
      <c r="E85" s="49"/>
      <c r="F85" s="49"/>
      <c r="G85" s="49"/>
    </row>
    <row r="86" spans="2:7" x14ac:dyDescent="0.2">
      <c r="B86" s="49"/>
      <c r="C86" s="49"/>
      <c r="D86" s="49"/>
      <c r="E86" s="49"/>
      <c r="F86" s="49"/>
      <c r="G86" s="49"/>
    </row>
    <row r="87" spans="2:7" x14ac:dyDescent="0.2">
      <c r="B87" s="49"/>
      <c r="C87" s="49"/>
      <c r="D87" s="49"/>
      <c r="E87" s="49"/>
      <c r="F87" s="49"/>
      <c r="G87" s="49"/>
    </row>
    <row r="88" spans="2:7" x14ac:dyDescent="0.2">
      <c r="B88" s="49"/>
      <c r="C88" s="49"/>
      <c r="D88" s="49"/>
      <c r="E88" s="49"/>
      <c r="F88" s="49"/>
      <c r="G88" s="49"/>
    </row>
    <row r="89" spans="2:7" x14ac:dyDescent="0.2">
      <c r="B89" s="49"/>
      <c r="C89" s="49"/>
      <c r="D89" s="49"/>
      <c r="E89" s="49"/>
      <c r="F89" s="49"/>
      <c r="G89" s="49"/>
    </row>
    <row r="90" spans="2:7" x14ac:dyDescent="0.2">
      <c r="B90" s="49"/>
      <c r="C90" s="49"/>
      <c r="D90" s="49"/>
      <c r="E90" s="49"/>
      <c r="F90" s="49"/>
      <c r="G90" s="49"/>
    </row>
    <row r="91" spans="2:7" x14ac:dyDescent="0.2">
      <c r="B91" s="49"/>
      <c r="C91" s="49"/>
      <c r="D91" s="49"/>
      <c r="E91" s="49"/>
      <c r="F91" s="49"/>
      <c r="G91" s="49"/>
    </row>
    <row r="92" spans="2:7" x14ac:dyDescent="0.2">
      <c r="B92" s="49"/>
      <c r="C92" s="49"/>
      <c r="D92" s="49"/>
      <c r="E92" s="49"/>
      <c r="F92" s="49"/>
      <c r="G92" s="49"/>
    </row>
    <row r="93" spans="2:7" x14ac:dyDescent="0.2">
      <c r="B93" s="49"/>
      <c r="C93" s="49"/>
      <c r="D93" s="49"/>
      <c r="E93" s="49"/>
      <c r="F93" s="49"/>
      <c r="G93" s="49"/>
    </row>
    <row r="94" spans="2:7" x14ac:dyDescent="0.2">
      <c r="B94" s="49"/>
      <c r="C94" s="49"/>
      <c r="D94" s="49"/>
      <c r="E94" s="49"/>
      <c r="F94" s="49"/>
      <c r="G94" s="49"/>
    </row>
    <row r="95" spans="2:7" x14ac:dyDescent="0.2">
      <c r="B95" s="49"/>
      <c r="C95" s="49"/>
      <c r="D95" s="49"/>
      <c r="E95" s="49"/>
      <c r="F95" s="49"/>
      <c r="G95" s="49"/>
    </row>
    <row r="96" spans="2:7" x14ac:dyDescent="0.2">
      <c r="B96" s="49"/>
      <c r="C96" s="49"/>
      <c r="D96" s="49"/>
      <c r="E96" s="49"/>
      <c r="F96" s="49"/>
      <c r="G96" s="49"/>
    </row>
    <row r="97" spans="2:7" x14ac:dyDescent="0.2">
      <c r="B97" s="49"/>
      <c r="C97" s="49"/>
      <c r="D97" s="49"/>
      <c r="E97" s="49"/>
      <c r="F97" s="49"/>
      <c r="G97" s="49"/>
    </row>
    <row r="104" spans="2:7" s="41" customFormat="1" ht="15" x14ac:dyDescent="0.2"/>
    <row r="105" spans="2:7" s="41" customFormat="1" ht="15" x14ac:dyDescent="0.2"/>
    <row r="106" spans="2:7" s="41" customFormat="1" ht="15" x14ac:dyDescent="0.2"/>
    <row r="109" spans="2:7" s="44" customFormat="1" ht="11.25" x14ac:dyDescent="0.2"/>
    <row r="111" spans="2:7" x14ac:dyDescent="0.2">
      <c r="B111" s="49"/>
      <c r="C111" s="49"/>
      <c r="D111" s="49"/>
      <c r="E111" s="49"/>
      <c r="F111" s="49"/>
    </row>
    <row r="112" spans="2:7" x14ac:dyDescent="0.2">
      <c r="B112" s="49"/>
      <c r="C112" s="49"/>
      <c r="D112" s="49"/>
      <c r="E112" s="49"/>
      <c r="F112" s="49"/>
    </row>
    <row r="113" spans="2:6" x14ac:dyDescent="0.2">
      <c r="B113" s="49"/>
      <c r="C113" s="49"/>
      <c r="D113" s="49"/>
      <c r="E113" s="49"/>
      <c r="F113" s="49"/>
    </row>
    <row r="114" spans="2:6" x14ac:dyDescent="0.2">
      <c r="B114" s="49"/>
      <c r="C114" s="49"/>
      <c r="D114" s="49"/>
      <c r="E114" s="49"/>
      <c r="F114" s="49"/>
    </row>
    <row r="115" spans="2:6" x14ac:dyDescent="0.2">
      <c r="B115" s="49"/>
      <c r="C115" s="49"/>
      <c r="D115" s="49"/>
      <c r="E115" s="49"/>
      <c r="F115" s="49"/>
    </row>
    <row r="116" spans="2:6" x14ac:dyDescent="0.2">
      <c r="B116" s="49"/>
      <c r="C116" s="49"/>
      <c r="D116" s="49"/>
      <c r="E116" s="49"/>
      <c r="F116" s="49"/>
    </row>
    <row r="117" spans="2:6" x14ac:dyDescent="0.2">
      <c r="B117" s="49"/>
      <c r="C117" s="49"/>
      <c r="D117" s="49"/>
      <c r="E117" s="49"/>
      <c r="F117" s="49"/>
    </row>
    <row r="118" spans="2:6" x14ac:dyDescent="0.2">
      <c r="B118" s="49"/>
      <c r="C118" s="49"/>
      <c r="D118" s="49"/>
      <c r="E118" s="49"/>
      <c r="F118" s="49"/>
    </row>
    <row r="119" spans="2:6" x14ac:dyDescent="0.2">
      <c r="B119" s="49"/>
      <c r="C119" s="49"/>
      <c r="D119" s="49"/>
      <c r="E119" s="49"/>
      <c r="F119" s="49"/>
    </row>
    <row r="120" spans="2:6" x14ac:dyDescent="0.2">
      <c r="B120" s="49"/>
      <c r="C120" s="49"/>
      <c r="D120" s="49"/>
      <c r="E120" s="49"/>
      <c r="F120" s="49"/>
    </row>
    <row r="121" spans="2:6" x14ac:dyDescent="0.2">
      <c r="B121" s="49"/>
      <c r="C121" s="49"/>
      <c r="D121" s="49"/>
      <c r="E121" s="49"/>
      <c r="F121" s="49"/>
    </row>
    <row r="122" spans="2:6" x14ac:dyDescent="0.2">
      <c r="B122" s="49"/>
      <c r="C122" s="49"/>
      <c r="D122" s="49"/>
      <c r="E122" s="49"/>
      <c r="F122" s="49"/>
    </row>
    <row r="123" spans="2:6" x14ac:dyDescent="0.2">
      <c r="B123" s="49"/>
      <c r="C123" s="49"/>
      <c r="D123" s="49"/>
      <c r="E123" s="49"/>
      <c r="F123" s="49"/>
    </row>
    <row r="124" spans="2:6" x14ac:dyDescent="0.2">
      <c r="B124" s="49"/>
      <c r="C124" s="49"/>
      <c r="D124" s="49"/>
      <c r="E124" s="49"/>
      <c r="F124" s="49"/>
    </row>
    <row r="125" spans="2:6" x14ac:dyDescent="0.2">
      <c r="B125" s="49"/>
      <c r="C125" s="49"/>
      <c r="D125" s="49"/>
      <c r="E125" s="49"/>
      <c r="F125" s="49"/>
    </row>
    <row r="126" spans="2:6" x14ac:dyDescent="0.2">
      <c r="B126" s="49"/>
      <c r="C126" s="49"/>
      <c r="D126" s="49"/>
      <c r="E126" s="49"/>
      <c r="F126" s="49"/>
    </row>
    <row r="127" spans="2:6" x14ac:dyDescent="0.2">
      <c r="B127" s="49"/>
      <c r="C127" s="49"/>
      <c r="D127" s="49"/>
      <c r="E127" s="49"/>
      <c r="F127" s="49"/>
    </row>
    <row r="128" spans="2:6" x14ac:dyDescent="0.2">
      <c r="B128" s="49"/>
      <c r="C128" s="49"/>
      <c r="D128" s="49"/>
      <c r="E128" s="49"/>
      <c r="F128" s="49"/>
    </row>
    <row r="129" spans="2:6" x14ac:dyDescent="0.2">
      <c r="B129" s="49"/>
      <c r="C129" s="49"/>
      <c r="D129" s="49"/>
      <c r="E129" s="49"/>
      <c r="F129" s="49"/>
    </row>
    <row r="130" spans="2:6" x14ac:dyDescent="0.2">
      <c r="B130" s="49"/>
      <c r="C130" s="49"/>
      <c r="D130" s="49"/>
      <c r="E130" s="49"/>
      <c r="F130" s="49"/>
    </row>
    <row r="131" spans="2:6" x14ac:dyDescent="0.2">
      <c r="B131" s="49"/>
      <c r="C131" s="49"/>
      <c r="D131" s="49"/>
      <c r="E131" s="49"/>
      <c r="F131" s="49"/>
    </row>
    <row r="132" spans="2:6" x14ac:dyDescent="0.2">
      <c r="B132" s="49"/>
      <c r="C132" s="49"/>
      <c r="D132" s="49"/>
      <c r="E132" s="49"/>
      <c r="F132" s="49"/>
    </row>
    <row r="133" spans="2:6" x14ac:dyDescent="0.2">
      <c r="B133" s="49"/>
      <c r="C133" s="49"/>
      <c r="D133" s="49"/>
      <c r="E133" s="49"/>
      <c r="F133" s="49"/>
    </row>
    <row r="134" spans="2:6" x14ac:dyDescent="0.2">
      <c r="B134" s="49"/>
      <c r="C134" s="49"/>
      <c r="D134" s="49"/>
      <c r="E134" s="49"/>
      <c r="F134" s="49"/>
    </row>
    <row r="135" spans="2:6" x14ac:dyDescent="0.2">
      <c r="B135" s="49"/>
      <c r="C135" s="49"/>
      <c r="D135" s="49"/>
      <c r="E135" s="49"/>
      <c r="F135" s="49"/>
    </row>
    <row r="136" spans="2:6" x14ac:dyDescent="0.2">
      <c r="B136" s="49"/>
      <c r="C136" s="49"/>
      <c r="D136" s="49"/>
      <c r="E136" s="49"/>
      <c r="F136" s="49"/>
    </row>
    <row r="137" spans="2:6" x14ac:dyDescent="0.2">
      <c r="B137" s="49"/>
      <c r="C137" s="49"/>
      <c r="D137" s="49"/>
      <c r="E137" s="49"/>
      <c r="F137" s="49"/>
    </row>
    <row r="138" spans="2:6" x14ac:dyDescent="0.2">
      <c r="B138" s="49"/>
      <c r="C138" s="49"/>
      <c r="D138" s="49"/>
      <c r="E138" s="49"/>
      <c r="F138" s="49"/>
    </row>
    <row r="139" spans="2:6" x14ac:dyDescent="0.2">
      <c r="B139" s="49"/>
      <c r="C139" s="49"/>
      <c r="D139" s="49"/>
      <c r="E139" s="49"/>
      <c r="F139" s="49"/>
    </row>
    <row r="140" spans="2:6" x14ac:dyDescent="0.2">
      <c r="B140" s="49"/>
      <c r="C140" s="49"/>
      <c r="D140" s="49"/>
      <c r="E140" s="49"/>
      <c r="F140" s="49"/>
    </row>
    <row r="141" spans="2:6" x14ac:dyDescent="0.2">
      <c r="B141" s="49"/>
      <c r="C141" s="49"/>
      <c r="D141" s="49"/>
      <c r="E141" s="49"/>
      <c r="F141" s="49"/>
    </row>
    <row r="142" spans="2:6" x14ac:dyDescent="0.2">
      <c r="B142" s="49"/>
      <c r="C142" s="49"/>
      <c r="D142" s="49"/>
      <c r="E142" s="49"/>
      <c r="F142" s="49"/>
    </row>
    <row r="143" spans="2:6" x14ac:dyDescent="0.2">
      <c r="B143" s="49"/>
      <c r="C143" s="49"/>
      <c r="D143" s="49"/>
      <c r="E143" s="49"/>
      <c r="F143" s="49"/>
    </row>
    <row r="144" spans="2:6" x14ac:dyDescent="0.2">
      <c r="B144" s="49"/>
      <c r="C144" s="49"/>
      <c r="D144" s="49"/>
      <c r="E144" s="49"/>
      <c r="F144" s="49"/>
    </row>
    <row r="145" spans="2:6" x14ac:dyDescent="0.2">
      <c r="B145" s="49"/>
      <c r="C145" s="49"/>
      <c r="D145" s="49"/>
      <c r="E145" s="49"/>
      <c r="F145" s="49"/>
    </row>
    <row r="146" spans="2:6" x14ac:dyDescent="0.2">
      <c r="B146" s="49"/>
      <c r="C146" s="49"/>
      <c r="D146" s="49"/>
      <c r="E146" s="49"/>
      <c r="F146" s="49"/>
    </row>
    <row r="147" spans="2:6" x14ac:dyDescent="0.2">
      <c r="B147" s="49"/>
      <c r="C147" s="49"/>
      <c r="D147" s="49"/>
      <c r="E147" s="49"/>
      <c r="F147" s="49"/>
    </row>
    <row r="148" spans="2:6" x14ac:dyDescent="0.2">
      <c r="B148" s="49"/>
      <c r="C148" s="49"/>
      <c r="D148" s="49"/>
      <c r="E148" s="49"/>
      <c r="F148" s="49"/>
    </row>
    <row r="149" spans="2:6" x14ac:dyDescent="0.2">
      <c r="B149" s="49"/>
      <c r="C149" s="49"/>
      <c r="D149" s="49"/>
      <c r="E149" s="49"/>
      <c r="F149" s="49"/>
    </row>
    <row r="156" spans="2:6" s="41" customFormat="1" ht="15" x14ac:dyDescent="0.2"/>
    <row r="157" spans="2:6" s="41" customFormat="1" ht="15" x14ac:dyDescent="0.2"/>
    <row r="158" spans="2:6" s="41" customFormat="1" ht="15" x14ac:dyDescent="0.2"/>
    <row r="161" spans="2:6" s="44" customFormat="1" ht="11.25" x14ac:dyDescent="0.2"/>
    <row r="163" spans="2:6" x14ac:dyDescent="0.2">
      <c r="B163" s="49"/>
      <c r="C163" s="49"/>
      <c r="D163" s="49"/>
      <c r="E163" s="49"/>
      <c r="F163" s="49"/>
    </row>
    <row r="164" spans="2:6" x14ac:dyDescent="0.2">
      <c r="B164" s="49"/>
      <c r="C164" s="49"/>
      <c r="D164" s="49"/>
      <c r="E164" s="49"/>
      <c r="F164" s="49"/>
    </row>
    <row r="165" spans="2:6" x14ac:dyDescent="0.2">
      <c r="B165" s="49"/>
      <c r="C165" s="49"/>
      <c r="D165" s="49"/>
      <c r="E165" s="49"/>
      <c r="F165" s="49"/>
    </row>
    <row r="166" spans="2:6" x14ac:dyDescent="0.2">
      <c r="B166" s="49"/>
      <c r="C166" s="49"/>
      <c r="D166" s="49"/>
      <c r="E166" s="49"/>
      <c r="F166" s="49"/>
    </row>
    <row r="167" spans="2:6" x14ac:dyDescent="0.2">
      <c r="B167" s="49"/>
      <c r="C167" s="49"/>
      <c r="D167" s="49"/>
      <c r="E167" s="49"/>
      <c r="F167" s="49"/>
    </row>
    <row r="168" spans="2:6" x14ac:dyDescent="0.2">
      <c r="B168" s="49"/>
      <c r="C168" s="49"/>
      <c r="D168" s="49"/>
      <c r="E168" s="49"/>
      <c r="F168" s="49"/>
    </row>
    <row r="169" spans="2:6" x14ac:dyDescent="0.2">
      <c r="B169" s="49"/>
      <c r="C169" s="49"/>
      <c r="D169" s="49"/>
      <c r="E169" s="49"/>
      <c r="F169" s="49"/>
    </row>
    <row r="170" spans="2:6" x14ac:dyDescent="0.2">
      <c r="B170" s="49"/>
      <c r="C170" s="49"/>
      <c r="D170" s="49"/>
      <c r="E170" s="49"/>
      <c r="F170" s="49"/>
    </row>
    <row r="171" spans="2:6" x14ac:dyDescent="0.2">
      <c r="B171" s="49"/>
      <c r="C171" s="49"/>
      <c r="D171" s="49"/>
      <c r="E171" s="49"/>
      <c r="F171" s="49"/>
    </row>
    <row r="172" spans="2:6" x14ac:dyDescent="0.2">
      <c r="B172" s="49"/>
      <c r="C172" s="49"/>
      <c r="D172" s="49"/>
      <c r="E172" s="49"/>
      <c r="F172" s="49"/>
    </row>
    <row r="173" spans="2:6" x14ac:dyDescent="0.2">
      <c r="B173" s="49"/>
      <c r="C173" s="49"/>
      <c r="D173" s="49"/>
      <c r="E173" s="49"/>
      <c r="F173" s="49"/>
    </row>
    <row r="174" spans="2:6" x14ac:dyDescent="0.2">
      <c r="B174" s="49"/>
      <c r="C174" s="49"/>
      <c r="D174" s="49"/>
      <c r="E174" s="49"/>
      <c r="F174" s="49"/>
    </row>
    <row r="175" spans="2:6" x14ac:dyDescent="0.2">
      <c r="B175" s="49"/>
      <c r="C175" s="49"/>
      <c r="D175" s="49"/>
      <c r="E175" s="49"/>
      <c r="F175" s="49"/>
    </row>
    <row r="176" spans="2:6" x14ac:dyDescent="0.2">
      <c r="B176" s="49"/>
      <c r="C176" s="49"/>
      <c r="D176" s="49"/>
      <c r="E176" s="49"/>
      <c r="F176" s="49"/>
    </row>
    <row r="177" spans="2:6" x14ac:dyDescent="0.2">
      <c r="B177" s="49"/>
      <c r="C177" s="49"/>
      <c r="D177" s="49"/>
      <c r="E177" s="49"/>
      <c r="F177" s="49"/>
    </row>
    <row r="178" spans="2:6" x14ac:dyDescent="0.2">
      <c r="B178" s="49"/>
      <c r="C178" s="49"/>
      <c r="D178" s="49"/>
      <c r="E178" s="49"/>
      <c r="F178" s="49"/>
    </row>
    <row r="179" spans="2:6" x14ac:dyDescent="0.2">
      <c r="B179" s="49"/>
      <c r="C179" s="49"/>
      <c r="D179" s="49"/>
      <c r="E179" s="49"/>
      <c r="F179" s="49"/>
    </row>
    <row r="180" spans="2:6" x14ac:dyDescent="0.2">
      <c r="B180" s="49"/>
      <c r="C180" s="49"/>
      <c r="D180" s="49"/>
      <c r="E180" s="49"/>
      <c r="F180" s="49"/>
    </row>
    <row r="181" spans="2:6" x14ac:dyDescent="0.2">
      <c r="B181" s="49"/>
      <c r="C181" s="49"/>
      <c r="D181" s="49"/>
      <c r="E181" s="49"/>
      <c r="F181" s="49"/>
    </row>
    <row r="182" spans="2:6" x14ac:dyDescent="0.2">
      <c r="B182" s="49"/>
      <c r="C182" s="49"/>
      <c r="D182" s="49"/>
      <c r="E182" s="49"/>
      <c r="F182" s="49"/>
    </row>
    <row r="183" spans="2:6" x14ac:dyDescent="0.2">
      <c r="B183" s="49"/>
      <c r="C183" s="49"/>
      <c r="D183" s="49"/>
      <c r="E183" s="49"/>
      <c r="F183" s="49"/>
    </row>
    <row r="184" spans="2:6" x14ac:dyDescent="0.2">
      <c r="B184" s="49"/>
      <c r="C184" s="49"/>
      <c r="D184" s="49"/>
      <c r="E184" s="49"/>
      <c r="F184" s="49"/>
    </row>
    <row r="185" spans="2:6" x14ac:dyDescent="0.2">
      <c r="B185" s="49"/>
      <c r="C185" s="49"/>
      <c r="D185" s="49"/>
      <c r="E185" s="49"/>
      <c r="F185" s="49"/>
    </row>
    <row r="186" spans="2:6" x14ac:dyDescent="0.2">
      <c r="B186" s="49"/>
      <c r="C186" s="49"/>
      <c r="D186" s="49"/>
      <c r="E186" s="49"/>
      <c r="F186" s="49"/>
    </row>
    <row r="187" spans="2:6" x14ac:dyDescent="0.2">
      <c r="B187" s="49"/>
      <c r="C187" s="49"/>
      <c r="D187" s="49"/>
      <c r="E187" s="49"/>
      <c r="F187" s="49"/>
    </row>
    <row r="188" spans="2:6" x14ac:dyDescent="0.2">
      <c r="B188" s="49"/>
      <c r="C188" s="49"/>
      <c r="D188" s="49"/>
      <c r="E188" s="49"/>
      <c r="F188" s="49"/>
    </row>
    <row r="189" spans="2:6" x14ac:dyDescent="0.2">
      <c r="B189" s="49"/>
      <c r="C189" s="49"/>
      <c r="D189" s="49"/>
      <c r="E189" s="49"/>
      <c r="F189" s="49"/>
    </row>
    <row r="190" spans="2:6" x14ac:dyDescent="0.2">
      <c r="B190" s="49"/>
      <c r="C190" s="49"/>
      <c r="D190" s="49"/>
      <c r="E190" s="49"/>
      <c r="F190" s="49"/>
    </row>
    <row r="191" spans="2:6" x14ac:dyDescent="0.2">
      <c r="B191" s="49"/>
      <c r="C191" s="49"/>
      <c r="D191" s="49"/>
      <c r="E191" s="49"/>
      <c r="F191" s="49"/>
    </row>
    <row r="192" spans="2:6" x14ac:dyDescent="0.2">
      <c r="B192" s="49"/>
      <c r="C192" s="49"/>
      <c r="D192" s="49"/>
      <c r="E192" s="49"/>
      <c r="F192" s="49"/>
    </row>
    <row r="193" spans="2:6" x14ac:dyDescent="0.2">
      <c r="B193" s="49"/>
      <c r="C193" s="49"/>
      <c r="D193" s="49"/>
      <c r="E193" s="49"/>
      <c r="F193" s="49"/>
    </row>
    <row r="194" spans="2:6" x14ac:dyDescent="0.2">
      <c r="B194" s="49"/>
      <c r="C194" s="49"/>
      <c r="D194" s="49"/>
      <c r="E194" s="49"/>
      <c r="F194" s="49"/>
    </row>
    <row r="195" spans="2:6" x14ac:dyDescent="0.2">
      <c r="B195" s="49"/>
      <c r="C195" s="49"/>
      <c r="D195" s="49"/>
      <c r="E195" s="49"/>
      <c r="F195" s="49"/>
    </row>
    <row r="196" spans="2:6" x14ac:dyDescent="0.2">
      <c r="B196" s="49"/>
      <c r="C196" s="49"/>
      <c r="D196" s="49"/>
      <c r="E196" s="49"/>
      <c r="F196" s="49"/>
    </row>
    <row r="197" spans="2:6" x14ac:dyDescent="0.2">
      <c r="B197" s="49"/>
      <c r="C197" s="49"/>
      <c r="D197" s="49"/>
      <c r="E197" s="49"/>
      <c r="F197" s="49"/>
    </row>
    <row r="198" spans="2:6" x14ac:dyDescent="0.2">
      <c r="B198" s="49"/>
      <c r="C198" s="49"/>
      <c r="D198" s="49"/>
      <c r="E198" s="49"/>
      <c r="F198" s="49"/>
    </row>
    <row r="199" spans="2:6" x14ac:dyDescent="0.2">
      <c r="B199" s="49"/>
      <c r="C199" s="49"/>
      <c r="D199" s="49"/>
      <c r="E199" s="49"/>
      <c r="F199" s="49"/>
    </row>
    <row r="200" spans="2:6" x14ac:dyDescent="0.2">
      <c r="B200" s="49"/>
      <c r="C200" s="49"/>
      <c r="D200" s="49"/>
      <c r="E200" s="49"/>
      <c r="F200" s="49"/>
    </row>
    <row r="201" spans="2:6" x14ac:dyDescent="0.2">
      <c r="B201" s="49"/>
      <c r="C201" s="49"/>
      <c r="D201" s="49"/>
      <c r="E201" s="49"/>
      <c r="F201" s="49"/>
    </row>
    <row r="208" spans="2:6" s="41" customFormat="1" ht="15" x14ac:dyDescent="0.2"/>
    <row r="209" spans="2:6" s="41" customFormat="1" ht="15" x14ac:dyDescent="0.2"/>
    <row r="210" spans="2:6" s="41" customFormat="1" ht="15" x14ac:dyDescent="0.2"/>
    <row r="213" spans="2:6" s="44" customFormat="1" ht="11.25" x14ac:dyDescent="0.2"/>
    <row r="216" spans="2:6" x14ac:dyDescent="0.2">
      <c r="B216" s="49"/>
      <c r="C216" s="49"/>
      <c r="D216" s="49"/>
      <c r="E216" s="49"/>
      <c r="F216" s="49"/>
    </row>
    <row r="217" spans="2:6" x14ac:dyDescent="0.2">
      <c r="B217" s="49"/>
      <c r="C217" s="49"/>
      <c r="D217" s="49"/>
      <c r="E217" s="49"/>
      <c r="F217" s="49"/>
    </row>
    <row r="218" spans="2:6" x14ac:dyDescent="0.2">
      <c r="B218" s="49"/>
      <c r="C218" s="49"/>
      <c r="D218" s="49"/>
      <c r="E218" s="49"/>
      <c r="F218" s="49"/>
    </row>
    <row r="219" spans="2:6" x14ac:dyDescent="0.2">
      <c r="B219" s="49"/>
      <c r="C219" s="49"/>
      <c r="D219" s="49"/>
      <c r="E219" s="49"/>
      <c r="F219" s="49"/>
    </row>
    <row r="220" spans="2:6" x14ac:dyDescent="0.2">
      <c r="B220" s="49"/>
      <c r="C220" s="49"/>
      <c r="D220" s="49"/>
      <c r="E220" s="49"/>
      <c r="F220" s="49"/>
    </row>
    <row r="221" spans="2:6" x14ac:dyDescent="0.2">
      <c r="B221" s="49"/>
      <c r="C221" s="49"/>
      <c r="D221" s="49"/>
      <c r="E221" s="49"/>
      <c r="F221" s="49"/>
    </row>
    <row r="222" spans="2:6" x14ac:dyDescent="0.2">
      <c r="B222" s="49"/>
      <c r="C222" s="49"/>
      <c r="D222" s="49"/>
      <c r="E222" s="49"/>
      <c r="F222" s="49"/>
    </row>
    <row r="223" spans="2:6" x14ac:dyDescent="0.2">
      <c r="B223" s="49"/>
      <c r="C223" s="49"/>
      <c r="D223" s="49"/>
      <c r="E223" s="49"/>
      <c r="F223" s="49"/>
    </row>
    <row r="224" spans="2:6" x14ac:dyDescent="0.2">
      <c r="B224" s="49"/>
      <c r="C224" s="49"/>
      <c r="D224" s="49"/>
      <c r="E224" s="49"/>
      <c r="F224" s="49"/>
    </row>
    <row r="225" spans="2:6" x14ac:dyDescent="0.2">
      <c r="B225" s="49"/>
      <c r="C225" s="49"/>
      <c r="D225" s="49"/>
      <c r="E225" s="49"/>
      <c r="F225" s="49"/>
    </row>
    <row r="226" spans="2:6" x14ac:dyDescent="0.2">
      <c r="B226" s="49"/>
      <c r="C226" s="49"/>
      <c r="D226" s="49"/>
      <c r="E226" s="49"/>
      <c r="F226" s="49"/>
    </row>
    <row r="227" spans="2:6" x14ac:dyDescent="0.2">
      <c r="B227" s="49"/>
      <c r="C227" s="49"/>
      <c r="D227" s="49"/>
      <c r="E227" s="49"/>
      <c r="F227" s="49"/>
    </row>
    <row r="228" spans="2:6" x14ac:dyDescent="0.2">
      <c r="B228" s="49"/>
      <c r="C228" s="49"/>
      <c r="D228" s="49"/>
      <c r="E228" s="49"/>
      <c r="F228" s="49"/>
    </row>
    <row r="229" spans="2:6" x14ac:dyDescent="0.2">
      <c r="B229" s="49"/>
      <c r="C229" s="49"/>
      <c r="D229" s="49"/>
      <c r="E229" s="49"/>
      <c r="F229" s="49"/>
    </row>
    <row r="230" spans="2:6" x14ac:dyDescent="0.2">
      <c r="B230" s="49"/>
      <c r="C230" s="49"/>
      <c r="D230" s="49"/>
      <c r="E230" s="49"/>
      <c r="F230" s="49"/>
    </row>
    <row r="231" spans="2:6" x14ac:dyDescent="0.2">
      <c r="B231" s="49"/>
      <c r="C231" s="49"/>
      <c r="D231" s="49"/>
      <c r="E231" s="49"/>
      <c r="F231" s="49"/>
    </row>
    <row r="232" spans="2:6" x14ac:dyDescent="0.2">
      <c r="B232" s="49"/>
      <c r="C232" s="49"/>
      <c r="D232" s="49"/>
      <c r="E232" s="49"/>
      <c r="F232" s="49"/>
    </row>
    <row r="233" spans="2:6" x14ac:dyDescent="0.2">
      <c r="B233" s="49"/>
      <c r="C233" s="49"/>
      <c r="D233" s="49"/>
      <c r="E233" s="49"/>
      <c r="F233" s="49"/>
    </row>
    <row r="234" spans="2:6" x14ac:dyDescent="0.2">
      <c r="B234" s="49"/>
      <c r="C234" s="49"/>
      <c r="D234" s="49"/>
      <c r="E234" s="49"/>
      <c r="F234" s="49"/>
    </row>
    <row r="235" spans="2:6" x14ac:dyDescent="0.2">
      <c r="B235" s="49"/>
      <c r="C235" s="49"/>
      <c r="D235" s="49"/>
      <c r="E235" s="49"/>
      <c r="F235" s="49"/>
    </row>
    <row r="236" spans="2:6" x14ac:dyDescent="0.2">
      <c r="B236" s="49"/>
      <c r="C236" s="49"/>
      <c r="D236" s="49"/>
      <c r="E236" s="49"/>
      <c r="F236" s="49"/>
    </row>
    <row r="237" spans="2:6" x14ac:dyDescent="0.2">
      <c r="B237" s="49"/>
      <c r="C237" s="49"/>
      <c r="D237" s="49"/>
      <c r="E237" s="49"/>
      <c r="F237" s="49"/>
    </row>
    <row r="238" spans="2:6" x14ac:dyDescent="0.2">
      <c r="B238" s="49"/>
      <c r="C238" s="49"/>
      <c r="D238" s="49"/>
      <c r="E238" s="49"/>
      <c r="F238" s="49"/>
    </row>
    <row r="239" spans="2:6" x14ac:dyDescent="0.2">
      <c r="B239" s="49"/>
      <c r="C239" s="49"/>
      <c r="D239" s="49"/>
      <c r="E239" s="49"/>
      <c r="F239" s="49"/>
    </row>
    <row r="240" spans="2:6" x14ac:dyDescent="0.2">
      <c r="B240" s="49"/>
      <c r="C240" s="49"/>
      <c r="D240" s="49"/>
      <c r="E240" s="49"/>
      <c r="F240" s="49"/>
    </row>
    <row r="241" spans="2:6" x14ac:dyDescent="0.2">
      <c r="B241" s="49"/>
      <c r="C241" s="49"/>
      <c r="D241" s="49"/>
      <c r="E241" s="49"/>
      <c r="F241" s="49"/>
    </row>
    <row r="242" spans="2:6" x14ac:dyDescent="0.2">
      <c r="B242" s="49"/>
      <c r="C242" s="49"/>
      <c r="D242" s="49"/>
      <c r="E242" s="49"/>
      <c r="F242" s="49"/>
    </row>
    <row r="243" spans="2:6" x14ac:dyDescent="0.2">
      <c r="B243" s="49"/>
      <c r="C243" s="49"/>
      <c r="D243" s="49"/>
      <c r="E243" s="49"/>
      <c r="F243" s="49"/>
    </row>
    <row r="244" spans="2:6" x14ac:dyDescent="0.2">
      <c r="B244" s="49"/>
      <c r="C244" s="49"/>
      <c r="D244" s="49"/>
      <c r="E244" s="49"/>
      <c r="F244" s="49"/>
    </row>
    <row r="245" spans="2:6" x14ac:dyDescent="0.2">
      <c r="B245" s="49"/>
      <c r="C245" s="49"/>
      <c r="D245" s="49"/>
      <c r="E245" s="49"/>
      <c r="F245" s="49"/>
    </row>
    <row r="246" spans="2:6" x14ac:dyDescent="0.2">
      <c r="B246" s="49"/>
      <c r="C246" s="49"/>
      <c r="D246" s="49"/>
      <c r="E246" s="49"/>
      <c r="F246" s="49"/>
    </row>
    <row r="247" spans="2:6" x14ac:dyDescent="0.2">
      <c r="B247" s="49"/>
      <c r="C247" s="49"/>
      <c r="D247" s="49"/>
      <c r="E247" s="49"/>
      <c r="F247" s="49"/>
    </row>
    <row r="248" spans="2:6" x14ac:dyDescent="0.2">
      <c r="B248" s="49"/>
      <c r="C248" s="49"/>
      <c r="D248" s="49"/>
      <c r="E248" s="49"/>
      <c r="F248" s="49"/>
    </row>
    <row r="249" spans="2:6" x14ac:dyDescent="0.2">
      <c r="B249" s="49"/>
      <c r="C249" s="49"/>
      <c r="D249" s="49"/>
      <c r="E249" s="49"/>
      <c r="F249" s="49"/>
    </row>
    <row r="250" spans="2:6" x14ac:dyDescent="0.2">
      <c r="B250" s="49"/>
      <c r="C250" s="49"/>
      <c r="D250" s="49"/>
      <c r="E250" s="49"/>
      <c r="F250" s="49"/>
    </row>
    <row r="251" spans="2:6" x14ac:dyDescent="0.2">
      <c r="B251" s="49"/>
      <c r="C251" s="49"/>
      <c r="D251" s="49"/>
      <c r="E251" s="49"/>
      <c r="F251" s="49"/>
    </row>
    <row r="252" spans="2:6" x14ac:dyDescent="0.2">
      <c r="B252" s="49"/>
      <c r="C252" s="49"/>
      <c r="D252" s="49"/>
      <c r="E252" s="49"/>
      <c r="F252" s="49"/>
    </row>
    <row r="253" spans="2:6" x14ac:dyDescent="0.2">
      <c r="B253" s="49"/>
      <c r="C253" s="49"/>
      <c r="D253" s="49"/>
      <c r="E253" s="49"/>
      <c r="F253" s="49"/>
    </row>
    <row r="260" spans="2:6" s="41" customFormat="1" ht="15" x14ac:dyDescent="0.2"/>
    <row r="261" spans="2:6" s="41" customFormat="1" ht="15" x14ac:dyDescent="0.2"/>
    <row r="262" spans="2:6" s="41" customFormat="1" ht="15" x14ac:dyDescent="0.2"/>
    <row r="265" spans="2:6" s="44" customFormat="1" ht="11.25" x14ac:dyDescent="0.2"/>
    <row r="268" spans="2:6" x14ac:dyDescent="0.2">
      <c r="B268" s="49"/>
      <c r="C268" s="49"/>
      <c r="D268" s="49"/>
      <c r="E268" s="49"/>
      <c r="F268" s="49"/>
    </row>
    <row r="269" spans="2:6" x14ac:dyDescent="0.2">
      <c r="B269" s="49"/>
      <c r="C269" s="49"/>
      <c r="D269" s="49"/>
      <c r="E269" s="49"/>
      <c r="F269" s="49"/>
    </row>
    <row r="270" spans="2:6" x14ac:dyDescent="0.2">
      <c r="B270" s="49"/>
      <c r="C270" s="49"/>
      <c r="D270" s="49"/>
      <c r="E270" s="49"/>
      <c r="F270" s="49"/>
    </row>
    <row r="271" spans="2:6" x14ac:dyDescent="0.2">
      <c r="B271" s="49"/>
      <c r="C271" s="49"/>
      <c r="D271" s="49"/>
      <c r="E271" s="49"/>
      <c r="F271" s="49"/>
    </row>
    <row r="272" spans="2:6" x14ac:dyDescent="0.2">
      <c r="B272" s="49"/>
      <c r="C272" s="49"/>
      <c r="D272" s="49"/>
      <c r="E272" s="49"/>
      <c r="F272" s="49"/>
    </row>
    <row r="273" spans="2:6" x14ac:dyDescent="0.2">
      <c r="B273" s="49"/>
      <c r="C273" s="49"/>
      <c r="D273" s="49"/>
      <c r="E273" s="49"/>
      <c r="F273" s="49"/>
    </row>
    <row r="274" spans="2:6" x14ac:dyDescent="0.2">
      <c r="B274" s="49"/>
      <c r="C274" s="49"/>
      <c r="D274" s="49"/>
      <c r="E274" s="49"/>
      <c r="F274" s="49"/>
    </row>
    <row r="275" spans="2:6" x14ac:dyDescent="0.2">
      <c r="B275" s="49"/>
      <c r="C275" s="49"/>
      <c r="D275" s="49"/>
      <c r="E275" s="49"/>
      <c r="F275" s="49"/>
    </row>
    <row r="276" spans="2:6" x14ac:dyDescent="0.2">
      <c r="B276" s="49"/>
      <c r="C276" s="49"/>
      <c r="D276" s="49"/>
      <c r="E276" s="49"/>
      <c r="F276" s="49"/>
    </row>
    <row r="277" spans="2:6" x14ac:dyDescent="0.2">
      <c r="B277" s="49"/>
      <c r="C277" s="49"/>
      <c r="D277" s="49"/>
      <c r="E277" s="49"/>
      <c r="F277" s="49"/>
    </row>
    <row r="278" spans="2:6" x14ac:dyDescent="0.2">
      <c r="B278" s="49"/>
      <c r="C278" s="49"/>
      <c r="D278" s="49"/>
      <c r="E278" s="49"/>
      <c r="F278" s="49"/>
    </row>
    <row r="279" spans="2:6" x14ac:dyDescent="0.2">
      <c r="B279" s="49"/>
      <c r="C279" s="49"/>
      <c r="D279" s="49"/>
      <c r="E279" s="49"/>
      <c r="F279" s="49"/>
    </row>
    <row r="280" spans="2:6" x14ac:dyDescent="0.2">
      <c r="B280" s="49"/>
      <c r="C280" s="49"/>
      <c r="D280" s="49"/>
      <c r="E280" s="49"/>
      <c r="F280" s="49"/>
    </row>
    <row r="281" spans="2:6" x14ac:dyDescent="0.2">
      <c r="B281" s="49"/>
      <c r="C281" s="49"/>
      <c r="D281" s="49"/>
      <c r="E281" s="49"/>
      <c r="F281" s="49"/>
    </row>
    <row r="282" spans="2:6" x14ac:dyDescent="0.2">
      <c r="B282" s="49"/>
      <c r="C282" s="49"/>
      <c r="D282" s="49"/>
      <c r="E282" s="49"/>
      <c r="F282" s="49"/>
    </row>
    <row r="283" spans="2:6" x14ac:dyDescent="0.2">
      <c r="B283" s="49"/>
      <c r="C283" s="49"/>
      <c r="D283" s="49"/>
      <c r="E283" s="49"/>
      <c r="F283" s="49"/>
    </row>
    <row r="284" spans="2:6" x14ac:dyDescent="0.2">
      <c r="B284" s="49"/>
      <c r="C284" s="49"/>
      <c r="D284" s="49"/>
      <c r="E284" s="49"/>
      <c r="F284" s="49"/>
    </row>
    <row r="285" spans="2:6" x14ac:dyDescent="0.2">
      <c r="B285" s="49"/>
      <c r="C285" s="49"/>
      <c r="D285" s="49"/>
      <c r="E285" s="49"/>
      <c r="F285" s="49"/>
    </row>
    <row r="286" spans="2:6" x14ac:dyDescent="0.2">
      <c r="B286" s="49"/>
      <c r="C286" s="49"/>
      <c r="D286" s="49"/>
      <c r="E286" s="49"/>
      <c r="F286" s="49"/>
    </row>
    <row r="287" spans="2:6" x14ac:dyDescent="0.2">
      <c r="B287" s="49"/>
      <c r="C287" s="49"/>
      <c r="D287" s="49"/>
      <c r="E287" s="49"/>
      <c r="F287" s="49"/>
    </row>
    <row r="288" spans="2:6" x14ac:dyDescent="0.2">
      <c r="B288" s="49"/>
      <c r="C288" s="49"/>
      <c r="D288" s="49"/>
      <c r="E288" s="49"/>
      <c r="F288" s="49"/>
    </row>
    <row r="289" spans="2:6" x14ac:dyDescent="0.2">
      <c r="B289" s="49"/>
      <c r="C289" s="49"/>
      <c r="D289" s="49"/>
      <c r="E289" s="49"/>
      <c r="F289" s="49"/>
    </row>
    <row r="290" spans="2:6" x14ac:dyDescent="0.2">
      <c r="B290" s="49"/>
      <c r="C290" s="49"/>
      <c r="D290" s="49"/>
      <c r="E290" s="49"/>
      <c r="F290" s="49"/>
    </row>
    <row r="291" spans="2:6" x14ac:dyDescent="0.2">
      <c r="B291" s="49"/>
      <c r="C291" s="49"/>
      <c r="D291" s="49"/>
      <c r="E291" s="49"/>
      <c r="F291" s="49"/>
    </row>
    <row r="292" spans="2:6" x14ac:dyDescent="0.2">
      <c r="B292" s="49"/>
      <c r="C292" s="49"/>
      <c r="D292" s="49"/>
      <c r="E292" s="49"/>
      <c r="F292" s="49"/>
    </row>
    <row r="293" spans="2:6" x14ac:dyDescent="0.2">
      <c r="B293" s="49"/>
      <c r="C293" s="49"/>
      <c r="D293" s="49"/>
      <c r="E293" s="49"/>
      <c r="F293" s="49"/>
    </row>
    <row r="294" spans="2:6" x14ac:dyDescent="0.2">
      <c r="B294" s="49"/>
      <c r="C294" s="49"/>
      <c r="D294" s="49"/>
      <c r="E294" s="49"/>
      <c r="F294" s="49"/>
    </row>
    <row r="295" spans="2:6" x14ac:dyDescent="0.2">
      <c r="B295" s="49"/>
      <c r="C295" s="49"/>
      <c r="D295" s="49"/>
      <c r="E295" s="49"/>
      <c r="F295" s="49"/>
    </row>
    <row r="296" spans="2:6" x14ac:dyDescent="0.2">
      <c r="B296" s="49"/>
      <c r="C296" s="49"/>
      <c r="D296" s="49"/>
      <c r="E296" s="49"/>
      <c r="F296" s="49"/>
    </row>
    <row r="297" spans="2:6" x14ac:dyDescent="0.2">
      <c r="B297" s="49"/>
      <c r="C297" s="49"/>
      <c r="D297" s="49"/>
      <c r="E297" s="49"/>
      <c r="F297" s="49"/>
    </row>
    <row r="298" spans="2:6" x14ac:dyDescent="0.2">
      <c r="B298" s="49"/>
      <c r="C298" s="49"/>
      <c r="D298" s="49"/>
      <c r="E298" s="49"/>
      <c r="F298" s="49"/>
    </row>
    <row r="299" spans="2:6" x14ac:dyDescent="0.2">
      <c r="B299" s="49"/>
      <c r="C299" s="49"/>
      <c r="D299" s="49"/>
      <c r="E299" s="49"/>
      <c r="F299" s="49"/>
    </row>
    <row r="300" spans="2:6" x14ac:dyDescent="0.2">
      <c r="B300" s="49"/>
      <c r="C300" s="49"/>
      <c r="D300" s="49"/>
      <c r="E300" s="49"/>
      <c r="F300" s="49"/>
    </row>
    <row r="301" spans="2:6" x14ac:dyDescent="0.2">
      <c r="B301" s="49"/>
      <c r="C301" s="49"/>
      <c r="D301" s="49"/>
      <c r="E301" s="49"/>
      <c r="F301" s="49"/>
    </row>
    <row r="302" spans="2:6" x14ac:dyDescent="0.2">
      <c r="B302" s="49"/>
      <c r="C302" s="49"/>
      <c r="D302" s="49"/>
      <c r="E302" s="49"/>
      <c r="F302" s="49"/>
    </row>
    <row r="303" spans="2:6" x14ac:dyDescent="0.2">
      <c r="B303" s="49"/>
      <c r="C303" s="49"/>
      <c r="D303" s="49"/>
      <c r="E303" s="49"/>
      <c r="F303" s="49"/>
    </row>
    <row r="304" spans="2:6" x14ac:dyDescent="0.2">
      <c r="B304" s="49"/>
      <c r="C304" s="49"/>
      <c r="D304" s="49"/>
      <c r="E304" s="49"/>
      <c r="F304" s="49"/>
    </row>
    <row r="305" spans="2:6" x14ac:dyDescent="0.2">
      <c r="B305" s="49"/>
      <c r="C305" s="49"/>
      <c r="D305" s="49"/>
      <c r="E305" s="49"/>
      <c r="F305" s="49"/>
    </row>
    <row r="312" spans="2:6" s="41" customFormat="1" ht="15" x14ac:dyDescent="0.2"/>
    <row r="313" spans="2:6" s="41" customFormat="1" ht="15" x14ac:dyDescent="0.2"/>
    <row r="314" spans="2:6" s="41" customFormat="1" ht="15" x14ac:dyDescent="0.2"/>
    <row r="317" spans="2:6" s="44" customFormat="1" ht="11.25" x14ac:dyDescent="0.2"/>
    <row r="320" spans="2:6" x14ac:dyDescent="0.2">
      <c r="B320" s="49"/>
      <c r="C320" s="49"/>
      <c r="D320" s="49"/>
      <c r="E320" s="49"/>
      <c r="F320" s="49"/>
    </row>
    <row r="321" spans="2:6" x14ac:dyDescent="0.2">
      <c r="B321" s="49"/>
      <c r="C321" s="49"/>
      <c r="D321" s="49"/>
      <c r="E321" s="49"/>
      <c r="F321" s="49"/>
    </row>
    <row r="322" spans="2:6" x14ac:dyDescent="0.2">
      <c r="B322" s="49"/>
      <c r="C322" s="49"/>
      <c r="D322" s="49"/>
      <c r="E322" s="49"/>
      <c r="F322" s="49"/>
    </row>
    <row r="323" spans="2:6" x14ac:dyDescent="0.2">
      <c r="B323" s="49"/>
      <c r="C323" s="49"/>
      <c r="D323" s="49"/>
      <c r="E323" s="49"/>
      <c r="F323" s="49"/>
    </row>
    <row r="324" spans="2:6" x14ac:dyDescent="0.2">
      <c r="B324" s="49"/>
      <c r="C324" s="49"/>
      <c r="D324" s="49"/>
      <c r="E324" s="49"/>
      <c r="F324" s="49"/>
    </row>
    <row r="325" spans="2:6" x14ac:dyDescent="0.2">
      <c r="B325" s="49"/>
      <c r="C325" s="49"/>
      <c r="D325" s="49"/>
      <c r="E325" s="49"/>
      <c r="F325" s="49"/>
    </row>
    <row r="326" spans="2:6" x14ac:dyDescent="0.2">
      <c r="B326" s="49"/>
      <c r="C326" s="49"/>
      <c r="D326" s="49"/>
      <c r="E326" s="49"/>
      <c r="F326" s="49"/>
    </row>
    <row r="327" spans="2:6" x14ac:dyDescent="0.2">
      <c r="B327" s="49"/>
      <c r="C327" s="49"/>
      <c r="D327" s="49"/>
      <c r="E327" s="49"/>
      <c r="F327" s="49"/>
    </row>
    <row r="328" spans="2:6" x14ac:dyDescent="0.2">
      <c r="B328" s="49"/>
      <c r="C328" s="49"/>
      <c r="D328" s="49"/>
      <c r="E328" s="49"/>
      <c r="F328" s="49"/>
    </row>
    <row r="329" spans="2:6" x14ac:dyDescent="0.2">
      <c r="B329" s="49"/>
      <c r="C329" s="49"/>
      <c r="D329" s="49"/>
      <c r="E329" s="49"/>
      <c r="F329" s="49"/>
    </row>
    <row r="330" spans="2:6" x14ac:dyDescent="0.2">
      <c r="B330" s="49"/>
      <c r="C330" s="49"/>
      <c r="D330" s="49"/>
      <c r="E330" s="49"/>
      <c r="F330" s="49"/>
    </row>
    <row r="331" spans="2:6" x14ac:dyDescent="0.2">
      <c r="B331" s="49"/>
      <c r="C331" s="49"/>
      <c r="D331" s="49"/>
      <c r="E331" s="49"/>
      <c r="F331" s="49"/>
    </row>
    <row r="332" spans="2:6" x14ac:dyDescent="0.2">
      <c r="B332" s="49"/>
      <c r="C332" s="49"/>
      <c r="D332" s="49"/>
      <c r="E332" s="49"/>
      <c r="F332" s="49"/>
    </row>
    <row r="333" spans="2:6" x14ac:dyDescent="0.2">
      <c r="B333" s="49"/>
      <c r="C333" s="49"/>
      <c r="D333" s="49"/>
      <c r="E333" s="49"/>
      <c r="F333" s="49"/>
    </row>
    <row r="334" spans="2:6" x14ac:dyDescent="0.2">
      <c r="B334" s="49"/>
      <c r="C334" s="49"/>
      <c r="D334" s="49"/>
      <c r="E334" s="49"/>
      <c r="F334" s="49"/>
    </row>
    <row r="335" spans="2:6" x14ac:dyDescent="0.2">
      <c r="B335" s="49"/>
      <c r="C335" s="49"/>
      <c r="D335" s="49"/>
      <c r="E335" s="49"/>
      <c r="F335" s="49"/>
    </row>
    <row r="336" spans="2:6" x14ac:dyDescent="0.2">
      <c r="B336" s="49"/>
      <c r="C336" s="49"/>
      <c r="D336" s="49"/>
      <c r="E336" s="49"/>
      <c r="F336" s="49"/>
    </row>
    <row r="337" spans="2:6" x14ac:dyDescent="0.2">
      <c r="B337" s="49"/>
      <c r="C337" s="49"/>
      <c r="D337" s="49"/>
      <c r="E337" s="49"/>
      <c r="F337" s="49"/>
    </row>
    <row r="338" spans="2:6" x14ac:dyDescent="0.2">
      <c r="B338" s="49"/>
      <c r="C338" s="49"/>
      <c r="D338" s="49"/>
      <c r="E338" s="49"/>
      <c r="F338" s="49"/>
    </row>
    <row r="339" spans="2:6" x14ac:dyDescent="0.2">
      <c r="B339" s="49"/>
      <c r="C339" s="49"/>
      <c r="D339" s="49"/>
      <c r="E339" s="49"/>
      <c r="F339" s="49"/>
    </row>
    <row r="340" spans="2:6" x14ac:dyDescent="0.2">
      <c r="B340" s="49"/>
      <c r="C340" s="49"/>
      <c r="D340" s="49"/>
      <c r="E340" s="49"/>
      <c r="F340" s="49"/>
    </row>
    <row r="341" spans="2:6" x14ac:dyDescent="0.2">
      <c r="B341" s="49"/>
      <c r="C341" s="49"/>
      <c r="D341" s="49"/>
      <c r="E341" s="49"/>
      <c r="F341" s="49"/>
    </row>
    <row r="342" spans="2:6" x14ac:dyDescent="0.2">
      <c r="B342" s="49"/>
      <c r="C342" s="49"/>
      <c r="D342" s="49"/>
      <c r="E342" s="49"/>
      <c r="F342" s="49"/>
    </row>
    <row r="343" spans="2:6" x14ac:dyDescent="0.2">
      <c r="B343" s="49"/>
      <c r="C343" s="49"/>
      <c r="D343" s="49"/>
      <c r="E343" s="49"/>
      <c r="F343" s="49"/>
    </row>
    <row r="344" spans="2:6" x14ac:dyDescent="0.2">
      <c r="B344" s="49"/>
      <c r="C344" s="49"/>
      <c r="D344" s="49"/>
      <c r="E344" s="49"/>
      <c r="F344" s="49"/>
    </row>
    <row r="345" spans="2:6" x14ac:dyDescent="0.2">
      <c r="B345" s="49"/>
      <c r="C345" s="49"/>
      <c r="D345" s="49"/>
      <c r="E345" s="49"/>
      <c r="F345" s="49"/>
    </row>
    <row r="346" spans="2:6" x14ac:dyDescent="0.2">
      <c r="B346" s="49"/>
      <c r="C346" s="49"/>
      <c r="D346" s="49"/>
      <c r="E346" s="49"/>
      <c r="F346" s="49"/>
    </row>
    <row r="347" spans="2:6" x14ac:dyDescent="0.2">
      <c r="B347" s="49"/>
      <c r="C347" s="49"/>
      <c r="D347" s="49"/>
      <c r="E347" s="49"/>
      <c r="F347" s="49"/>
    </row>
    <row r="348" spans="2:6" x14ac:dyDescent="0.2">
      <c r="B348" s="49"/>
      <c r="C348" s="49"/>
      <c r="D348" s="49"/>
      <c r="E348" s="49"/>
      <c r="F348" s="49"/>
    </row>
    <row r="349" spans="2:6" x14ac:dyDescent="0.2">
      <c r="B349" s="49"/>
      <c r="C349" s="49"/>
      <c r="D349" s="49"/>
      <c r="E349" s="49"/>
      <c r="F349" s="49"/>
    </row>
    <row r="350" spans="2:6" x14ac:dyDescent="0.2">
      <c r="B350" s="49"/>
      <c r="C350" s="49"/>
      <c r="D350" s="49"/>
      <c r="E350" s="49"/>
      <c r="F350" s="49"/>
    </row>
    <row r="351" spans="2:6" x14ac:dyDescent="0.2">
      <c r="B351" s="49"/>
      <c r="C351" s="49"/>
      <c r="D351" s="49"/>
      <c r="E351" s="49"/>
      <c r="F351" s="49"/>
    </row>
    <row r="352" spans="2:6" x14ac:dyDescent="0.2">
      <c r="B352" s="49"/>
      <c r="C352" s="49"/>
      <c r="D352" s="49"/>
      <c r="E352" s="49"/>
      <c r="F352" s="49"/>
    </row>
    <row r="353" spans="2:6" x14ac:dyDescent="0.2">
      <c r="B353" s="49"/>
      <c r="C353" s="49"/>
      <c r="D353" s="49"/>
      <c r="E353" s="49"/>
      <c r="F353" s="49"/>
    </row>
    <row r="354" spans="2:6" x14ac:dyDescent="0.2">
      <c r="B354" s="49"/>
      <c r="C354" s="49"/>
      <c r="D354" s="49"/>
      <c r="E354" s="49"/>
      <c r="F354" s="49"/>
    </row>
    <row r="355" spans="2:6" x14ac:dyDescent="0.2">
      <c r="B355" s="49"/>
      <c r="C355" s="49"/>
      <c r="D355" s="49"/>
      <c r="E355" s="49"/>
      <c r="F355" s="49"/>
    </row>
    <row r="356" spans="2:6" x14ac:dyDescent="0.2">
      <c r="B356" s="49"/>
      <c r="C356" s="49"/>
      <c r="D356" s="49"/>
      <c r="E356" s="49"/>
      <c r="F356" s="49"/>
    </row>
    <row r="357" spans="2:6" x14ac:dyDescent="0.2">
      <c r="B357" s="49"/>
      <c r="C357" s="49"/>
      <c r="D357" s="49"/>
      <c r="E357" s="49"/>
      <c r="F357" s="49"/>
    </row>
    <row r="364" spans="2:6" s="41" customFormat="1" ht="15" x14ac:dyDescent="0.2"/>
    <row r="365" spans="2:6" s="41" customFormat="1" ht="15" x14ac:dyDescent="0.2"/>
    <row r="366" spans="2:6" s="41" customFormat="1" ht="15" x14ac:dyDescent="0.2"/>
    <row r="369" spans="2:6" s="44" customFormat="1" ht="11.25" x14ac:dyDescent="0.2"/>
    <row r="372" spans="2:6" x14ac:dyDescent="0.2">
      <c r="B372" s="49"/>
      <c r="C372" s="49"/>
      <c r="D372" s="49"/>
      <c r="E372" s="49"/>
      <c r="F372" s="49"/>
    </row>
    <row r="373" spans="2:6" x14ac:dyDescent="0.2">
      <c r="B373" s="49"/>
      <c r="C373" s="49"/>
      <c r="D373" s="49"/>
      <c r="E373" s="49"/>
      <c r="F373" s="49"/>
    </row>
    <row r="374" spans="2:6" x14ac:dyDescent="0.2">
      <c r="B374" s="49"/>
      <c r="C374" s="49"/>
      <c r="D374" s="49"/>
      <c r="E374" s="49"/>
      <c r="F374" s="49"/>
    </row>
    <row r="375" spans="2:6" x14ac:dyDescent="0.2">
      <c r="B375" s="49"/>
      <c r="C375" s="49"/>
      <c r="D375" s="49"/>
      <c r="E375" s="49"/>
      <c r="F375" s="49"/>
    </row>
    <row r="376" spans="2:6" x14ac:dyDescent="0.2">
      <c r="B376" s="49"/>
      <c r="C376" s="49"/>
      <c r="D376" s="49"/>
      <c r="E376" s="49"/>
      <c r="F376" s="49"/>
    </row>
    <row r="377" spans="2:6" x14ac:dyDescent="0.2">
      <c r="B377" s="49"/>
      <c r="C377" s="49"/>
      <c r="D377" s="49"/>
      <c r="E377" s="49"/>
      <c r="F377" s="49"/>
    </row>
    <row r="378" spans="2:6" x14ac:dyDescent="0.2">
      <c r="B378" s="49"/>
      <c r="C378" s="49"/>
      <c r="D378" s="49"/>
      <c r="E378" s="49"/>
      <c r="F378" s="49"/>
    </row>
    <row r="379" spans="2:6" x14ac:dyDescent="0.2">
      <c r="B379" s="49"/>
      <c r="C379" s="49"/>
      <c r="D379" s="49"/>
      <c r="E379" s="49"/>
      <c r="F379" s="49"/>
    </row>
    <row r="380" spans="2:6" x14ac:dyDescent="0.2">
      <c r="B380" s="49"/>
      <c r="C380" s="49"/>
      <c r="D380" s="49"/>
      <c r="E380" s="49"/>
      <c r="F380" s="49"/>
    </row>
    <row r="381" spans="2:6" x14ac:dyDescent="0.2">
      <c r="B381" s="49"/>
      <c r="C381" s="49"/>
      <c r="D381" s="49"/>
      <c r="E381" s="49"/>
      <c r="F381" s="49"/>
    </row>
    <row r="382" spans="2:6" x14ac:dyDescent="0.2">
      <c r="B382" s="49"/>
      <c r="C382" s="49"/>
      <c r="D382" s="49"/>
      <c r="E382" s="49"/>
      <c r="F382" s="49"/>
    </row>
    <row r="383" spans="2:6" x14ac:dyDescent="0.2">
      <c r="B383" s="49"/>
      <c r="C383" s="49"/>
      <c r="D383" s="49"/>
      <c r="E383" s="49"/>
      <c r="F383" s="49"/>
    </row>
    <row r="384" spans="2:6" x14ac:dyDescent="0.2">
      <c r="B384" s="49"/>
      <c r="C384" s="49"/>
      <c r="D384" s="49"/>
      <c r="E384" s="49"/>
      <c r="F384" s="49"/>
    </row>
    <row r="385" spans="2:6" x14ac:dyDescent="0.2">
      <c r="B385" s="49"/>
      <c r="C385" s="49"/>
      <c r="D385" s="49"/>
      <c r="E385" s="49"/>
      <c r="F385" s="49"/>
    </row>
    <row r="386" spans="2:6" x14ac:dyDescent="0.2">
      <c r="B386" s="49"/>
      <c r="C386" s="49"/>
      <c r="D386" s="49"/>
      <c r="E386" s="49"/>
      <c r="F386" s="49"/>
    </row>
    <row r="387" spans="2:6" x14ac:dyDescent="0.2">
      <c r="B387" s="49"/>
      <c r="C387" s="49"/>
      <c r="D387" s="49"/>
      <c r="E387" s="49"/>
      <c r="F387" s="49"/>
    </row>
    <row r="388" spans="2:6" x14ac:dyDescent="0.2">
      <c r="B388" s="49"/>
      <c r="C388" s="49"/>
      <c r="D388" s="49"/>
      <c r="E388" s="49"/>
      <c r="F388" s="49"/>
    </row>
    <row r="389" spans="2:6" x14ac:dyDescent="0.2">
      <c r="B389" s="49"/>
      <c r="C389" s="49"/>
      <c r="D389" s="49"/>
      <c r="E389" s="49"/>
      <c r="F389" s="49"/>
    </row>
    <row r="390" spans="2:6" x14ac:dyDescent="0.2">
      <c r="B390" s="49"/>
      <c r="C390" s="49"/>
      <c r="D390" s="49"/>
      <c r="E390" s="49"/>
      <c r="F390" s="49"/>
    </row>
    <row r="391" spans="2:6" x14ac:dyDescent="0.2">
      <c r="B391" s="49"/>
      <c r="C391" s="49"/>
      <c r="D391" s="49"/>
      <c r="E391" s="49"/>
      <c r="F391" s="49"/>
    </row>
    <row r="392" spans="2:6" x14ac:dyDescent="0.2">
      <c r="B392" s="49"/>
      <c r="C392" s="49"/>
      <c r="D392" s="49"/>
      <c r="E392" s="49"/>
      <c r="F392" s="49"/>
    </row>
    <row r="393" spans="2:6" x14ac:dyDescent="0.2">
      <c r="B393" s="49"/>
      <c r="C393" s="49"/>
      <c r="D393" s="49"/>
      <c r="E393" s="49"/>
      <c r="F393" s="49"/>
    </row>
    <row r="394" spans="2:6" x14ac:dyDescent="0.2">
      <c r="B394" s="49"/>
      <c r="C394" s="49"/>
      <c r="D394" s="49"/>
      <c r="E394" s="49"/>
      <c r="F394" s="49"/>
    </row>
    <row r="395" spans="2:6" x14ac:dyDescent="0.2">
      <c r="B395" s="49"/>
      <c r="C395" s="49"/>
      <c r="D395" s="49"/>
      <c r="E395" s="49"/>
      <c r="F395" s="49"/>
    </row>
    <row r="396" spans="2:6" x14ac:dyDescent="0.2">
      <c r="B396" s="49"/>
      <c r="C396" s="49"/>
      <c r="D396" s="49"/>
      <c r="E396" s="49"/>
      <c r="F396" s="49"/>
    </row>
    <row r="397" spans="2:6" x14ac:dyDescent="0.2">
      <c r="B397" s="49"/>
      <c r="C397" s="49"/>
      <c r="D397" s="49"/>
      <c r="E397" s="49"/>
      <c r="F397" s="49"/>
    </row>
    <row r="398" spans="2:6" x14ac:dyDescent="0.2">
      <c r="B398" s="49"/>
      <c r="C398" s="49"/>
      <c r="D398" s="49"/>
      <c r="E398" s="49"/>
      <c r="F398" s="49"/>
    </row>
    <row r="399" spans="2:6" x14ac:dyDescent="0.2">
      <c r="B399" s="49"/>
      <c r="C399" s="49"/>
      <c r="D399" s="49"/>
      <c r="E399" s="49"/>
      <c r="F399" s="49"/>
    </row>
    <row r="400" spans="2:6" x14ac:dyDescent="0.2">
      <c r="B400" s="49"/>
      <c r="C400" s="49"/>
      <c r="D400" s="49"/>
      <c r="E400" s="49"/>
      <c r="F400" s="49"/>
    </row>
    <row r="401" spans="2:6" x14ac:dyDescent="0.2">
      <c r="B401" s="49"/>
      <c r="C401" s="49"/>
      <c r="D401" s="49"/>
      <c r="E401" s="49"/>
      <c r="F401" s="49"/>
    </row>
    <row r="402" spans="2:6" x14ac:dyDescent="0.2">
      <c r="B402" s="49"/>
      <c r="C402" s="49"/>
      <c r="D402" s="49"/>
      <c r="E402" s="49"/>
      <c r="F402" s="49"/>
    </row>
    <row r="403" spans="2:6" x14ac:dyDescent="0.2">
      <c r="B403" s="49"/>
      <c r="C403" s="49"/>
      <c r="D403" s="49"/>
      <c r="E403" s="49"/>
      <c r="F403" s="49"/>
    </row>
    <row r="404" spans="2:6" x14ac:dyDescent="0.2">
      <c r="B404" s="49"/>
      <c r="C404" s="49"/>
      <c r="D404" s="49"/>
      <c r="E404" s="49"/>
      <c r="F404" s="49"/>
    </row>
    <row r="405" spans="2:6" x14ac:dyDescent="0.2">
      <c r="B405" s="49"/>
      <c r="C405" s="49"/>
      <c r="D405" s="49"/>
      <c r="E405" s="49"/>
      <c r="F405" s="49"/>
    </row>
    <row r="406" spans="2:6" x14ac:dyDescent="0.2">
      <c r="B406" s="49"/>
      <c r="C406" s="49"/>
      <c r="D406" s="49"/>
      <c r="E406" s="49"/>
      <c r="F406" s="49"/>
    </row>
    <row r="407" spans="2:6" x14ac:dyDescent="0.2">
      <c r="B407" s="49"/>
      <c r="C407" s="49"/>
      <c r="D407" s="49"/>
      <c r="E407" s="49"/>
      <c r="F407" s="49"/>
    </row>
    <row r="408" spans="2:6" x14ac:dyDescent="0.2">
      <c r="B408" s="49"/>
      <c r="C408" s="49"/>
      <c r="D408" s="49"/>
      <c r="E408" s="49"/>
      <c r="F408" s="49"/>
    </row>
    <row r="409" spans="2:6" x14ac:dyDescent="0.2">
      <c r="B409" s="49"/>
      <c r="C409" s="49"/>
      <c r="D409" s="49"/>
      <c r="E409" s="49"/>
      <c r="F409" s="49"/>
    </row>
    <row r="416" spans="2:6" s="41" customFormat="1" ht="15" x14ac:dyDescent="0.2"/>
    <row r="417" spans="2:6" s="41" customFormat="1" ht="15" x14ac:dyDescent="0.2"/>
    <row r="418" spans="2:6" s="41" customFormat="1" ht="15" x14ac:dyDescent="0.2"/>
    <row r="421" spans="2:6" s="44" customFormat="1" ht="11.25" x14ac:dyDescent="0.2"/>
    <row r="424" spans="2:6" x14ac:dyDescent="0.2">
      <c r="B424" s="49"/>
      <c r="C424" s="49"/>
      <c r="D424" s="49"/>
      <c r="E424" s="49"/>
      <c r="F424" s="49"/>
    </row>
    <row r="425" spans="2:6" x14ac:dyDescent="0.2">
      <c r="B425" s="49"/>
      <c r="C425" s="49"/>
      <c r="D425" s="49"/>
      <c r="E425" s="49"/>
      <c r="F425" s="49"/>
    </row>
    <row r="426" spans="2:6" x14ac:dyDescent="0.2">
      <c r="B426" s="49"/>
      <c r="C426" s="49"/>
      <c r="D426" s="49"/>
      <c r="E426" s="49"/>
      <c r="F426" s="49"/>
    </row>
    <row r="427" spans="2:6" x14ac:dyDescent="0.2">
      <c r="B427" s="49"/>
      <c r="C427" s="49"/>
      <c r="D427" s="49"/>
      <c r="E427" s="49"/>
      <c r="F427" s="49"/>
    </row>
    <row r="428" spans="2:6" x14ac:dyDescent="0.2">
      <c r="B428" s="49"/>
      <c r="C428" s="49"/>
      <c r="D428" s="49"/>
      <c r="E428" s="49"/>
      <c r="F428" s="49"/>
    </row>
    <row r="429" spans="2:6" x14ac:dyDescent="0.2">
      <c r="B429" s="49"/>
      <c r="C429" s="49"/>
      <c r="D429" s="49"/>
      <c r="E429" s="49"/>
      <c r="F429" s="49"/>
    </row>
    <row r="430" spans="2:6" x14ac:dyDescent="0.2">
      <c r="B430" s="49"/>
      <c r="C430" s="49"/>
      <c r="D430" s="49"/>
      <c r="E430" s="49"/>
      <c r="F430" s="49"/>
    </row>
    <row r="431" spans="2:6" x14ac:dyDescent="0.2">
      <c r="B431" s="49"/>
      <c r="C431" s="49"/>
      <c r="D431" s="49"/>
      <c r="E431" s="49"/>
      <c r="F431" s="49"/>
    </row>
    <row r="432" spans="2:6" x14ac:dyDescent="0.2">
      <c r="B432" s="49"/>
      <c r="C432" s="49"/>
      <c r="D432" s="49"/>
      <c r="E432" s="49"/>
      <c r="F432" s="49"/>
    </row>
    <row r="433" spans="2:6" x14ac:dyDescent="0.2">
      <c r="B433" s="49"/>
      <c r="C433" s="49"/>
      <c r="D433" s="49"/>
      <c r="E433" s="49"/>
      <c r="F433" s="49"/>
    </row>
    <row r="434" spans="2:6" x14ac:dyDescent="0.2">
      <c r="B434" s="49"/>
      <c r="C434" s="49"/>
      <c r="D434" s="49"/>
      <c r="E434" s="49"/>
      <c r="F434" s="49"/>
    </row>
    <row r="435" spans="2:6" x14ac:dyDescent="0.2">
      <c r="B435" s="49"/>
      <c r="C435" s="49"/>
      <c r="D435" s="49"/>
      <c r="E435" s="49"/>
      <c r="F435" s="49"/>
    </row>
    <row r="436" spans="2:6" x14ac:dyDescent="0.2">
      <c r="B436" s="49"/>
      <c r="C436" s="49"/>
      <c r="D436" s="49"/>
      <c r="E436" s="49"/>
      <c r="F436" s="49"/>
    </row>
    <row r="437" spans="2:6" x14ac:dyDescent="0.2">
      <c r="B437" s="49"/>
      <c r="C437" s="49"/>
      <c r="D437" s="49"/>
      <c r="E437" s="49"/>
      <c r="F437" s="49"/>
    </row>
    <row r="438" spans="2:6" x14ac:dyDescent="0.2">
      <c r="B438" s="49"/>
      <c r="C438" s="49"/>
      <c r="D438" s="49"/>
      <c r="E438" s="49"/>
      <c r="F438" s="49"/>
    </row>
    <row r="439" spans="2:6" x14ac:dyDescent="0.2">
      <c r="B439" s="49"/>
      <c r="C439" s="49"/>
      <c r="D439" s="49"/>
      <c r="E439" s="49"/>
      <c r="F439" s="49"/>
    </row>
    <row r="440" spans="2:6" x14ac:dyDescent="0.2">
      <c r="B440" s="49"/>
      <c r="C440" s="49"/>
      <c r="D440" s="49"/>
      <c r="E440" s="49"/>
      <c r="F440" s="49"/>
    </row>
    <row r="441" spans="2:6" x14ac:dyDescent="0.2">
      <c r="B441" s="49"/>
      <c r="C441" s="49"/>
      <c r="D441" s="49"/>
      <c r="E441" s="49"/>
      <c r="F441" s="49"/>
    </row>
    <row r="442" spans="2:6" x14ac:dyDescent="0.2">
      <c r="B442" s="49"/>
      <c r="C442" s="49"/>
      <c r="D442" s="49"/>
      <c r="E442" s="49"/>
      <c r="F442" s="49"/>
    </row>
    <row r="443" spans="2:6" x14ac:dyDescent="0.2">
      <c r="B443" s="49"/>
      <c r="C443" s="49"/>
      <c r="D443" s="49"/>
      <c r="E443" s="49"/>
      <c r="F443" s="49"/>
    </row>
    <row r="444" spans="2:6" x14ac:dyDescent="0.2">
      <c r="B444" s="49"/>
      <c r="C444" s="49"/>
      <c r="D444" s="49"/>
      <c r="E444" s="49"/>
      <c r="F444" s="49"/>
    </row>
    <row r="445" spans="2:6" x14ac:dyDescent="0.2">
      <c r="B445" s="49"/>
      <c r="C445" s="49"/>
      <c r="D445" s="49"/>
      <c r="E445" s="49"/>
      <c r="F445" s="49"/>
    </row>
    <row r="446" spans="2:6" x14ac:dyDescent="0.2">
      <c r="B446" s="49"/>
      <c r="C446" s="49"/>
      <c r="D446" s="49"/>
      <c r="E446" s="49"/>
      <c r="F446" s="49"/>
    </row>
    <row r="447" spans="2:6" x14ac:dyDescent="0.2">
      <c r="B447" s="49"/>
      <c r="C447" s="49"/>
      <c r="D447" s="49"/>
      <c r="E447" s="49"/>
      <c r="F447" s="49"/>
    </row>
    <row r="448" spans="2:6" x14ac:dyDescent="0.2">
      <c r="B448" s="49"/>
      <c r="C448" s="49"/>
      <c r="D448" s="49"/>
      <c r="E448" s="49"/>
      <c r="F448" s="49"/>
    </row>
    <row r="449" spans="2:6" x14ac:dyDescent="0.2">
      <c r="B449" s="49"/>
      <c r="C449" s="49"/>
      <c r="D449" s="49"/>
      <c r="E449" s="49"/>
      <c r="F449" s="49"/>
    </row>
    <row r="450" spans="2:6" x14ac:dyDescent="0.2">
      <c r="B450" s="49"/>
      <c r="C450" s="49"/>
      <c r="D450" s="49"/>
      <c r="E450" s="49"/>
      <c r="F450" s="49"/>
    </row>
    <row r="451" spans="2:6" x14ac:dyDescent="0.2">
      <c r="B451" s="49"/>
      <c r="C451" s="49"/>
      <c r="D451" s="49"/>
      <c r="E451" s="49"/>
      <c r="F451" s="49"/>
    </row>
    <row r="452" spans="2:6" x14ac:dyDescent="0.2">
      <c r="B452" s="49"/>
      <c r="C452" s="49"/>
      <c r="D452" s="49"/>
      <c r="E452" s="49"/>
      <c r="F452" s="49"/>
    </row>
    <row r="453" spans="2:6" x14ac:dyDescent="0.2">
      <c r="B453" s="49"/>
      <c r="C453" s="49"/>
      <c r="D453" s="49"/>
      <c r="E453" s="49"/>
      <c r="F453" s="49"/>
    </row>
    <row r="454" spans="2:6" x14ac:dyDescent="0.2">
      <c r="B454" s="49"/>
      <c r="C454" s="49"/>
      <c r="D454" s="49"/>
      <c r="E454" s="49"/>
      <c r="F454" s="49"/>
    </row>
    <row r="455" spans="2:6" x14ac:dyDescent="0.2">
      <c r="B455" s="49"/>
      <c r="C455" s="49"/>
      <c r="D455" s="49"/>
      <c r="E455" s="49"/>
      <c r="F455" s="49"/>
    </row>
    <row r="456" spans="2:6" x14ac:dyDescent="0.2">
      <c r="B456" s="49"/>
      <c r="C456" s="49"/>
      <c r="D456" s="49"/>
      <c r="E456" s="49"/>
      <c r="F456" s="49"/>
    </row>
    <row r="457" spans="2:6" x14ac:dyDescent="0.2">
      <c r="B457" s="49"/>
      <c r="C457" s="49"/>
      <c r="D457" s="49"/>
      <c r="E457" s="49"/>
      <c r="F457" s="49"/>
    </row>
    <row r="458" spans="2:6" x14ac:dyDescent="0.2">
      <c r="B458" s="49"/>
      <c r="C458" s="49"/>
      <c r="D458" s="49"/>
      <c r="E458" s="49"/>
      <c r="F458" s="49"/>
    </row>
    <row r="459" spans="2:6" x14ac:dyDescent="0.2">
      <c r="B459" s="49"/>
      <c r="C459" s="49"/>
      <c r="D459" s="49"/>
      <c r="E459" s="49"/>
      <c r="F459" s="49"/>
    </row>
    <row r="460" spans="2:6" x14ac:dyDescent="0.2">
      <c r="B460" s="49"/>
      <c r="C460" s="49"/>
      <c r="D460" s="49"/>
      <c r="E460" s="49"/>
      <c r="F460" s="49"/>
    </row>
    <row r="461" spans="2:6" x14ac:dyDescent="0.2">
      <c r="B461" s="49"/>
      <c r="C461" s="49"/>
      <c r="D461" s="49"/>
      <c r="E461" s="49"/>
      <c r="F461" s="49"/>
    </row>
    <row r="462" spans="2:6" x14ac:dyDescent="0.2">
      <c r="B462" s="49"/>
      <c r="C462" s="49"/>
      <c r="D462" s="49"/>
      <c r="E462" s="49"/>
      <c r="F462" s="49"/>
    </row>
    <row r="463" spans="2:6" x14ac:dyDescent="0.2">
      <c r="B463" s="49"/>
      <c r="C463" s="49"/>
      <c r="D463" s="49"/>
      <c r="E463" s="49"/>
      <c r="F463" s="49"/>
    </row>
    <row r="464" spans="2:6" x14ac:dyDescent="0.2">
      <c r="B464" s="49"/>
      <c r="C464" s="49"/>
      <c r="D464" s="49"/>
      <c r="E464" s="49"/>
      <c r="F464" s="49"/>
    </row>
    <row r="465" spans="2:6" x14ac:dyDescent="0.2">
      <c r="B465" s="49"/>
      <c r="C465" s="49"/>
      <c r="D465" s="49"/>
      <c r="E465" s="49"/>
      <c r="F465" s="49"/>
    </row>
    <row r="466" spans="2:6" x14ac:dyDescent="0.2">
      <c r="B466" s="49"/>
      <c r="C466" s="49"/>
      <c r="D466" s="49"/>
      <c r="E466" s="49"/>
      <c r="F466" s="49"/>
    </row>
    <row r="467" spans="2:6" x14ac:dyDescent="0.2">
      <c r="B467" s="49"/>
      <c r="C467" s="49"/>
      <c r="D467" s="49"/>
      <c r="E467" s="49"/>
      <c r="F467" s="49"/>
    </row>
    <row r="468" spans="2:6" s="41" customFormat="1" ht="15" x14ac:dyDescent="0.2">
      <c r="B468" s="49"/>
      <c r="C468" s="49"/>
      <c r="D468" s="49"/>
      <c r="E468" s="49"/>
      <c r="F468" s="49"/>
    </row>
    <row r="469" spans="2:6" s="41" customFormat="1" ht="15" x14ac:dyDescent="0.2">
      <c r="B469" s="49"/>
      <c r="C469" s="49"/>
      <c r="D469" s="49"/>
      <c r="E469" s="49"/>
      <c r="F469" s="49"/>
    </row>
    <row r="470" spans="2:6" s="41" customFormat="1" ht="15" x14ac:dyDescent="0.2">
      <c r="B470" s="49"/>
      <c r="C470" s="49"/>
      <c r="D470" s="49"/>
      <c r="E470" s="49"/>
      <c r="F470" s="49"/>
    </row>
    <row r="471" spans="2:6" x14ac:dyDescent="0.2">
      <c r="B471" s="49"/>
      <c r="C471" s="49"/>
      <c r="D471" s="49"/>
      <c r="E471" s="49"/>
      <c r="F471" s="49"/>
    </row>
    <row r="472" spans="2:6" x14ac:dyDescent="0.2">
      <c r="B472" s="49"/>
      <c r="C472" s="49"/>
      <c r="D472" s="49"/>
      <c r="E472" s="49"/>
      <c r="F472" s="49"/>
    </row>
    <row r="473" spans="2:6" s="44" customFormat="1" ht="11.25" x14ac:dyDescent="0.2"/>
    <row r="474" spans="2:6" x14ac:dyDescent="0.2">
      <c r="B474" s="49"/>
      <c r="C474" s="49"/>
      <c r="D474" s="49"/>
      <c r="E474" s="49"/>
      <c r="F474" s="49"/>
    </row>
    <row r="475" spans="2:6" x14ac:dyDescent="0.2">
      <c r="B475" s="49"/>
      <c r="C475" s="49"/>
      <c r="D475" s="49"/>
      <c r="E475" s="49"/>
      <c r="F475" s="49"/>
    </row>
    <row r="476" spans="2:6" x14ac:dyDescent="0.2">
      <c r="B476" s="49"/>
      <c r="C476" s="49"/>
      <c r="D476" s="49"/>
      <c r="E476" s="49"/>
      <c r="F476" s="49"/>
    </row>
    <row r="477" spans="2:6" x14ac:dyDescent="0.2">
      <c r="B477" s="49"/>
      <c r="C477" s="49"/>
      <c r="D477" s="49"/>
      <c r="E477" s="49"/>
      <c r="F477" s="49"/>
    </row>
    <row r="478" spans="2:6" x14ac:dyDescent="0.2">
      <c r="B478" s="49"/>
      <c r="C478" s="49"/>
      <c r="D478" s="49"/>
      <c r="E478" s="49"/>
      <c r="F478" s="49"/>
    </row>
    <row r="479" spans="2:6" x14ac:dyDescent="0.2">
      <c r="B479" s="49"/>
      <c r="C479" s="49"/>
      <c r="D479" s="49"/>
      <c r="E479" s="49"/>
      <c r="F479" s="49"/>
    </row>
    <row r="480" spans="2:6" x14ac:dyDescent="0.2">
      <c r="B480" s="49"/>
      <c r="C480" s="49"/>
      <c r="D480" s="49"/>
      <c r="E480" s="49"/>
      <c r="F480" s="49"/>
    </row>
    <row r="481" spans="2:6" x14ac:dyDescent="0.2">
      <c r="B481" s="49"/>
      <c r="C481" s="49"/>
      <c r="D481" s="49"/>
      <c r="E481" s="49"/>
      <c r="F481" s="49"/>
    </row>
    <row r="482" spans="2:6" x14ac:dyDescent="0.2">
      <c r="B482" s="49"/>
      <c r="C482" s="49"/>
      <c r="D482" s="49"/>
      <c r="E482" s="49"/>
      <c r="F482" s="49"/>
    </row>
    <row r="483" spans="2:6" x14ac:dyDescent="0.2">
      <c r="B483" s="49"/>
      <c r="C483" s="49"/>
      <c r="D483" s="49"/>
      <c r="E483" s="49"/>
      <c r="F483" s="49"/>
    </row>
    <row r="484" spans="2:6" x14ac:dyDescent="0.2">
      <c r="B484" s="49"/>
      <c r="C484" s="49"/>
      <c r="D484" s="49"/>
      <c r="E484" s="49"/>
      <c r="F484" s="49"/>
    </row>
    <row r="485" spans="2:6" x14ac:dyDescent="0.2">
      <c r="B485" s="49"/>
      <c r="C485" s="49"/>
      <c r="D485" s="49"/>
      <c r="E485" s="49"/>
      <c r="F485" s="49"/>
    </row>
    <row r="486" spans="2:6" x14ac:dyDescent="0.2">
      <c r="B486" s="49"/>
      <c r="C486" s="49"/>
      <c r="D486" s="49"/>
      <c r="E486" s="49"/>
      <c r="F486" s="49"/>
    </row>
    <row r="487" spans="2:6" x14ac:dyDescent="0.2">
      <c r="B487" s="49"/>
      <c r="C487" s="49"/>
      <c r="D487" s="49"/>
      <c r="E487" s="49"/>
      <c r="F487" s="49"/>
    </row>
    <row r="488" spans="2:6" x14ac:dyDescent="0.2">
      <c r="B488" s="49"/>
      <c r="C488" s="49"/>
      <c r="D488" s="49"/>
      <c r="E488" s="49"/>
      <c r="F488" s="49"/>
    </row>
    <row r="489" spans="2:6" x14ac:dyDescent="0.2">
      <c r="B489" s="49"/>
      <c r="C489" s="49"/>
      <c r="D489" s="49"/>
      <c r="E489" s="49"/>
      <c r="F489" s="49"/>
    </row>
    <row r="490" spans="2:6" x14ac:dyDescent="0.2">
      <c r="B490" s="49"/>
      <c r="C490" s="49"/>
      <c r="D490" s="49"/>
      <c r="E490" s="49"/>
      <c r="F490" s="49"/>
    </row>
    <row r="491" spans="2:6" x14ac:dyDescent="0.2">
      <c r="B491" s="49"/>
      <c r="C491" s="49"/>
      <c r="D491" s="49"/>
      <c r="E491" s="49"/>
      <c r="F491" s="49"/>
    </row>
    <row r="492" spans="2:6" x14ac:dyDescent="0.2">
      <c r="B492" s="49"/>
      <c r="C492" s="49"/>
      <c r="D492" s="49"/>
      <c r="E492" s="49"/>
      <c r="F492" s="49"/>
    </row>
    <row r="493" spans="2:6" x14ac:dyDescent="0.2">
      <c r="B493" s="49"/>
      <c r="C493" s="49"/>
      <c r="D493" s="49"/>
      <c r="E493" s="49"/>
      <c r="F493" s="49"/>
    </row>
    <row r="494" spans="2:6" x14ac:dyDescent="0.2">
      <c r="B494" s="49"/>
      <c r="C494" s="49"/>
      <c r="D494" s="49"/>
      <c r="E494" s="49"/>
      <c r="F494" s="49"/>
    </row>
    <row r="495" spans="2:6" x14ac:dyDescent="0.2">
      <c r="B495" s="49"/>
      <c r="C495" s="49"/>
      <c r="D495" s="49"/>
      <c r="E495" s="49"/>
      <c r="F495" s="49"/>
    </row>
    <row r="496" spans="2:6" x14ac:dyDescent="0.2">
      <c r="B496" s="49"/>
      <c r="C496" s="49"/>
      <c r="D496" s="49"/>
      <c r="E496" s="49"/>
      <c r="F496" s="49"/>
    </row>
    <row r="497" spans="2:6" x14ac:dyDescent="0.2">
      <c r="B497" s="49"/>
      <c r="C497" s="49"/>
      <c r="D497" s="49"/>
      <c r="E497" s="49"/>
      <c r="F497" s="49"/>
    </row>
    <row r="498" spans="2:6" x14ac:dyDescent="0.2">
      <c r="B498" s="49"/>
      <c r="C498" s="49"/>
      <c r="D498" s="49"/>
      <c r="E498" s="49"/>
      <c r="F498" s="49"/>
    </row>
    <row r="499" spans="2:6" x14ac:dyDescent="0.2">
      <c r="B499" s="49"/>
      <c r="C499" s="49"/>
      <c r="D499" s="49"/>
      <c r="E499" s="49"/>
      <c r="F499" s="49"/>
    </row>
    <row r="500" spans="2:6" x14ac:dyDescent="0.2">
      <c r="B500" s="49"/>
      <c r="C500" s="49"/>
      <c r="D500" s="49"/>
      <c r="E500" s="49"/>
      <c r="F500" s="49"/>
    </row>
    <row r="501" spans="2:6" x14ac:dyDescent="0.2">
      <c r="B501" s="49"/>
      <c r="C501" s="49"/>
      <c r="D501" s="49"/>
      <c r="E501" s="49"/>
      <c r="F501" s="49"/>
    </row>
    <row r="502" spans="2:6" x14ac:dyDescent="0.2">
      <c r="B502" s="49"/>
      <c r="C502" s="49"/>
      <c r="D502" s="49"/>
      <c r="E502" s="49"/>
      <c r="F502" s="49"/>
    </row>
    <row r="503" spans="2:6" x14ac:dyDescent="0.2">
      <c r="B503" s="49"/>
      <c r="C503" s="49"/>
      <c r="D503" s="49"/>
      <c r="E503" s="49"/>
      <c r="F503" s="49"/>
    </row>
    <row r="504" spans="2:6" x14ac:dyDescent="0.2">
      <c r="B504" s="49"/>
      <c r="C504" s="49"/>
      <c r="D504" s="49"/>
      <c r="E504" s="49"/>
      <c r="F504" s="49"/>
    </row>
    <row r="505" spans="2:6" x14ac:dyDescent="0.2">
      <c r="B505" s="49"/>
      <c r="C505" s="49"/>
      <c r="D505" s="49"/>
      <c r="E505" s="49"/>
      <c r="F505" s="49"/>
    </row>
    <row r="506" spans="2:6" x14ac:dyDescent="0.2">
      <c r="B506" s="49"/>
      <c r="C506" s="49"/>
      <c r="D506" s="49"/>
      <c r="E506" s="49"/>
      <c r="F506" s="49"/>
    </row>
    <row r="507" spans="2:6" x14ac:dyDescent="0.2">
      <c r="B507" s="49"/>
      <c r="C507" s="49"/>
      <c r="D507" s="49"/>
      <c r="E507" s="49"/>
      <c r="F507" s="49"/>
    </row>
    <row r="508" spans="2:6" x14ac:dyDescent="0.2">
      <c r="B508" s="49"/>
      <c r="C508" s="49"/>
      <c r="D508" s="49"/>
      <c r="E508" s="49"/>
      <c r="F508" s="49"/>
    </row>
    <row r="509" spans="2:6" x14ac:dyDescent="0.2">
      <c r="B509" s="49"/>
      <c r="C509" s="49"/>
      <c r="D509" s="49"/>
      <c r="E509" s="49"/>
      <c r="F509" s="49"/>
    </row>
    <row r="510" spans="2:6" x14ac:dyDescent="0.2">
      <c r="B510" s="49"/>
      <c r="C510" s="49"/>
      <c r="D510" s="49"/>
      <c r="E510" s="49"/>
      <c r="F510" s="49"/>
    </row>
    <row r="511" spans="2:6" x14ac:dyDescent="0.2">
      <c r="B511" s="49"/>
      <c r="C511" s="49"/>
      <c r="D511" s="49"/>
      <c r="E511" s="49"/>
      <c r="F511" s="49"/>
    </row>
    <row r="512" spans="2:6" x14ac:dyDescent="0.2">
      <c r="B512" s="49"/>
      <c r="C512" s="49"/>
      <c r="D512" s="49"/>
      <c r="E512" s="49"/>
      <c r="F512" s="49"/>
    </row>
    <row r="513" spans="2:6" x14ac:dyDescent="0.2">
      <c r="B513" s="49"/>
      <c r="C513" s="49"/>
      <c r="D513" s="49"/>
      <c r="E513" s="49"/>
      <c r="F513" s="49"/>
    </row>
    <row r="520" spans="2:6" s="41" customFormat="1" ht="15" x14ac:dyDescent="0.2"/>
    <row r="521" spans="2:6" s="41" customFormat="1" ht="15" x14ac:dyDescent="0.2"/>
    <row r="522" spans="2:6" s="41" customFormat="1" ht="15" x14ac:dyDescent="0.2"/>
    <row r="525" spans="2:6" s="44" customFormat="1" ht="11.25" x14ac:dyDescent="0.2"/>
    <row r="528" spans="2:6" x14ac:dyDescent="0.2">
      <c r="B528" s="49"/>
      <c r="C528" s="49"/>
      <c r="D528" s="49"/>
      <c r="E528" s="49"/>
      <c r="F528" s="49"/>
    </row>
    <row r="529" spans="2:6" x14ac:dyDescent="0.2">
      <c r="B529" s="49"/>
      <c r="C529" s="49"/>
      <c r="D529" s="49"/>
      <c r="E529" s="49"/>
      <c r="F529" s="49"/>
    </row>
    <row r="530" spans="2:6" x14ac:dyDescent="0.2">
      <c r="B530" s="49"/>
      <c r="C530" s="49"/>
      <c r="D530" s="49"/>
      <c r="E530" s="49"/>
      <c r="F530" s="49"/>
    </row>
    <row r="531" spans="2:6" x14ac:dyDescent="0.2">
      <c r="B531" s="49"/>
      <c r="C531" s="49"/>
      <c r="D531" s="49"/>
      <c r="E531" s="49"/>
      <c r="F531" s="49"/>
    </row>
    <row r="532" spans="2:6" x14ac:dyDescent="0.2">
      <c r="B532" s="49"/>
      <c r="C532" s="49"/>
      <c r="D532" s="49"/>
      <c r="E532" s="49"/>
      <c r="F532" s="49"/>
    </row>
    <row r="533" spans="2:6" x14ac:dyDescent="0.2">
      <c r="B533" s="49"/>
      <c r="C533" s="49"/>
      <c r="D533" s="49"/>
      <c r="E533" s="49"/>
      <c r="F533" s="49"/>
    </row>
    <row r="534" spans="2:6" x14ac:dyDescent="0.2">
      <c r="B534" s="49"/>
      <c r="C534" s="49"/>
      <c r="D534" s="49"/>
      <c r="E534" s="49"/>
      <c r="F534" s="49"/>
    </row>
    <row r="535" spans="2:6" x14ac:dyDescent="0.2">
      <c r="B535" s="49"/>
      <c r="C535" s="49"/>
      <c r="D535" s="49"/>
      <c r="E535" s="49"/>
      <c r="F535" s="49"/>
    </row>
    <row r="536" spans="2:6" x14ac:dyDescent="0.2">
      <c r="B536" s="49"/>
      <c r="C536" s="49"/>
      <c r="D536" s="49"/>
      <c r="E536" s="49"/>
      <c r="F536" s="49"/>
    </row>
    <row r="537" spans="2:6" x14ac:dyDescent="0.2">
      <c r="B537" s="49"/>
      <c r="C537" s="49"/>
      <c r="D537" s="49"/>
      <c r="E537" s="49"/>
      <c r="F537" s="49"/>
    </row>
    <row r="538" spans="2:6" x14ac:dyDescent="0.2">
      <c r="B538" s="49"/>
      <c r="C538" s="49"/>
      <c r="D538" s="49"/>
      <c r="E538" s="49"/>
      <c r="F538" s="49"/>
    </row>
    <row r="539" spans="2:6" x14ac:dyDescent="0.2">
      <c r="B539" s="49"/>
      <c r="C539" s="49"/>
      <c r="D539" s="49"/>
      <c r="E539" s="49"/>
      <c r="F539" s="49"/>
    </row>
    <row r="540" spans="2:6" x14ac:dyDescent="0.2">
      <c r="B540" s="49"/>
      <c r="C540" s="49"/>
      <c r="D540" s="49"/>
      <c r="E540" s="49"/>
      <c r="F540" s="49"/>
    </row>
    <row r="541" spans="2:6" x14ac:dyDescent="0.2">
      <c r="B541" s="49"/>
      <c r="C541" s="49"/>
      <c r="D541" s="49"/>
      <c r="E541" s="49"/>
      <c r="F541" s="49"/>
    </row>
    <row r="542" spans="2:6" x14ac:dyDescent="0.2">
      <c r="B542" s="49"/>
      <c r="C542" s="49"/>
      <c r="D542" s="49"/>
      <c r="E542" s="49"/>
      <c r="F542" s="49"/>
    </row>
    <row r="543" spans="2:6" x14ac:dyDescent="0.2">
      <c r="B543" s="49"/>
      <c r="C543" s="49"/>
      <c r="D543" s="49"/>
      <c r="E543" s="49"/>
      <c r="F543" s="49"/>
    </row>
    <row r="544" spans="2:6" x14ac:dyDescent="0.2">
      <c r="B544" s="49"/>
      <c r="C544" s="49"/>
      <c r="D544" s="49"/>
      <c r="E544" s="49"/>
      <c r="F544" s="49"/>
    </row>
    <row r="545" spans="2:6" x14ac:dyDescent="0.2">
      <c r="B545" s="49"/>
      <c r="C545" s="49"/>
      <c r="D545" s="49"/>
      <c r="E545" s="49"/>
      <c r="F545" s="49"/>
    </row>
    <row r="546" spans="2:6" x14ac:dyDescent="0.2">
      <c r="B546" s="49"/>
      <c r="C546" s="49"/>
      <c r="D546" s="49"/>
      <c r="E546" s="49"/>
      <c r="F546" s="49"/>
    </row>
    <row r="547" spans="2:6" x14ac:dyDescent="0.2">
      <c r="B547" s="49"/>
      <c r="C547" s="49"/>
      <c r="D547" s="49"/>
      <c r="E547" s="49"/>
      <c r="F547" s="49"/>
    </row>
    <row r="548" spans="2:6" x14ac:dyDescent="0.2">
      <c r="B548" s="49"/>
      <c r="C548" s="49"/>
      <c r="D548" s="49"/>
      <c r="E548" s="49"/>
      <c r="F548" s="49"/>
    </row>
    <row r="549" spans="2:6" x14ac:dyDescent="0.2">
      <c r="B549" s="49"/>
      <c r="C549" s="49"/>
      <c r="D549" s="49"/>
      <c r="E549" s="49"/>
      <c r="F549" s="49"/>
    </row>
    <row r="550" spans="2:6" x14ac:dyDescent="0.2">
      <c r="B550" s="49"/>
      <c r="C550" s="49"/>
      <c r="D550" s="49"/>
      <c r="E550" s="49"/>
      <c r="F550" s="49"/>
    </row>
    <row r="551" spans="2:6" x14ac:dyDescent="0.2">
      <c r="B551" s="49"/>
      <c r="C551" s="49"/>
      <c r="D551" s="49"/>
      <c r="E551" s="49"/>
      <c r="F551" s="49"/>
    </row>
    <row r="552" spans="2:6" x14ac:dyDescent="0.2">
      <c r="B552" s="49"/>
      <c r="C552" s="49"/>
      <c r="D552" s="49"/>
      <c r="E552" s="49"/>
      <c r="F552" s="49"/>
    </row>
    <row r="553" spans="2:6" x14ac:dyDescent="0.2">
      <c r="B553" s="49"/>
      <c r="C553" s="49"/>
      <c r="D553" s="49"/>
      <c r="E553" s="49"/>
      <c r="F553" s="49"/>
    </row>
    <row r="554" spans="2:6" x14ac:dyDescent="0.2">
      <c r="B554" s="49"/>
      <c r="C554" s="49"/>
      <c r="D554" s="49"/>
      <c r="E554" s="49"/>
      <c r="F554" s="49"/>
    </row>
    <row r="555" spans="2:6" x14ac:dyDescent="0.2">
      <c r="B555" s="49"/>
      <c r="C555" s="49"/>
      <c r="D555" s="49"/>
      <c r="E555" s="49"/>
      <c r="F555" s="49"/>
    </row>
    <row r="556" spans="2:6" x14ac:dyDescent="0.2">
      <c r="B556" s="49"/>
      <c r="C556" s="49"/>
      <c r="D556" s="49"/>
      <c r="E556" s="49"/>
      <c r="F556" s="49"/>
    </row>
    <row r="557" spans="2:6" x14ac:dyDescent="0.2">
      <c r="B557" s="49"/>
      <c r="C557" s="49"/>
      <c r="D557" s="49"/>
      <c r="E557" s="49"/>
      <c r="F557" s="49"/>
    </row>
    <row r="558" spans="2:6" x14ac:dyDescent="0.2">
      <c r="B558" s="49"/>
      <c r="C558" s="49"/>
      <c r="D558" s="49"/>
      <c r="E558" s="49"/>
      <c r="F558" s="49"/>
    </row>
    <row r="559" spans="2:6" x14ac:dyDescent="0.2">
      <c r="B559" s="49"/>
      <c r="C559" s="49"/>
      <c r="D559" s="49"/>
      <c r="E559" s="49"/>
      <c r="F559" s="49"/>
    </row>
    <row r="560" spans="2:6" x14ac:dyDescent="0.2">
      <c r="B560" s="49"/>
      <c r="C560" s="49"/>
      <c r="D560" s="49"/>
      <c r="E560" s="49"/>
      <c r="F560" s="49"/>
    </row>
    <row r="561" spans="2:6" x14ac:dyDescent="0.2">
      <c r="B561" s="49"/>
      <c r="C561" s="49"/>
      <c r="D561" s="49"/>
      <c r="E561" s="49"/>
      <c r="F561" s="49"/>
    </row>
    <row r="562" spans="2:6" x14ac:dyDescent="0.2">
      <c r="B562" s="49"/>
      <c r="C562" s="49"/>
      <c r="D562" s="49"/>
      <c r="E562" s="49"/>
      <c r="F562" s="49"/>
    </row>
    <row r="563" spans="2:6" x14ac:dyDescent="0.2">
      <c r="B563" s="49"/>
      <c r="C563" s="49"/>
      <c r="D563" s="49"/>
      <c r="E563" s="49"/>
      <c r="F563" s="49"/>
    </row>
    <row r="564" spans="2:6" x14ac:dyDescent="0.2">
      <c r="B564" s="49"/>
      <c r="C564" s="49"/>
      <c r="D564" s="49"/>
      <c r="E564" s="49"/>
      <c r="F564" s="49"/>
    </row>
    <row r="565" spans="2:6" x14ac:dyDescent="0.2">
      <c r="B565" s="49"/>
      <c r="C565" s="49"/>
      <c r="D565" s="49"/>
      <c r="E565" s="49"/>
      <c r="F565" s="49"/>
    </row>
    <row r="566" spans="2:6" x14ac:dyDescent="0.2">
      <c r="B566" s="49"/>
      <c r="C566" s="49"/>
      <c r="D566" s="49"/>
      <c r="E566" s="49"/>
      <c r="F566" s="49"/>
    </row>
    <row r="567" spans="2:6" x14ac:dyDescent="0.2">
      <c r="B567" s="49"/>
      <c r="C567" s="49"/>
      <c r="D567" s="49"/>
      <c r="E567" s="49"/>
      <c r="F567" s="49"/>
    </row>
    <row r="568" spans="2:6" x14ac:dyDescent="0.2">
      <c r="B568" s="49"/>
      <c r="C568" s="49"/>
      <c r="D568" s="49"/>
      <c r="E568" s="49"/>
      <c r="F568" s="49"/>
    </row>
    <row r="569" spans="2:6" x14ac:dyDescent="0.2">
      <c r="B569" s="49"/>
      <c r="C569" s="49"/>
      <c r="D569" s="49"/>
      <c r="E569" s="49"/>
      <c r="F569" s="49"/>
    </row>
    <row r="570" spans="2:6" x14ac:dyDescent="0.2">
      <c r="B570" s="49"/>
      <c r="C570" s="49"/>
      <c r="D570" s="49"/>
      <c r="E570" s="49"/>
      <c r="F570" s="49"/>
    </row>
    <row r="571" spans="2:6" x14ac:dyDescent="0.2">
      <c r="B571" s="49"/>
      <c r="C571" s="49"/>
      <c r="D571" s="49"/>
      <c r="E571" s="49"/>
      <c r="F571" s="49"/>
    </row>
    <row r="572" spans="2:6" s="41" customFormat="1" ht="15" x14ac:dyDescent="0.2">
      <c r="B572" s="49"/>
      <c r="C572" s="49"/>
      <c r="D572" s="49"/>
      <c r="E572" s="49"/>
      <c r="F572" s="49"/>
    </row>
    <row r="573" spans="2:6" s="41" customFormat="1" ht="15" x14ac:dyDescent="0.2">
      <c r="B573" s="49"/>
      <c r="C573" s="49"/>
      <c r="D573" s="49"/>
      <c r="E573" s="49"/>
      <c r="F573" s="49"/>
    </row>
    <row r="574" spans="2:6" s="41" customFormat="1" ht="15" x14ac:dyDescent="0.2">
      <c r="B574" s="49"/>
      <c r="C574" s="49"/>
      <c r="D574" s="49"/>
      <c r="E574" s="49"/>
      <c r="F574" s="49"/>
    </row>
    <row r="575" spans="2:6" x14ac:dyDescent="0.2">
      <c r="B575" s="49"/>
      <c r="C575" s="49"/>
      <c r="D575" s="49"/>
      <c r="E575" s="49"/>
      <c r="F575" s="49"/>
    </row>
    <row r="576" spans="2:6" x14ac:dyDescent="0.2">
      <c r="B576" s="49"/>
      <c r="C576" s="49"/>
      <c r="D576" s="49"/>
      <c r="E576" s="49"/>
      <c r="F576" s="49"/>
    </row>
    <row r="577" spans="2:6" s="44" customFormat="1" ht="11.25" x14ac:dyDescent="0.2"/>
    <row r="578" spans="2:6" x14ac:dyDescent="0.2">
      <c r="B578" s="49"/>
      <c r="C578" s="49"/>
      <c r="D578" s="49"/>
      <c r="E578" s="49"/>
      <c r="F578" s="49"/>
    </row>
    <row r="579" spans="2:6" x14ac:dyDescent="0.2">
      <c r="B579" s="49"/>
      <c r="C579" s="49"/>
      <c r="D579" s="49"/>
      <c r="E579" s="49"/>
      <c r="F579" s="49"/>
    </row>
    <row r="580" spans="2:6" x14ac:dyDescent="0.2">
      <c r="B580" s="49"/>
      <c r="C580" s="49"/>
      <c r="D580" s="49"/>
      <c r="E580" s="49"/>
      <c r="F580" s="49"/>
    </row>
    <row r="581" spans="2:6" x14ac:dyDescent="0.2">
      <c r="B581" s="49"/>
      <c r="C581" s="49"/>
      <c r="D581" s="49"/>
      <c r="E581" s="49"/>
      <c r="F581" s="49"/>
    </row>
    <row r="582" spans="2:6" x14ac:dyDescent="0.2">
      <c r="B582" s="49"/>
      <c r="C582" s="49"/>
      <c r="D582" s="49"/>
      <c r="E582" s="49"/>
      <c r="F582" s="49"/>
    </row>
    <row r="583" spans="2:6" x14ac:dyDescent="0.2">
      <c r="B583" s="49"/>
      <c r="C583" s="49"/>
      <c r="D583" s="49"/>
      <c r="E583" s="49"/>
      <c r="F583" s="49"/>
    </row>
    <row r="584" spans="2:6" x14ac:dyDescent="0.2">
      <c r="B584" s="49"/>
      <c r="C584" s="49"/>
      <c r="D584" s="49"/>
      <c r="E584" s="49"/>
      <c r="F584" s="49"/>
    </row>
    <row r="585" spans="2:6" x14ac:dyDescent="0.2">
      <c r="B585" s="49"/>
      <c r="C585" s="49"/>
      <c r="D585" s="49"/>
      <c r="E585" s="49"/>
      <c r="F585" s="49"/>
    </row>
    <row r="586" spans="2:6" x14ac:dyDescent="0.2">
      <c r="B586" s="49"/>
      <c r="C586" s="49"/>
      <c r="D586" s="49"/>
      <c r="E586" s="49"/>
      <c r="F586" s="49"/>
    </row>
    <row r="587" spans="2:6" x14ac:dyDescent="0.2">
      <c r="B587" s="49"/>
      <c r="C587" s="49"/>
      <c r="D587" s="49"/>
      <c r="E587" s="49"/>
      <c r="F587" s="49"/>
    </row>
    <row r="588" spans="2:6" x14ac:dyDescent="0.2">
      <c r="B588" s="49"/>
      <c r="C588" s="49"/>
      <c r="D588" s="49"/>
      <c r="E588" s="49"/>
      <c r="F588" s="49"/>
    </row>
    <row r="589" spans="2:6" x14ac:dyDescent="0.2">
      <c r="B589" s="49"/>
      <c r="C589" s="49"/>
      <c r="D589" s="49"/>
      <c r="E589" s="49"/>
      <c r="F589" s="49"/>
    </row>
    <row r="590" spans="2:6" x14ac:dyDescent="0.2">
      <c r="B590" s="49"/>
      <c r="C590" s="49"/>
      <c r="D590" s="49"/>
      <c r="E590" s="49"/>
      <c r="F590" s="49"/>
    </row>
    <row r="591" spans="2:6" x14ac:dyDescent="0.2">
      <c r="B591" s="49"/>
      <c r="C591" s="49"/>
      <c r="D591" s="49"/>
      <c r="E591" s="49"/>
      <c r="F591" s="49"/>
    </row>
    <row r="592" spans="2:6" x14ac:dyDescent="0.2">
      <c r="B592" s="49"/>
      <c r="C592" s="49"/>
      <c r="D592" s="49"/>
      <c r="E592" s="49"/>
      <c r="F592" s="49"/>
    </row>
    <row r="593" spans="2:6" x14ac:dyDescent="0.2">
      <c r="B593" s="49"/>
      <c r="C593" s="49"/>
      <c r="D593" s="49"/>
      <c r="E593" s="49"/>
      <c r="F593" s="49"/>
    </row>
    <row r="594" spans="2:6" x14ac:dyDescent="0.2">
      <c r="B594" s="49"/>
      <c r="C594" s="49"/>
      <c r="D594" s="49"/>
      <c r="E594" s="49"/>
      <c r="F594" s="49"/>
    </row>
    <row r="595" spans="2:6" x14ac:dyDescent="0.2">
      <c r="B595" s="49"/>
      <c r="C595" s="49"/>
      <c r="D595" s="49"/>
      <c r="E595" s="49"/>
      <c r="F595" s="49"/>
    </row>
    <row r="596" spans="2:6" x14ac:dyDescent="0.2">
      <c r="B596" s="49"/>
      <c r="C596" s="49"/>
      <c r="D596" s="49"/>
      <c r="E596" s="49"/>
      <c r="F596" s="49"/>
    </row>
    <row r="597" spans="2:6" x14ac:dyDescent="0.2">
      <c r="B597" s="49"/>
      <c r="C597" s="49"/>
      <c r="D597" s="49"/>
      <c r="E597" s="49"/>
      <c r="F597" s="49"/>
    </row>
    <row r="598" spans="2:6" x14ac:dyDescent="0.2">
      <c r="B598" s="49"/>
      <c r="C598" s="49"/>
      <c r="D598" s="49"/>
      <c r="E598" s="49"/>
      <c r="F598" s="49"/>
    </row>
    <row r="599" spans="2:6" x14ac:dyDescent="0.2">
      <c r="B599" s="49"/>
      <c r="C599" s="49"/>
      <c r="D599" s="49"/>
      <c r="E599" s="49"/>
      <c r="F599" s="49"/>
    </row>
    <row r="600" spans="2:6" x14ac:dyDescent="0.2">
      <c r="B600" s="49"/>
      <c r="C600" s="49"/>
      <c r="D600" s="49"/>
      <c r="E600" s="49"/>
      <c r="F600" s="49"/>
    </row>
    <row r="601" spans="2:6" x14ac:dyDescent="0.2">
      <c r="B601" s="49"/>
      <c r="C601" s="49"/>
      <c r="D601" s="49"/>
      <c r="E601" s="49"/>
      <c r="F601" s="49"/>
    </row>
    <row r="602" spans="2:6" x14ac:dyDescent="0.2">
      <c r="B602" s="49"/>
      <c r="C602" s="49"/>
      <c r="D602" s="49"/>
      <c r="E602" s="49"/>
      <c r="F602" s="49"/>
    </row>
    <row r="603" spans="2:6" x14ac:dyDescent="0.2">
      <c r="B603" s="49"/>
      <c r="C603" s="49"/>
      <c r="D603" s="49"/>
      <c r="E603" s="49"/>
      <c r="F603" s="49"/>
    </row>
    <row r="604" spans="2:6" x14ac:dyDescent="0.2">
      <c r="B604" s="49"/>
      <c r="C604" s="49"/>
      <c r="D604" s="49"/>
      <c r="E604" s="49"/>
      <c r="F604" s="49"/>
    </row>
    <row r="605" spans="2:6" x14ac:dyDescent="0.2">
      <c r="B605" s="49"/>
      <c r="C605" s="49"/>
      <c r="D605" s="49"/>
      <c r="E605" s="49"/>
      <c r="F605" s="49"/>
    </row>
    <row r="606" spans="2:6" x14ac:dyDescent="0.2">
      <c r="B606" s="49"/>
      <c r="C606" s="49"/>
      <c r="D606" s="49"/>
      <c r="E606" s="49"/>
      <c r="F606" s="49"/>
    </row>
    <row r="607" spans="2:6" x14ac:dyDescent="0.2">
      <c r="B607" s="49"/>
      <c r="C607" s="49"/>
      <c r="D607" s="49"/>
      <c r="E607" s="49"/>
      <c r="F607" s="49"/>
    </row>
    <row r="608" spans="2:6" x14ac:dyDescent="0.2">
      <c r="B608" s="49"/>
      <c r="C608" s="49"/>
      <c r="D608" s="49"/>
      <c r="E608" s="49"/>
      <c r="F608" s="49"/>
    </row>
    <row r="609" spans="2:6" x14ac:dyDescent="0.2">
      <c r="B609" s="49"/>
      <c r="C609" s="49"/>
      <c r="D609" s="49"/>
      <c r="E609" s="49"/>
      <c r="F609" s="49"/>
    </row>
    <row r="610" spans="2:6" x14ac:dyDescent="0.2">
      <c r="B610" s="49"/>
      <c r="C610" s="49"/>
      <c r="D610" s="49"/>
      <c r="E610" s="49"/>
      <c r="F610" s="49"/>
    </row>
    <row r="611" spans="2:6" x14ac:dyDescent="0.2">
      <c r="B611" s="49"/>
      <c r="C611" s="49"/>
      <c r="D611" s="49"/>
      <c r="E611" s="49"/>
      <c r="F611" s="49"/>
    </row>
    <row r="612" spans="2:6" x14ac:dyDescent="0.2">
      <c r="B612" s="49"/>
      <c r="C612" s="49"/>
      <c r="D612" s="49"/>
      <c r="E612" s="49"/>
      <c r="F612" s="49"/>
    </row>
    <row r="613" spans="2:6" x14ac:dyDescent="0.2">
      <c r="B613" s="49"/>
      <c r="C613" s="49"/>
      <c r="D613" s="49"/>
      <c r="E613" s="49"/>
      <c r="F613" s="49"/>
    </row>
    <row r="614" spans="2:6" x14ac:dyDescent="0.2">
      <c r="B614" s="49"/>
      <c r="C614" s="49"/>
      <c r="D614" s="49"/>
      <c r="E614" s="49"/>
      <c r="F614" s="49"/>
    </row>
    <row r="615" spans="2:6" x14ac:dyDescent="0.2">
      <c r="B615" s="49"/>
      <c r="C615" s="49"/>
      <c r="D615" s="49"/>
      <c r="E615" s="49"/>
      <c r="F615" s="49"/>
    </row>
    <row r="616" spans="2:6" x14ac:dyDescent="0.2">
      <c r="B616" s="49"/>
      <c r="C616" s="49"/>
      <c r="D616" s="49"/>
      <c r="E616" s="49"/>
      <c r="F616" s="49"/>
    </row>
    <row r="617" spans="2:6" x14ac:dyDescent="0.2">
      <c r="B617" s="49"/>
      <c r="C617" s="49"/>
      <c r="D617" s="49"/>
      <c r="E617" s="49"/>
      <c r="F617" s="49"/>
    </row>
    <row r="624" spans="2:6" s="41" customFormat="1" ht="15" x14ac:dyDescent="0.2"/>
    <row r="625" spans="2:6" s="41" customFormat="1" ht="15" x14ac:dyDescent="0.2"/>
    <row r="626" spans="2:6" s="41" customFormat="1" ht="15" x14ac:dyDescent="0.2"/>
    <row r="629" spans="2:6" s="44" customFormat="1" ht="11.25" x14ac:dyDescent="0.2"/>
    <row r="632" spans="2:6" x14ac:dyDescent="0.2">
      <c r="B632" s="49"/>
      <c r="C632" s="49"/>
      <c r="D632" s="49"/>
      <c r="E632" s="49"/>
      <c r="F632" s="49"/>
    </row>
    <row r="633" spans="2:6" x14ac:dyDescent="0.2">
      <c r="B633" s="49"/>
      <c r="C633" s="49"/>
      <c r="D633" s="49"/>
      <c r="E633" s="49"/>
      <c r="F633" s="49"/>
    </row>
    <row r="634" spans="2:6" x14ac:dyDescent="0.2">
      <c r="B634" s="49"/>
      <c r="C634" s="49"/>
      <c r="D634" s="49"/>
      <c r="E634" s="49"/>
      <c r="F634" s="49"/>
    </row>
    <row r="635" spans="2:6" x14ac:dyDescent="0.2">
      <c r="B635" s="49"/>
      <c r="C635" s="49"/>
      <c r="D635" s="49"/>
      <c r="E635" s="49"/>
      <c r="F635" s="49"/>
    </row>
    <row r="636" spans="2:6" x14ac:dyDescent="0.2">
      <c r="B636" s="49"/>
      <c r="C636" s="49"/>
      <c r="D636" s="49"/>
      <c r="E636" s="49"/>
      <c r="F636" s="49"/>
    </row>
    <row r="637" spans="2:6" x14ac:dyDescent="0.2">
      <c r="B637" s="49"/>
      <c r="C637" s="49"/>
      <c r="D637" s="49"/>
      <c r="E637" s="49"/>
      <c r="F637" s="49"/>
    </row>
    <row r="638" spans="2:6" x14ac:dyDescent="0.2">
      <c r="B638" s="49"/>
      <c r="C638" s="49"/>
      <c r="D638" s="49"/>
      <c r="E638" s="49"/>
      <c r="F638" s="49"/>
    </row>
    <row r="639" spans="2:6" x14ac:dyDescent="0.2">
      <c r="B639" s="49"/>
      <c r="C639" s="49"/>
      <c r="D639" s="49"/>
      <c r="E639" s="49"/>
      <c r="F639" s="49"/>
    </row>
    <row r="640" spans="2:6" x14ac:dyDescent="0.2">
      <c r="B640" s="49"/>
      <c r="C640" s="49"/>
      <c r="D640" s="49"/>
      <c r="E640" s="49"/>
      <c r="F640" s="49"/>
    </row>
    <row r="641" spans="2:6" x14ac:dyDescent="0.2">
      <c r="B641" s="49"/>
      <c r="C641" s="49"/>
      <c r="D641" s="49"/>
      <c r="E641" s="49"/>
      <c r="F641" s="49"/>
    </row>
    <row r="642" spans="2:6" x14ac:dyDescent="0.2">
      <c r="B642" s="49"/>
      <c r="C642" s="49"/>
      <c r="D642" s="49"/>
      <c r="E642" s="49"/>
      <c r="F642" s="49"/>
    </row>
    <row r="643" spans="2:6" x14ac:dyDescent="0.2">
      <c r="B643" s="49"/>
      <c r="C643" s="49"/>
      <c r="D643" s="49"/>
      <c r="E643" s="49"/>
      <c r="F643" s="49"/>
    </row>
    <row r="644" spans="2:6" x14ac:dyDescent="0.2">
      <c r="B644" s="49"/>
      <c r="C644" s="49"/>
      <c r="D644" s="49"/>
      <c r="E644" s="49"/>
      <c r="F644" s="49"/>
    </row>
    <row r="645" spans="2:6" x14ac:dyDescent="0.2">
      <c r="B645" s="49"/>
      <c r="C645" s="49"/>
      <c r="D645" s="49"/>
      <c r="E645" s="49"/>
      <c r="F645" s="49"/>
    </row>
    <row r="646" spans="2:6" x14ac:dyDescent="0.2">
      <c r="B646" s="49"/>
      <c r="C646" s="49"/>
      <c r="D646" s="49"/>
      <c r="E646" s="49"/>
      <c r="F646" s="49"/>
    </row>
    <row r="647" spans="2:6" x14ac:dyDescent="0.2">
      <c r="B647" s="49"/>
      <c r="C647" s="49"/>
      <c r="D647" s="49"/>
      <c r="E647" s="49"/>
      <c r="F647" s="49"/>
    </row>
    <row r="648" spans="2:6" x14ac:dyDescent="0.2">
      <c r="B648" s="49"/>
      <c r="C648" s="49"/>
      <c r="D648" s="49"/>
      <c r="E648" s="49"/>
      <c r="F648" s="49"/>
    </row>
    <row r="649" spans="2:6" x14ac:dyDescent="0.2">
      <c r="B649" s="49"/>
      <c r="C649" s="49"/>
      <c r="D649" s="49"/>
      <c r="E649" s="49"/>
      <c r="F649" s="49"/>
    </row>
    <row r="650" spans="2:6" x14ac:dyDescent="0.2">
      <c r="B650" s="49"/>
      <c r="C650" s="49"/>
      <c r="D650" s="49"/>
      <c r="E650" s="49"/>
      <c r="F650" s="49"/>
    </row>
    <row r="651" spans="2:6" x14ac:dyDescent="0.2">
      <c r="B651" s="49"/>
      <c r="C651" s="49"/>
      <c r="D651" s="49"/>
      <c r="E651" s="49"/>
      <c r="F651" s="49"/>
    </row>
    <row r="652" spans="2:6" x14ac:dyDescent="0.2">
      <c r="B652" s="49"/>
      <c r="C652" s="49"/>
      <c r="D652" s="49"/>
      <c r="E652" s="49"/>
      <c r="F652" s="49"/>
    </row>
    <row r="653" spans="2:6" x14ac:dyDescent="0.2">
      <c r="B653" s="49"/>
      <c r="C653" s="49"/>
      <c r="D653" s="49"/>
      <c r="E653" s="49"/>
      <c r="F653" s="49"/>
    </row>
    <row r="654" spans="2:6" x14ac:dyDescent="0.2">
      <c r="B654" s="49"/>
      <c r="C654" s="49"/>
      <c r="D654" s="49"/>
      <c r="E654" s="49"/>
      <c r="F654" s="49"/>
    </row>
    <row r="655" spans="2:6" x14ac:dyDescent="0.2">
      <c r="B655" s="49"/>
      <c r="C655" s="49"/>
      <c r="D655" s="49"/>
      <c r="E655" s="49"/>
      <c r="F655" s="49"/>
    </row>
    <row r="656" spans="2:6" x14ac:dyDescent="0.2">
      <c r="B656" s="49"/>
      <c r="C656" s="49"/>
      <c r="D656" s="49"/>
      <c r="E656" s="49"/>
      <c r="F656" s="49"/>
    </row>
    <row r="657" spans="2:6" x14ac:dyDescent="0.2">
      <c r="B657" s="49"/>
      <c r="C657" s="49"/>
      <c r="D657" s="49"/>
      <c r="E657" s="49"/>
      <c r="F657" s="49"/>
    </row>
    <row r="658" spans="2:6" x14ac:dyDescent="0.2">
      <c r="B658" s="49"/>
      <c r="C658" s="49"/>
      <c r="D658" s="49"/>
      <c r="E658" s="49"/>
      <c r="F658" s="49"/>
    </row>
    <row r="659" spans="2:6" x14ac:dyDescent="0.2">
      <c r="B659" s="49"/>
      <c r="C659" s="49"/>
      <c r="D659" s="49"/>
      <c r="E659" s="49"/>
      <c r="F659" s="49"/>
    </row>
    <row r="660" spans="2:6" x14ac:dyDescent="0.2">
      <c r="B660" s="49"/>
      <c r="C660" s="49"/>
      <c r="D660" s="49"/>
      <c r="E660" s="49"/>
      <c r="F660" s="49"/>
    </row>
    <row r="661" spans="2:6" x14ac:dyDescent="0.2">
      <c r="B661" s="49"/>
      <c r="C661" s="49"/>
      <c r="D661" s="49"/>
      <c r="E661" s="49"/>
      <c r="F661" s="49"/>
    </row>
    <row r="662" spans="2:6" x14ac:dyDescent="0.2">
      <c r="B662" s="49"/>
      <c r="C662" s="49"/>
      <c r="D662" s="49"/>
      <c r="E662" s="49"/>
      <c r="F662" s="49"/>
    </row>
    <row r="663" spans="2:6" x14ac:dyDescent="0.2">
      <c r="B663" s="49"/>
      <c r="C663" s="49"/>
      <c r="D663" s="49"/>
      <c r="E663" s="49"/>
      <c r="F663" s="49"/>
    </row>
    <row r="664" spans="2:6" x14ac:dyDescent="0.2">
      <c r="B664" s="49"/>
      <c r="C664" s="49"/>
      <c r="D664" s="49"/>
      <c r="E664" s="49"/>
      <c r="F664" s="49"/>
    </row>
    <row r="665" spans="2:6" x14ac:dyDescent="0.2">
      <c r="B665" s="49"/>
      <c r="C665" s="49"/>
      <c r="D665" s="49"/>
      <c r="E665" s="49"/>
      <c r="F665" s="49"/>
    </row>
    <row r="666" spans="2:6" x14ac:dyDescent="0.2">
      <c r="B666" s="49"/>
      <c r="C666" s="49"/>
      <c r="D666" s="49"/>
      <c r="E666" s="49"/>
      <c r="F666" s="49"/>
    </row>
    <row r="667" spans="2:6" x14ac:dyDescent="0.2">
      <c r="B667" s="49"/>
      <c r="C667" s="49"/>
      <c r="D667" s="49"/>
      <c r="E667" s="49"/>
      <c r="F667" s="49"/>
    </row>
    <row r="668" spans="2:6" x14ac:dyDescent="0.2">
      <c r="B668" s="49"/>
      <c r="C668" s="49"/>
      <c r="D668" s="49"/>
      <c r="E668" s="49"/>
      <c r="F668" s="49"/>
    </row>
    <row r="669" spans="2:6" x14ac:dyDescent="0.2">
      <c r="B669" s="49"/>
      <c r="C669" s="49"/>
      <c r="D669" s="49"/>
      <c r="E669" s="49"/>
      <c r="F669" s="49"/>
    </row>
    <row r="676" spans="2:6" s="41" customFormat="1" ht="15" x14ac:dyDescent="0.2"/>
    <row r="677" spans="2:6" s="41" customFormat="1" ht="15" x14ac:dyDescent="0.2"/>
    <row r="678" spans="2:6" s="41" customFormat="1" ht="15" x14ac:dyDescent="0.2"/>
    <row r="681" spans="2:6" s="44" customFormat="1" ht="11.25" x14ac:dyDescent="0.2"/>
    <row r="684" spans="2:6" x14ac:dyDescent="0.2">
      <c r="B684" s="49"/>
      <c r="C684" s="49"/>
      <c r="D684" s="49"/>
      <c r="E684" s="49"/>
      <c r="F684" s="49"/>
    </row>
    <row r="685" spans="2:6" x14ac:dyDescent="0.2">
      <c r="B685" s="49"/>
      <c r="C685" s="49"/>
      <c r="D685" s="49"/>
      <c r="E685" s="49"/>
      <c r="F685" s="49"/>
    </row>
    <row r="686" spans="2:6" x14ac:dyDescent="0.2">
      <c r="B686" s="49"/>
      <c r="C686" s="49"/>
      <c r="D686" s="49"/>
      <c r="E686" s="49"/>
      <c r="F686" s="49"/>
    </row>
    <row r="687" spans="2:6" x14ac:dyDescent="0.2">
      <c r="B687" s="49"/>
      <c r="C687" s="49"/>
      <c r="D687" s="49"/>
      <c r="E687" s="49"/>
      <c r="F687" s="49"/>
    </row>
    <row r="688" spans="2:6" x14ac:dyDescent="0.2">
      <c r="B688" s="49"/>
      <c r="C688" s="49"/>
      <c r="D688" s="49"/>
      <c r="E688" s="49"/>
      <c r="F688" s="49"/>
    </row>
    <row r="689" spans="2:6" x14ac:dyDescent="0.2">
      <c r="B689" s="49"/>
      <c r="C689" s="49"/>
      <c r="D689" s="49"/>
      <c r="E689" s="49"/>
      <c r="F689" s="49"/>
    </row>
    <row r="690" spans="2:6" x14ac:dyDescent="0.2">
      <c r="B690" s="49"/>
      <c r="C690" s="49"/>
      <c r="D690" s="49"/>
      <c r="E690" s="49"/>
      <c r="F690" s="49"/>
    </row>
    <row r="691" spans="2:6" x14ac:dyDescent="0.2">
      <c r="B691" s="49"/>
      <c r="C691" s="49"/>
      <c r="D691" s="49"/>
      <c r="E691" s="49"/>
      <c r="F691" s="49"/>
    </row>
    <row r="692" spans="2:6" x14ac:dyDescent="0.2">
      <c r="B692" s="49"/>
      <c r="C692" s="49"/>
      <c r="D692" s="49"/>
      <c r="E692" s="49"/>
      <c r="F692" s="49"/>
    </row>
    <row r="693" spans="2:6" x14ac:dyDescent="0.2">
      <c r="B693" s="49"/>
      <c r="C693" s="49"/>
      <c r="D693" s="49"/>
      <c r="E693" s="49"/>
      <c r="F693" s="49"/>
    </row>
    <row r="694" spans="2:6" x14ac:dyDescent="0.2">
      <c r="B694" s="49"/>
      <c r="C694" s="49"/>
      <c r="D694" s="49"/>
      <c r="E694" s="49"/>
      <c r="F694" s="49"/>
    </row>
    <row r="695" spans="2:6" x14ac:dyDescent="0.2">
      <c r="B695" s="49"/>
      <c r="C695" s="49"/>
      <c r="D695" s="49"/>
      <c r="E695" s="49"/>
      <c r="F695" s="49"/>
    </row>
    <row r="696" spans="2:6" x14ac:dyDescent="0.2">
      <c r="B696" s="49"/>
      <c r="C696" s="49"/>
      <c r="D696" s="49"/>
      <c r="E696" s="49"/>
      <c r="F696" s="49"/>
    </row>
    <row r="697" spans="2:6" x14ac:dyDescent="0.2">
      <c r="B697" s="49"/>
      <c r="C697" s="49"/>
      <c r="D697" s="49"/>
      <c r="E697" s="49"/>
      <c r="F697" s="49"/>
    </row>
    <row r="698" spans="2:6" x14ac:dyDescent="0.2">
      <c r="B698" s="49"/>
      <c r="C698" s="49"/>
      <c r="D698" s="49"/>
      <c r="E698" s="49"/>
      <c r="F698" s="49"/>
    </row>
    <row r="699" spans="2:6" x14ac:dyDescent="0.2">
      <c r="B699" s="49"/>
      <c r="C699" s="49"/>
      <c r="D699" s="49"/>
      <c r="E699" s="49"/>
      <c r="F699" s="49"/>
    </row>
    <row r="700" spans="2:6" x14ac:dyDescent="0.2">
      <c r="B700" s="49"/>
      <c r="C700" s="49"/>
      <c r="D700" s="49"/>
      <c r="E700" s="49"/>
      <c r="F700" s="49"/>
    </row>
    <row r="701" spans="2:6" x14ac:dyDescent="0.2">
      <c r="B701" s="49"/>
      <c r="C701" s="49"/>
      <c r="D701" s="49"/>
      <c r="E701" s="49"/>
      <c r="F701" s="49"/>
    </row>
    <row r="702" spans="2:6" x14ac:dyDescent="0.2">
      <c r="B702" s="49"/>
      <c r="C702" s="49"/>
      <c r="D702" s="49"/>
      <c r="E702" s="49"/>
      <c r="F702" s="49"/>
    </row>
    <row r="703" spans="2:6" x14ac:dyDescent="0.2">
      <c r="B703" s="49"/>
      <c r="C703" s="49"/>
      <c r="D703" s="49"/>
      <c r="E703" s="49"/>
      <c r="F703" s="49"/>
    </row>
    <row r="704" spans="2:6" x14ac:dyDescent="0.2">
      <c r="B704" s="49"/>
      <c r="C704" s="49"/>
      <c r="D704" s="49"/>
      <c r="E704" s="49"/>
      <c r="F704" s="49"/>
    </row>
    <row r="705" spans="2:6" x14ac:dyDescent="0.2">
      <c r="B705" s="49"/>
      <c r="C705" s="49"/>
      <c r="D705" s="49"/>
      <c r="E705" s="49"/>
      <c r="F705" s="49"/>
    </row>
    <row r="706" spans="2:6" x14ac:dyDescent="0.2">
      <c r="B706" s="49"/>
      <c r="C706" s="49"/>
      <c r="D706" s="49"/>
      <c r="E706" s="49"/>
      <c r="F706" s="49"/>
    </row>
    <row r="707" spans="2:6" x14ac:dyDescent="0.2">
      <c r="B707" s="49"/>
      <c r="C707" s="49"/>
      <c r="D707" s="49"/>
      <c r="E707" s="49"/>
      <c r="F707" s="49"/>
    </row>
    <row r="708" spans="2:6" x14ac:dyDescent="0.2">
      <c r="B708" s="49"/>
      <c r="C708" s="49"/>
      <c r="D708" s="49"/>
      <c r="E708" s="49"/>
      <c r="F708" s="49"/>
    </row>
    <row r="709" spans="2:6" x14ac:dyDescent="0.2">
      <c r="B709" s="49"/>
      <c r="C709" s="49"/>
      <c r="D709" s="49"/>
      <c r="E709" s="49"/>
      <c r="F709" s="49"/>
    </row>
    <row r="710" spans="2:6" x14ac:dyDescent="0.2">
      <c r="B710" s="49"/>
      <c r="C710" s="49"/>
      <c r="D710" s="49"/>
      <c r="E710" s="49"/>
      <c r="F710" s="49"/>
    </row>
    <row r="711" spans="2:6" x14ac:dyDescent="0.2">
      <c r="B711" s="49"/>
      <c r="C711" s="49"/>
      <c r="D711" s="49"/>
      <c r="E711" s="49"/>
      <c r="F711" s="49"/>
    </row>
    <row r="712" spans="2:6" x14ac:dyDescent="0.2">
      <c r="B712" s="49"/>
      <c r="C712" s="49"/>
      <c r="D712" s="49"/>
      <c r="E712" s="49"/>
      <c r="F712" s="49"/>
    </row>
    <row r="713" spans="2:6" x14ac:dyDescent="0.2">
      <c r="B713" s="49"/>
      <c r="C713" s="49"/>
      <c r="D713" s="49"/>
      <c r="E713" s="49"/>
      <c r="F713" s="49"/>
    </row>
    <row r="714" spans="2:6" x14ac:dyDescent="0.2">
      <c r="B714" s="49"/>
      <c r="C714" s="49"/>
      <c r="D714" s="49"/>
      <c r="E714" s="49"/>
      <c r="F714" s="49"/>
    </row>
    <row r="715" spans="2:6" x14ac:dyDescent="0.2">
      <c r="B715" s="49"/>
      <c r="C715" s="49"/>
      <c r="D715" s="49"/>
      <c r="E715" s="49"/>
      <c r="F715" s="49"/>
    </row>
    <row r="716" spans="2:6" x14ac:dyDescent="0.2">
      <c r="B716" s="49"/>
      <c r="C716" s="49"/>
      <c r="D716" s="49"/>
      <c r="E716" s="49"/>
      <c r="F716" s="49"/>
    </row>
    <row r="717" spans="2:6" x14ac:dyDescent="0.2">
      <c r="B717" s="49"/>
      <c r="C717" s="49"/>
      <c r="D717" s="49"/>
      <c r="E717" s="49"/>
      <c r="F717" s="49"/>
    </row>
    <row r="718" spans="2:6" x14ac:dyDescent="0.2">
      <c r="B718" s="49"/>
      <c r="C718" s="49"/>
      <c r="D718" s="49"/>
      <c r="E718" s="49"/>
      <c r="F718" s="49"/>
    </row>
    <row r="719" spans="2:6" x14ac:dyDescent="0.2">
      <c r="B719" s="49"/>
      <c r="C719" s="49"/>
      <c r="D719" s="49"/>
      <c r="E719" s="49"/>
      <c r="F719" s="49"/>
    </row>
    <row r="720" spans="2:6" x14ac:dyDescent="0.2">
      <c r="B720" s="49"/>
      <c r="C720" s="49"/>
      <c r="D720" s="49"/>
      <c r="E720" s="49"/>
      <c r="F720" s="49"/>
    </row>
    <row r="721" spans="2:6" x14ac:dyDescent="0.2">
      <c r="B721" s="49"/>
      <c r="C721" s="49"/>
      <c r="D721" s="49"/>
      <c r="E721" s="49"/>
      <c r="F721" s="49"/>
    </row>
    <row r="728" spans="2:6" s="41" customFormat="1" ht="15" x14ac:dyDescent="0.2"/>
    <row r="729" spans="2:6" s="41" customFormat="1" ht="15" x14ac:dyDescent="0.2"/>
    <row r="730" spans="2:6" s="41" customFormat="1" ht="15" x14ac:dyDescent="0.2"/>
    <row r="733" spans="2:6" s="44" customFormat="1" ht="11.25" x14ac:dyDescent="0.2"/>
    <row r="736" spans="2:6" x14ac:dyDescent="0.2">
      <c r="B736" s="49"/>
      <c r="C736" s="49"/>
      <c r="D736" s="49"/>
      <c r="E736" s="49"/>
      <c r="F736" s="49"/>
    </row>
    <row r="737" spans="2:6" x14ac:dyDescent="0.2">
      <c r="B737" s="49"/>
      <c r="C737" s="49"/>
      <c r="D737" s="49"/>
      <c r="E737" s="49"/>
      <c r="F737" s="49"/>
    </row>
    <row r="738" spans="2:6" x14ac:dyDescent="0.2">
      <c r="B738" s="49"/>
      <c r="C738" s="49"/>
      <c r="D738" s="49"/>
      <c r="E738" s="49"/>
      <c r="F738" s="49"/>
    </row>
    <row r="739" spans="2:6" x14ac:dyDescent="0.2">
      <c r="B739" s="49"/>
      <c r="C739" s="49"/>
      <c r="D739" s="49"/>
      <c r="E739" s="49"/>
      <c r="F739" s="49"/>
    </row>
    <row r="740" spans="2:6" x14ac:dyDescent="0.2">
      <c r="B740" s="49"/>
      <c r="C740" s="49"/>
      <c r="D740" s="49"/>
      <c r="E740" s="49"/>
      <c r="F740" s="49"/>
    </row>
    <row r="741" spans="2:6" x14ac:dyDescent="0.2">
      <c r="B741" s="49"/>
      <c r="C741" s="49"/>
      <c r="D741" s="49"/>
      <c r="E741" s="49"/>
      <c r="F741" s="49"/>
    </row>
    <row r="742" spans="2:6" x14ac:dyDescent="0.2">
      <c r="B742" s="49"/>
      <c r="C742" s="49"/>
      <c r="D742" s="49"/>
      <c r="E742" s="49"/>
      <c r="F742" s="49"/>
    </row>
    <row r="743" spans="2:6" x14ac:dyDescent="0.2">
      <c r="B743" s="49"/>
      <c r="C743" s="49"/>
      <c r="D743" s="49"/>
      <c r="E743" s="49"/>
      <c r="F743" s="49"/>
    </row>
    <row r="744" spans="2:6" x14ac:dyDescent="0.2">
      <c r="B744" s="49"/>
      <c r="C744" s="49"/>
      <c r="D744" s="49"/>
      <c r="E744" s="49"/>
      <c r="F744" s="49"/>
    </row>
    <row r="745" spans="2:6" x14ac:dyDescent="0.2">
      <c r="B745" s="49"/>
      <c r="C745" s="49"/>
      <c r="D745" s="49"/>
      <c r="E745" s="49"/>
      <c r="F745" s="49"/>
    </row>
    <row r="746" spans="2:6" x14ac:dyDescent="0.2">
      <c r="B746" s="49"/>
      <c r="C746" s="49"/>
      <c r="D746" s="49"/>
      <c r="E746" s="49"/>
      <c r="F746" s="49"/>
    </row>
    <row r="747" spans="2:6" x14ac:dyDescent="0.2">
      <c r="B747" s="49"/>
      <c r="C747" s="49"/>
      <c r="D747" s="49"/>
      <c r="E747" s="49"/>
      <c r="F747" s="49"/>
    </row>
    <row r="748" spans="2:6" x14ac:dyDescent="0.2">
      <c r="B748" s="49"/>
      <c r="C748" s="49"/>
      <c r="D748" s="49"/>
      <c r="E748" s="49"/>
      <c r="F748" s="49"/>
    </row>
    <row r="749" spans="2:6" x14ac:dyDescent="0.2">
      <c r="B749" s="49"/>
      <c r="C749" s="49"/>
      <c r="D749" s="49"/>
      <c r="E749" s="49"/>
      <c r="F749" s="49"/>
    </row>
    <row r="750" spans="2:6" x14ac:dyDescent="0.2">
      <c r="B750" s="49"/>
      <c r="C750" s="49"/>
      <c r="D750" s="49"/>
      <c r="E750" s="49"/>
      <c r="F750" s="49"/>
    </row>
    <row r="751" spans="2:6" x14ac:dyDescent="0.2">
      <c r="B751" s="49"/>
      <c r="C751" s="49"/>
      <c r="D751" s="49"/>
      <c r="E751" s="49"/>
      <c r="F751" s="49"/>
    </row>
    <row r="752" spans="2:6" x14ac:dyDescent="0.2">
      <c r="B752" s="49"/>
      <c r="C752" s="49"/>
      <c r="D752" s="49"/>
      <c r="E752" s="49"/>
      <c r="F752" s="49"/>
    </row>
    <row r="753" spans="2:6" x14ac:dyDescent="0.2">
      <c r="B753" s="49"/>
      <c r="C753" s="49"/>
      <c r="D753" s="49"/>
      <c r="E753" s="49"/>
      <c r="F753" s="49"/>
    </row>
    <row r="754" spans="2:6" x14ac:dyDescent="0.2">
      <c r="B754" s="49"/>
      <c r="C754" s="49"/>
      <c r="D754" s="49"/>
      <c r="E754" s="49"/>
      <c r="F754" s="49"/>
    </row>
    <row r="755" spans="2:6" x14ac:dyDescent="0.2">
      <c r="B755" s="49"/>
      <c r="C755" s="49"/>
      <c r="D755" s="49"/>
      <c r="E755" s="49"/>
      <c r="F755" s="49"/>
    </row>
    <row r="756" spans="2:6" x14ac:dyDescent="0.2">
      <c r="B756" s="49"/>
      <c r="C756" s="49"/>
      <c r="D756" s="49"/>
      <c r="E756" s="49"/>
      <c r="F756" s="49"/>
    </row>
    <row r="757" spans="2:6" x14ac:dyDescent="0.2">
      <c r="B757" s="49"/>
      <c r="C757" s="49"/>
      <c r="D757" s="49"/>
      <c r="E757" s="49"/>
      <c r="F757" s="49"/>
    </row>
    <row r="758" spans="2:6" x14ac:dyDescent="0.2">
      <c r="B758" s="49"/>
      <c r="C758" s="49"/>
      <c r="D758" s="49"/>
      <c r="E758" s="49"/>
      <c r="F758" s="49"/>
    </row>
    <row r="759" spans="2:6" x14ac:dyDescent="0.2">
      <c r="B759" s="49"/>
      <c r="C759" s="49"/>
      <c r="D759" s="49"/>
      <c r="E759" s="49"/>
      <c r="F759" s="49"/>
    </row>
    <row r="760" spans="2:6" x14ac:dyDescent="0.2">
      <c r="B760" s="49"/>
      <c r="C760" s="49"/>
      <c r="D760" s="49"/>
      <c r="E760" s="49"/>
      <c r="F760" s="49"/>
    </row>
    <row r="761" spans="2:6" x14ac:dyDescent="0.2">
      <c r="B761" s="49"/>
      <c r="C761" s="49"/>
      <c r="D761" s="49"/>
      <c r="E761" s="49"/>
      <c r="F761" s="49"/>
    </row>
    <row r="762" spans="2:6" x14ac:dyDescent="0.2">
      <c r="B762" s="49"/>
      <c r="C762" s="49"/>
      <c r="D762" s="49"/>
      <c r="E762" s="49"/>
      <c r="F762" s="49"/>
    </row>
    <row r="763" spans="2:6" x14ac:dyDescent="0.2">
      <c r="B763" s="49"/>
      <c r="C763" s="49"/>
      <c r="D763" s="49"/>
      <c r="E763" s="49"/>
      <c r="F763" s="49"/>
    </row>
    <row r="764" spans="2:6" x14ac:dyDescent="0.2">
      <c r="B764" s="49"/>
      <c r="C764" s="49"/>
      <c r="D764" s="49"/>
      <c r="E764" s="49"/>
      <c r="F764" s="49"/>
    </row>
    <row r="765" spans="2:6" x14ac:dyDescent="0.2">
      <c r="B765" s="49"/>
      <c r="C765" s="49"/>
      <c r="D765" s="49"/>
      <c r="E765" s="49"/>
      <c r="F765" s="49"/>
    </row>
    <row r="766" spans="2:6" x14ac:dyDescent="0.2">
      <c r="B766" s="49"/>
      <c r="C766" s="49"/>
      <c r="D766" s="49"/>
      <c r="E766" s="49"/>
      <c r="F766" s="49"/>
    </row>
    <row r="767" spans="2:6" x14ac:dyDescent="0.2">
      <c r="B767" s="49"/>
      <c r="C767" s="49"/>
      <c r="D767" s="49"/>
      <c r="E767" s="49"/>
      <c r="F767" s="49"/>
    </row>
    <row r="768" spans="2:6" x14ac:dyDescent="0.2">
      <c r="B768" s="49"/>
      <c r="C768" s="49"/>
      <c r="D768" s="49"/>
      <c r="E768" s="49"/>
      <c r="F768" s="49"/>
    </row>
    <row r="769" spans="2:6" x14ac:dyDescent="0.2">
      <c r="B769" s="49"/>
      <c r="C769" s="49"/>
      <c r="D769" s="49"/>
      <c r="E769" s="49"/>
      <c r="F769" s="49"/>
    </row>
    <row r="770" spans="2:6" x14ac:dyDescent="0.2">
      <c r="B770" s="49"/>
      <c r="C770" s="49"/>
      <c r="D770" s="49"/>
      <c r="E770" s="49"/>
      <c r="F770" s="49"/>
    </row>
    <row r="771" spans="2:6" x14ac:dyDescent="0.2">
      <c r="B771" s="49"/>
      <c r="C771" s="49"/>
      <c r="D771" s="49"/>
      <c r="E771" s="49"/>
      <c r="F771" s="49"/>
    </row>
    <row r="772" spans="2:6" x14ac:dyDescent="0.2">
      <c r="B772" s="49"/>
      <c r="C772" s="49"/>
      <c r="D772" s="49"/>
      <c r="E772" s="49"/>
      <c r="F772" s="49"/>
    </row>
    <row r="773" spans="2:6" x14ac:dyDescent="0.2">
      <c r="B773" s="49"/>
      <c r="C773" s="49"/>
      <c r="D773" s="49"/>
      <c r="E773" s="49"/>
      <c r="F773" s="49"/>
    </row>
  </sheetData>
  <mergeCells count="1">
    <mergeCell ref="A3:J3"/>
  </mergeCells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23"/>
  <dimension ref="A1:K774"/>
  <sheetViews>
    <sheetView showGridLines="0" workbookViewId="0">
      <selection activeCell="A28" sqref="A28"/>
    </sheetView>
  </sheetViews>
  <sheetFormatPr defaultColWidth="9.140625" defaultRowHeight="12.75" x14ac:dyDescent="0.2"/>
  <cols>
    <col min="1" max="1" width="17.140625" style="44" customWidth="1"/>
    <col min="2" max="9" width="9.7109375" customWidth="1"/>
    <col min="10" max="10" width="1.140625" customWidth="1"/>
    <col min="11" max="11" width="9.7109375" customWidth="1"/>
  </cols>
  <sheetData>
    <row r="1" spans="1:11" s="41" customFormat="1" ht="15" x14ac:dyDescent="0.2"/>
    <row r="2" spans="1:11" s="41" customFormat="1" ht="15.75" customHeight="1" x14ac:dyDescent="0.25">
      <c r="A2" s="33"/>
    </row>
    <row r="3" spans="1:11" s="41" customFormat="1" ht="15.75" customHeight="1" x14ac:dyDescent="0.25">
      <c r="A3" s="135" t="s">
        <v>216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1" s="41" customFormat="1" ht="15.75" customHeight="1" x14ac:dyDescent="0.25">
      <c r="A4" s="33"/>
    </row>
    <row r="5" spans="1:11" ht="15.75" customHeight="1" x14ac:dyDescent="0.2"/>
    <row r="6" spans="1:11" s="44" customFormat="1" ht="15.75" customHeight="1" x14ac:dyDescent="0.2">
      <c r="B6" s="67" t="s">
        <v>95</v>
      </c>
      <c r="C6" s="67" t="s">
        <v>160</v>
      </c>
      <c r="D6" s="67" t="s">
        <v>161</v>
      </c>
      <c r="E6" s="67" t="s">
        <v>94</v>
      </c>
      <c r="F6" s="102" t="s">
        <v>162</v>
      </c>
      <c r="G6" s="67" t="s">
        <v>93</v>
      </c>
      <c r="H6" s="67" t="s">
        <v>163</v>
      </c>
      <c r="I6" s="67" t="s">
        <v>157</v>
      </c>
      <c r="J6" s="107"/>
      <c r="K6" s="67" t="s">
        <v>100</v>
      </c>
    </row>
    <row r="7" spans="1:11" s="44" customFormat="1" ht="15.75" customHeight="1" x14ac:dyDescent="0.2">
      <c r="B7" s="67" t="s">
        <v>159</v>
      </c>
      <c r="C7" s="67" t="s">
        <v>159</v>
      </c>
      <c r="D7" s="67" t="s">
        <v>159</v>
      </c>
      <c r="E7" s="67" t="s">
        <v>159</v>
      </c>
      <c r="F7" s="102"/>
      <c r="G7" s="67"/>
      <c r="H7" s="67" t="s">
        <v>102</v>
      </c>
      <c r="I7" s="67"/>
      <c r="J7" s="107"/>
      <c r="K7" s="67" t="s">
        <v>101</v>
      </c>
    </row>
    <row r="8" spans="1:11" s="44" customFormat="1" ht="15.75" hidden="1" customHeight="1" x14ac:dyDescent="0.2">
      <c r="B8" s="66"/>
      <c r="C8" s="47"/>
      <c r="D8" s="47"/>
      <c r="E8" s="47"/>
      <c r="F8" s="79"/>
      <c r="G8" s="47"/>
      <c r="H8" s="47"/>
      <c r="I8" s="47"/>
      <c r="K8" s="47"/>
    </row>
    <row r="9" spans="1:11" ht="15.75" customHeight="1" x14ac:dyDescent="0.2">
      <c r="A9" s="50" t="s">
        <v>225</v>
      </c>
      <c r="B9" s="104">
        <f>IF(OR('Tabel A F'!B9&lt;5,'Tabel A Be'!B9&lt;0.5),"-",IFERROR('Tabel A Be'!B9/'Tabel A F'!B9*100,"-"))</f>
        <v>3.3577037638776064</v>
      </c>
      <c r="C9" s="104">
        <f>IF(OR('Tabel A F'!C9&lt;5,'Tabel A Be'!C9&lt;0.5),"-",IFERROR('Tabel A Be'!C9/'Tabel A F'!C9*100,"-"))</f>
        <v>2.6900584795321638</v>
      </c>
      <c r="D9" s="104">
        <f>IF(OR('Tabel A F'!D9&lt;5,'Tabel A Be'!D9&lt;0.5),"-",IFERROR('Tabel A Be'!D9/'Tabel A F'!D9*100,"-"))</f>
        <v>3.6437246963562751</v>
      </c>
      <c r="E9" s="104">
        <f>IF(OR('Tabel A F'!E9&lt;5,'Tabel A Be'!E9&lt;0.5),"-",IFERROR('Tabel A Be'!E9/'Tabel A F'!E9*100,"-"))</f>
        <v>3.2490974729241873</v>
      </c>
      <c r="F9" s="104">
        <f>IF(OR('Tabel A F'!F9&lt;5,'Tabel A Be'!F9&lt;0.5),"-",IFERROR('Tabel A Be'!F9/'Tabel A F'!F9*100,"-"))</f>
        <v>5.9939301972685888</v>
      </c>
      <c r="G9" s="104">
        <f>IF(OR('Tabel A F'!G9&lt;5,'Tabel A Be'!G9&lt;0.5),"-",IFERROR('Tabel A Be'!G9/'Tabel A F'!G9*100,"-"))</f>
        <v>2.3394495412844036</v>
      </c>
      <c r="H9" s="104">
        <f>IF(OR('Tabel A F'!H9&lt;5,'Tabel A Be'!H9&lt;0.5),"-",IFERROR('Tabel A Be'!H9/'Tabel A F'!H9*100,"-"))</f>
        <v>3.5870261456938217</v>
      </c>
      <c r="I9" s="104" t="str">
        <f>IF(OR('Tabel A F'!I9&lt;5,'Tabel A Be'!I9&lt;0.5),"-",IFERROR('Tabel A Be'!I9/'Tabel A F'!I9*100,"-"))</f>
        <v>-</v>
      </c>
      <c r="J9" s="104"/>
      <c r="K9" s="104">
        <f>IF(OR('Tabel A F'!K9&lt;5,'Tabel A Be'!K9&lt;0.5),"-",IFERROR('Tabel A Be'!K9/'Tabel A F'!K9*100,"-"))</f>
        <v>3.4935052561374538</v>
      </c>
    </row>
    <row r="10" spans="1:11" ht="15.75" customHeight="1" x14ac:dyDescent="0.2">
      <c r="A10" s="52" t="s">
        <v>226</v>
      </c>
      <c r="B10" s="105">
        <f>IF(OR('Tabel A F'!B10&lt;5,'Tabel A Be'!B10&lt;0.5),"-",IFERROR('Tabel A Be'!B10/'Tabel A F'!B10*100,"-"))</f>
        <v>3.3783783783783785</v>
      </c>
      <c r="C10" s="105">
        <f>IF(OR('Tabel A F'!C10&lt;5,'Tabel A Be'!C10&lt;0.5),"-",IFERROR('Tabel A Be'!C10/'Tabel A F'!C10*100,"-"))</f>
        <v>2.112676056338028</v>
      </c>
      <c r="D10" s="105">
        <f>IF(OR('Tabel A F'!D10&lt;5,'Tabel A Be'!D10&lt;0.5),"-",IFERROR('Tabel A Be'!D10/'Tabel A F'!D10*100,"-"))</f>
        <v>3.4543069523393086</v>
      </c>
      <c r="E10" s="105">
        <f>IF(OR('Tabel A F'!E10&lt;5,'Tabel A Be'!E10&lt;0.5),"-",IFERROR('Tabel A Be'!E10/'Tabel A F'!E10*100,"-"))</f>
        <v>2.8095238095238098</v>
      </c>
      <c r="F10" s="105">
        <f>IF(OR('Tabel A F'!F10&lt;5,'Tabel A Be'!F10&lt;0.5),"-",IFERROR('Tabel A Be'!F10/'Tabel A F'!F10*100,"-"))</f>
        <v>4.3095312991506765</v>
      </c>
      <c r="G10" s="105">
        <f>IF(OR('Tabel A F'!G10&lt;5,'Tabel A Be'!G10&lt;0.5),"-",IFERROR('Tabel A Be'!G10/'Tabel A F'!G10*100,"-"))</f>
        <v>2.4268003165391718</v>
      </c>
      <c r="H10" s="105">
        <f>IF(OR('Tabel A F'!H10&lt;5,'Tabel A Be'!H10&lt;0.5),"-",IFERROR('Tabel A Be'!H10/'Tabel A F'!H10*100,"-"))</f>
        <v>3.7281054153945044</v>
      </c>
      <c r="I10" s="105">
        <f>IF(OR('Tabel A F'!I10&lt;5,'Tabel A Be'!I10&lt;0.5),"-",IFERROR('Tabel A Be'!I10/'Tabel A F'!I10*100,"-"))</f>
        <v>3.125</v>
      </c>
      <c r="J10" s="105"/>
      <c r="K10" s="105">
        <f>IF(OR('Tabel A F'!K10&lt;5,'Tabel A Be'!K10&lt;0.5),"-",IFERROR('Tabel A Be'!K10/'Tabel A F'!K10*100,"-"))</f>
        <v>3.3449149048937046</v>
      </c>
    </row>
    <row r="11" spans="1:11" ht="15.75" customHeight="1" x14ac:dyDescent="0.2">
      <c r="A11" s="50" t="s">
        <v>227</v>
      </c>
      <c r="B11" s="62">
        <f>IF(OR('Tabel A F'!B11&lt;5,'Tabel A Be'!B11&lt;0.5),"-",IFERROR('Tabel A Be'!B11/'Tabel A F'!B11*100,"-"))</f>
        <v>12.69956458635704</v>
      </c>
      <c r="C11" s="62">
        <f>IF(OR('Tabel A F'!C11&lt;5,'Tabel A Be'!C11&lt;0.5),"-",IFERROR('Tabel A Be'!C11/'Tabel A F'!C11*100,"-"))</f>
        <v>6.7415730337078648</v>
      </c>
      <c r="D11" s="62">
        <f>IF(OR('Tabel A F'!D11&lt;5,'Tabel A Be'!D11&lt;0.5),"-",IFERROR('Tabel A Be'!D11/'Tabel A F'!D11*100,"-"))</f>
        <v>10.48951048951049</v>
      </c>
      <c r="E11" s="62">
        <f>IF(OR('Tabel A F'!E11&lt;5,'Tabel A Be'!E11&lt;0.5),"-",IFERROR('Tabel A Be'!E11/'Tabel A F'!E11*100,"-"))</f>
        <v>7.7669902912621351</v>
      </c>
      <c r="F11" s="62">
        <f>IF(OR('Tabel A F'!F11&lt;5,'Tabel A Be'!F11&lt;0.5),"-",IFERROR('Tabel A Be'!F11/'Tabel A F'!F11*100,"-"))</f>
        <v>12.975778546712801</v>
      </c>
      <c r="G11" s="62">
        <f>IF(OR('Tabel A F'!G11&lt;5,'Tabel A Be'!G11&lt;0.5),"-",IFERROR('Tabel A Be'!G11/'Tabel A F'!G11*100,"-"))</f>
        <v>7.221206581352833</v>
      </c>
      <c r="H11" s="62">
        <f>IF(OR('Tabel A F'!H11&lt;5,'Tabel A Be'!H11&lt;0.5),"-",IFERROR('Tabel A Be'!H11/'Tabel A F'!H11*100,"-"))</f>
        <v>9.7449908925318773</v>
      </c>
      <c r="I11" s="62">
        <f>IF(OR('Tabel A F'!I11&lt;5,'Tabel A Be'!I11&lt;0.5),"-",IFERROR('Tabel A Be'!I11/'Tabel A F'!I11*100,"-"))</f>
        <v>6.666666666666667</v>
      </c>
      <c r="J11" s="105"/>
      <c r="K11" s="62">
        <f>IF(OR('Tabel A F'!K11&lt;5,'Tabel A Be'!K11&lt;0.5),"-",IFERROR('Tabel A Be'!K11/'Tabel A F'!K11*100,"-"))</f>
        <v>9.8218313035633731</v>
      </c>
    </row>
    <row r="12" spans="1:11" ht="15.75" customHeight="1" x14ac:dyDescent="0.2">
      <c r="A12" s="52" t="s">
        <v>26</v>
      </c>
      <c r="B12" s="105">
        <f>IF(OR('Tabel A F'!B12&lt;5,'Tabel A Be'!B12&lt;0.5),"-",IFERROR('Tabel A Be'!B12/'Tabel A F'!B12*100,"-"))</f>
        <v>11.485557083906466</v>
      </c>
      <c r="C12" s="105">
        <f>IF(OR('Tabel A F'!C12&lt;5,'Tabel A Be'!C12&lt;0.5),"-",IFERROR('Tabel A Be'!C12/'Tabel A F'!C12*100,"-"))</f>
        <v>6.9808027923211169</v>
      </c>
      <c r="D12" s="105">
        <f>IF(OR('Tabel A F'!D12&lt;5,'Tabel A Be'!D12&lt;0.5),"-",IFERROR('Tabel A Be'!D12/'Tabel A F'!D12*100,"-"))</f>
        <v>12.959478108142013</v>
      </c>
      <c r="E12" s="105">
        <f>IF(OR('Tabel A F'!E12&lt;5,'Tabel A Be'!E12&lt;0.5),"-",IFERROR('Tabel A Be'!E12/'Tabel A F'!E12*100,"-"))</f>
        <v>7.4369189907038518</v>
      </c>
      <c r="F12" s="105">
        <f>IF(OR('Tabel A F'!F12&lt;5,'Tabel A Be'!F12&lt;0.5),"-",IFERROR('Tabel A Be'!F12/'Tabel A F'!F12*100,"-"))</f>
        <v>12.151581584716567</v>
      </c>
      <c r="G12" s="105">
        <f>IF(OR('Tabel A F'!G12&lt;5,'Tabel A Be'!G12&lt;0.5),"-",IFERROR('Tabel A Be'!G12/'Tabel A F'!G12*100,"-"))</f>
        <v>7.8397212543553998</v>
      </c>
      <c r="H12" s="105">
        <f>IF(OR('Tabel A F'!H12&lt;5,'Tabel A Be'!H12&lt;0.5),"-",IFERROR('Tabel A Be'!H12/'Tabel A F'!H12*100,"-"))</f>
        <v>10.116929334011186</v>
      </c>
      <c r="I12" s="105">
        <f>IF(OR('Tabel A F'!I12&lt;5,'Tabel A Be'!I12&lt;0.5),"-",IFERROR('Tabel A Be'!I12/'Tabel A F'!I12*100,"-"))</f>
        <v>12.931034482758621</v>
      </c>
      <c r="J12" s="105"/>
      <c r="K12" s="105">
        <f>IF(OR('Tabel A F'!K12&lt;5,'Tabel A Be'!K12&lt;0.5),"-",IFERROR('Tabel A Be'!K12/'Tabel A F'!K12*100,"-"))</f>
        <v>10.446877774489494</v>
      </c>
    </row>
    <row r="13" spans="1:11" ht="15.75" customHeight="1" x14ac:dyDescent="0.2">
      <c r="A13" s="50" t="s">
        <v>27</v>
      </c>
      <c r="B13" s="104">
        <f>IF(OR('Tabel A F'!B13&lt;5,'Tabel A Be'!B13&lt;0.5),"-",IFERROR('Tabel A Be'!B13/'Tabel A F'!B13*100,"-"))</f>
        <v>5.685131195335277</v>
      </c>
      <c r="C13" s="104">
        <f>IF(OR('Tabel A F'!C13&lt;5,'Tabel A Be'!C13&lt;0.5),"-",IFERROR('Tabel A Be'!C13/'Tabel A F'!C13*100,"-"))</f>
        <v>2.7334851936218678</v>
      </c>
      <c r="D13" s="104">
        <f>IF(OR('Tabel A F'!D13&lt;5,'Tabel A Be'!D13&lt;0.5),"-",IFERROR('Tabel A Be'!D13/'Tabel A F'!D13*100,"-"))</f>
        <v>4.5029442327675788</v>
      </c>
      <c r="E13" s="104">
        <f>IF(OR('Tabel A F'!E13&lt;5,'Tabel A Be'!E13&lt;0.5),"-",IFERROR('Tabel A Be'!E13/'Tabel A F'!E13*100,"-"))</f>
        <v>3.1081081081081083</v>
      </c>
      <c r="F13" s="104">
        <f>IF(OR('Tabel A F'!F13&lt;5,'Tabel A Be'!F13&lt;0.5),"-",IFERROR('Tabel A Be'!F13/'Tabel A F'!F13*100,"-"))</f>
        <v>5.8260869565217392</v>
      </c>
      <c r="G13" s="104">
        <f>IF(OR('Tabel A F'!G13&lt;5,'Tabel A Be'!G13&lt;0.5),"-",IFERROR('Tabel A Be'!G13/'Tabel A F'!G13*100,"-"))</f>
        <v>3.1117397454031117</v>
      </c>
      <c r="H13" s="104">
        <f>IF(OR('Tabel A F'!H13&lt;5,'Tabel A Be'!H13&lt;0.5),"-",IFERROR('Tabel A Be'!H13/'Tabel A F'!H13*100,"-"))</f>
        <v>4.1527313266443704</v>
      </c>
      <c r="I13" s="104">
        <f>IF(OR('Tabel A F'!I13&lt;5,'Tabel A Be'!I13&lt;0.5),"-",IFERROR('Tabel A Be'!I13/'Tabel A F'!I13*100,"-"))</f>
        <v>10.416666666666668</v>
      </c>
      <c r="J13" s="105"/>
      <c r="K13" s="104">
        <f>IF(OR('Tabel A F'!K13&lt;5,'Tabel A Be'!K13&lt;0.5),"-",IFERROR('Tabel A Be'!K13/'Tabel A F'!K13*100,"-"))</f>
        <v>4.2051003798155184</v>
      </c>
    </row>
    <row r="14" spans="1:11" ht="15.75" customHeight="1" x14ac:dyDescent="0.2">
      <c r="A14" s="52" t="s">
        <v>28</v>
      </c>
      <c r="B14" s="105">
        <f>IF(OR('Tabel A F'!B14&lt;5,'Tabel A Be'!B14&lt;0.5),"-",IFERROR('Tabel A Be'!B14/'Tabel A F'!B14*100,"-"))</f>
        <v>5.6179775280898872</v>
      </c>
      <c r="C14" s="105">
        <f>IF(OR('Tabel A F'!C14&lt;5,'Tabel A Be'!C14&lt;0.5),"-",IFERROR('Tabel A Be'!C14/'Tabel A F'!C14*100,"-"))</f>
        <v>2.4390243902439024</v>
      </c>
      <c r="D14" s="105">
        <f>IF(OR('Tabel A F'!D14&lt;5,'Tabel A Be'!D14&lt;0.5),"-",IFERROR('Tabel A Be'!D14/'Tabel A F'!D14*100,"-"))</f>
        <v>5.8500914076782449</v>
      </c>
      <c r="E14" s="105">
        <f>IF(OR('Tabel A F'!E14&lt;5,'Tabel A Be'!E14&lt;0.5),"-",IFERROR('Tabel A Be'!E14/'Tabel A F'!E14*100,"-"))</f>
        <v>5.4054054054054053</v>
      </c>
      <c r="F14" s="105">
        <f>IF(OR('Tabel A F'!F14&lt;5,'Tabel A Be'!F14&lt;0.5),"-",IFERROR('Tabel A Be'!F14/'Tabel A F'!F14*100,"-"))</f>
        <v>4.4585987261146496</v>
      </c>
      <c r="G14" s="105">
        <f>IF(OR('Tabel A F'!G14&lt;5,'Tabel A Be'!G14&lt;0.5),"-",IFERROR('Tabel A Be'!G14/'Tabel A F'!G14*100,"-"))</f>
        <v>4.2553191489361701</v>
      </c>
      <c r="H14" s="105">
        <f>IF(OR('Tabel A F'!H14&lt;5,'Tabel A Be'!H14&lt;0.5),"-",IFERROR('Tabel A Be'!H14/'Tabel A F'!H14*100,"-"))</f>
        <v>5.6044835868694953</v>
      </c>
      <c r="I14" s="105">
        <f>IF(OR('Tabel A F'!I14&lt;5,'Tabel A Be'!I14&lt;0.5),"-",IFERROR('Tabel A Be'!I14/'Tabel A F'!I14*100,"-"))</f>
        <v>20</v>
      </c>
      <c r="J14" s="105"/>
      <c r="K14" s="105">
        <f>IF(OR('Tabel A F'!K14&lt;5,'Tabel A Be'!K14&lt;0.5),"-",IFERROR('Tabel A Be'!K14/'Tabel A F'!K14*100,"-"))</f>
        <v>5.1766639276910436</v>
      </c>
    </row>
    <row r="15" spans="1:11" ht="15.75" customHeight="1" x14ac:dyDescent="0.2">
      <c r="A15" s="50" t="s">
        <v>29</v>
      </c>
      <c r="B15" s="104">
        <f>IF(OR('Tabel A F'!B15&lt;5,'Tabel A Be'!B15&lt;0.5),"-",IFERROR('Tabel A Be'!B15/'Tabel A F'!B15*100,"-"))</f>
        <v>19.218241042345277</v>
      </c>
      <c r="C15" s="104">
        <f>IF(OR('Tabel A F'!C15&lt;5,'Tabel A Be'!C15&lt;0.5),"-",IFERROR('Tabel A Be'!C15/'Tabel A F'!C15*100,"-"))</f>
        <v>16.666666666666664</v>
      </c>
      <c r="D15" s="104">
        <f>IF(OR('Tabel A F'!D15&lt;5,'Tabel A Be'!D15&lt;0.5),"-",IFERROR('Tabel A Be'!D15/'Tabel A F'!D15*100,"-"))</f>
        <v>20.059435364041605</v>
      </c>
      <c r="E15" s="104">
        <f>IF(OR('Tabel A F'!E15&lt;5,'Tabel A Be'!E15&lt;0.5),"-",IFERROR('Tabel A Be'!E15/'Tabel A F'!E15*100,"-"))</f>
        <v>13.333333333333334</v>
      </c>
      <c r="F15" s="104">
        <f>IF(OR('Tabel A F'!F15&lt;5,'Tabel A Be'!F15&lt;0.5),"-",IFERROR('Tabel A Be'!F15/'Tabel A F'!F15*100,"-"))</f>
        <v>18.34319526627219</v>
      </c>
      <c r="G15" s="104">
        <f>IF(OR('Tabel A F'!G15&lt;5,'Tabel A Be'!G15&lt;0.5),"-",IFERROR('Tabel A Be'!G15/'Tabel A F'!G15*100,"-"))</f>
        <v>9.5100864553314128</v>
      </c>
      <c r="H15" s="104">
        <f>IF(OR('Tabel A F'!H15&lt;5,'Tabel A Be'!H15&lt;0.5),"-",IFERROR('Tabel A Be'!H15/'Tabel A F'!H15*100,"-"))</f>
        <v>13.883617963314357</v>
      </c>
      <c r="I15" s="104">
        <f>IF(OR('Tabel A F'!I15&lt;5,'Tabel A Be'!I15&lt;0.5),"-",IFERROR('Tabel A Be'!I15/'Tabel A F'!I15*100,"-"))</f>
        <v>20</v>
      </c>
      <c r="J15" s="105"/>
      <c r="K15" s="104">
        <f>IF(OR('Tabel A F'!K15&lt;5,'Tabel A Be'!K15&lt;0.5),"-",IFERROR('Tabel A Be'!K15/'Tabel A F'!K15*100,"-"))</f>
        <v>14.817830246285366</v>
      </c>
    </row>
    <row r="16" spans="1:11" ht="15.75" customHeight="1" x14ac:dyDescent="0.2">
      <c r="A16" s="52" t="s">
        <v>30</v>
      </c>
      <c r="B16" s="105">
        <f>IF(OR('Tabel A F'!B16&lt;5,'Tabel A Be'!B16&lt;0.5),"-",IFERROR('Tabel A Be'!B16/'Tabel A F'!B16*100,"-"))</f>
        <v>10</v>
      </c>
      <c r="C16" s="105">
        <f>IF(OR('Tabel A F'!C16&lt;5,'Tabel A Be'!C16&lt;0.5),"-",IFERROR('Tabel A Be'!C16/'Tabel A F'!C16*100,"-"))</f>
        <v>10.309278350515463</v>
      </c>
      <c r="D16" s="105">
        <f>IF(OR('Tabel A F'!D16&lt;5,'Tabel A Be'!D16&lt;0.5),"-",IFERROR('Tabel A Be'!D16/'Tabel A F'!D16*100,"-"))</f>
        <v>11.978221415607985</v>
      </c>
      <c r="E16" s="105">
        <f>IF(OR('Tabel A F'!E16&lt;5,'Tabel A Be'!E16&lt;0.5),"-",IFERROR('Tabel A Be'!E16/'Tabel A F'!E16*100,"-"))</f>
        <v>4.0540540540540544</v>
      </c>
      <c r="F16" s="105">
        <f>IF(OR('Tabel A F'!F16&lt;5,'Tabel A Be'!F16&lt;0.5),"-",IFERROR('Tabel A Be'!F16/'Tabel A F'!F16*100,"-"))</f>
        <v>9.0909090909090917</v>
      </c>
      <c r="G16" s="105">
        <f>IF(OR('Tabel A F'!G16&lt;5,'Tabel A Be'!G16&lt;0.5),"-",IFERROR('Tabel A Be'!G16/'Tabel A F'!G16*100,"-"))</f>
        <v>3.3333333333333335</v>
      </c>
      <c r="H16" s="105">
        <f>IF(OR('Tabel A F'!H16&lt;5,'Tabel A Be'!H16&lt;0.5),"-",IFERROR('Tabel A Be'!H16/'Tabel A F'!H16*100,"-"))</f>
        <v>9.1201027617212596</v>
      </c>
      <c r="I16" s="105">
        <f>IF(OR('Tabel A F'!I16&lt;5,'Tabel A Be'!I16&lt;0.5),"-",IFERROR('Tabel A Be'!I16/'Tabel A F'!I16*100,"-"))</f>
        <v>13.333333333333334</v>
      </c>
      <c r="J16" s="105"/>
      <c r="K16" s="105">
        <f>IF(OR('Tabel A F'!K16&lt;5,'Tabel A Be'!K16&lt;0.5),"-",IFERROR('Tabel A Be'!K16/'Tabel A F'!K16*100,"-"))</f>
        <v>8.6902156924038749</v>
      </c>
    </row>
    <row r="17" spans="1:11" ht="15.75" hidden="1" customHeight="1" x14ac:dyDescent="0.2">
      <c r="A17" s="50" t="s">
        <v>31</v>
      </c>
      <c r="B17" s="104">
        <f>IF(OR('Tabel A F'!B17&lt;5,'Tabel A Be'!B17&lt;0.5),"-",IFERROR('Tabel A Be'!B17/'Tabel A F'!B17*100,"-"))</f>
        <v>1.4598540145985401</v>
      </c>
      <c r="C17" s="104">
        <f>IF(OR('Tabel A F'!C17&lt;5,'Tabel A Be'!C17&lt;0.5),"-",IFERROR('Tabel A Be'!C17/'Tabel A F'!C17*100,"-"))</f>
        <v>2.2026431718061676</v>
      </c>
      <c r="D17" s="104">
        <f>IF(OR('Tabel A F'!D17&lt;5,'Tabel A Be'!D17&lt;0.5),"-",IFERROR('Tabel A Be'!D17/'Tabel A F'!D17*100,"-"))</f>
        <v>3.8235294117647061</v>
      </c>
      <c r="E17" s="104">
        <f>IF(OR('Tabel A F'!E17&lt;5,'Tabel A Be'!E17&lt;0.5),"-",IFERROR('Tabel A Be'!E17/'Tabel A F'!E17*100,"-"))</f>
        <v>1.8018018018018018</v>
      </c>
      <c r="F17" s="104">
        <f>IF(OR('Tabel A F'!F17&lt;5,'Tabel A Be'!F17&lt;0.5),"-",IFERROR('Tabel A Be'!F17/'Tabel A F'!F17*100,"-"))</f>
        <v>2.6490066225165565</v>
      </c>
      <c r="G17" s="104">
        <f>IF(OR('Tabel A F'!G17&lt;5,'Tabel A Be'!G17&lt;0.5),"-",IFERROR('Tabel A Be'!G17/'Tabel A F'!G17*100,"-"))</f>
        <v>3.7280701754385963</v>
      </c>
      <c r="H17" s="104">
        <f>IF(OR('Tabel A F'!H17&lt;5,'Tabel A Be'!H17&lt;0.5),"-",IFERROR('Tabel A Be'!H17/'Tabel A F'!H17*100,"-"))</f>
        <v>6.666666666666667</v>
      </c>
      <c r="I17" s="104">
        <f>IF(OR('Tabel A F'!I17&lt;5,'Tabel A Be'!I17&lt;0.5),"-",IFERROR('Tabel A Be'!I17/'Tabel A F'!I17*100,"-"))</f>
        <v>8.3333333333333321</v>
      </c>
      <c r="J17" s="105"/>
      <c r="K17" s="104">
        <f>IF(OR('Tabel A F'!K17&lt;5,'Tabel A Be'!K17&lt;0.5),"-",IFERROR('Tabel A Be'!K17/'Tabel A F'!K17*100,"-"))</f>
        <v>4.2176296921130323</v>
      </c>
    </row>
    <row r="18" spans="1:11" ht="15.75" hidden="1" customHeight="1" x14ac:dyDescent="0.2">
      <c r="A18" s="52" t="s">
        <v>32</v>
      </c>
      <c r="B18" s="105" t="str">
        <f>IF(OR('Tabel A F'!B18&lt;5,'Tabel A Be'!B18&lt;0.5),"-",IFERROR('Tabel A Be'!B18/'Tabel A F'!B18*100,"-"))</f>
        <v>-</v>
      </c>
      <c r="C18" s="105">
        <f>IF(OR('Tabel A F'!C18&lt;5,'Tabel A Be'!C18&lt;0.5),"-",IFERROR('Tabel A Be'!C18/'Tabel A F'!C18*100,"-"))</f>
        <v>12.5</v>
      </c>
      <c r="D18" s="105">
        <f>IF(OR('Tabel A F'!D18&lt;5,'Tabel A Be'!D18&lt;0.5),"-",IFERROR('Tabel A Be'!D18/'Tabel A F'!D18*100,"-"))</f>
        <v>5.2631578947368416</v>
      </c>
      <c r="E18" s="105">
        <f>IF(OR('Tabel A F'!E18&lt;5,'Tabel A Be'!E18&lt;0.5),"-",IFERROR('Tabel A Be'!E18/'Tabel A F'!E18*100,"-"))</f>
        <v>3.4482758620689653</v>
      </c>
      <c r="F18" s="105">
        <f>IF(OR('Tabel A F'!F18&lt;5,'Tabel A Be'!F18&lt;0.5),"-",IFERROR('Tabel A Be'!F18/'Tabel A F'!F18*100,"-"))</f>
        <v>10.714285714285714</v>
      </c>
      <c r="G18" s="105">
        <f>IF(OR('Tabel A F'!G18&lt;5,'Tabel A Be'!G18&lt;0.5),"-",IFERROR('Tabel A Be'!G18/'Tabel A F'!G18*100,"-"))</f>
        <v>4.1237113402061851</v>
      </c>
      <c r="H18" s="105">
        <f>IF(OR('Tabel A F'!H18&lt;5,'Tabel A Be'!H18&lt;0.5),"-",IFERROR('Tabel A Be'!H18/'Tabel A F'!H18*100,"-"))</f>
        <v>8.5287846481876333</v>
      </c>
      <c r="I18" s="105" t="str">
        <f>IF(OR('Tabel A F'!I18&lt;5,'Tabel A Be'!I18&lt;0.5),"-",IFERROR('Tabel A Be'!I18/'Tabel A F'!I18*100,"-"))</f>
        <v>-</v>
      </c>
      <c r="J18" s="105"/>
      <c r="K18" s="105">
        <f>IF(OR('Tabel A F'!K18&lt;5,'Tabel A Be'!K18&lt;0.5),"-",IFERROR('Tabel A Be'!K18/'Tabel A F'!K18*100,"-"))</f>
        <v>7.3806078147612153</v>
      </c>
    </row>
    <row r="19" spans="1:11" ht="15.75" hidden="1" customHeight="1" x14ac:dyDescent="0.2">
      <c r="A19" s="50" t="s">
        <v>33</v>
      </c>
      <c r="B19" s="104" t="str">
        <f>IF(OR('Tabel A F'!B19&lt;5,'Tabel A Be'!B19&lt;0.5),"-",IFERROR('Tabel A Be'!B19/'Tabel A F'!B19*100,"-"))</f>
        <v>-</v>
      </c>
      <c r="C19" s="104" t="str">
        <f>IF(OR('Tabel A F'!C19&lt;5,'Tabel A Be'!C19&lt;0.5),"-",IFERROR('Tabel A Be'!C19/'Tabel A F'!C19*100,"-"))</f>
        <v>-</v>
      </c>
      <c r="D19" s="104" t="str">
        <f>IF(OR('Tabel A F'!D19&lt;5,'Tabel A Be'!D19&lt;0.5),"-",IFERROR('Tabel A Be'!D19/'Tabel A F'!D19*100,"-"))</f>
        <v>-</v>
      </c>
      <c r="E19" s="104" t="str">
        <f>IF(OR('Tabel A F'!E19&lt;5,'Tabel A Be'!E19&lt;0.5),"-",IFERROR('Tabel A Be'!E19/'Tabel A F'!E19*100,"-"))</f>
        <v>-</v>
      </c>
      <c r="F19" s="104">
        <f>IF(OR('Tabel A F'!F19&lt;5,'Tabel A Be'!F19&lt;0.5),"-",IFERROR('Tabel A Be'!F19/'Tabel A F'!F19*100,"-"))</f>
        <v>7.5</v>
      </c>
      <c r="G19" s="104" t="str">
        <f>IF(OR('Tabel A F'!G19&lt;5,'Tabel A Be'!G19&lt;0.5),"-",IFERROR('Tabel A Be'!G19/'Tabel A F'!G19*100,"-"))</f>
        <v>-</v>
      </c>
      <c r="H19" s="104">
        <f>IF(OR('Tabel A F'!H19&lt;5,'Tabel A Be'!H19&lt;0.5),"-",IFERROR('Tabel A Be'!H19/'Tabel A F'!H19*100,"-"))</f>
        <v>3.870967741935484</v>
      </c>
      <c r="I19" s="104" t="str">
        <f>IF(OR('Tabel A F'!I19&lt;5,'Tabel A Be'!I19&lt;0.5),"-",IFERROR('Tabel A Be'!I19/'Tabel A F'!I19*100,"-"))</f>
        <v>-</v>
      </c>
      <c r="J19" s="105"/>
      <c r="K19" s="104">
        <f>IF(OR('Tabel A F'!K19&lt;5,'Tabel A Be'!K19&lt;0.5),"-",IFERROR('Tabel A Be'!K19/'Tabel A F'!K19*100,"-"))</f>
        <v>2.8125</v>
      </c>
    </row>
    <row r="20" spans="1:11" ht="15.75" hidden="1" customHeight="1" x14ac:dyDescent="0.2">
      <c r="A20" s="52" t="s">
        <v>34</v>
      </c>
      <c r="B20" s="105" t="str">
        <f>IF(OR('Tabel A F'!B20&lt;5,'Tabel A Be'!B20&lt;0.5),"-",IFERROR('Tabel A Be'!B20/'Tabel A F'!B20*100,"-"))</f>
        <v>-</v>
      </c>
      <c r="C20" s="105" t="str">
        <f>IF(OR('Tabel A F'!C20&lt;5,'Tabel A Be'!C20&lt;0.5),"-",IFERROR('Tabel A Be'!C20/'Tabel A F'!C20*100,"-"))</f>
        <v>-</v>
      </c>
      <c r="D20" s="105">
        <f>IF(OR('Tabel A F'!D20&lt;5,'Tabel A Be'!D20&lt;0.5),"-",IFERROR('Tabel A Be'!D20/'Tabel A F'!D20*100,"-"))</f>
        <v>6.1224489795918364</v>
      </c>
      <c r="E20" s="105">
        <f>IF(OR('Tabel A F'!E20&lt;5,'Tabel A Be'!E20&lt;0.5),"-",IFERROR('Tabel A Be'!E20/'Tabel A F'!E20*100,"-"))</f>
        <v>2.3255813953488373</v>
      </c>
      <c r="F20" s="105">
        <f>IF(OR('Tabel A F'!F20&lt;5,'Tabel A Be'!F20&lt;0.5),"-",IFERROR('Tabel A Be'!F20/'Tabel A F'!F20*100,"-"))</f>
        <v>7.4074074074074066</v>
      </c>
      <c r="G20" s="105">
        <f>IF(OR('Tabel A F'!G20&lt;5,'Tabel A Be'!G20&lt;0.5),"-",IFERROR('Tabel A Be'!G20/'Tabel A F'!G20*100,"-"))</f>
        <v>2.5641025641025639</v>
      </c>
      <c r="H20" s="105">
        <f>IF(OR('Tabel A F'!H20&lt;5,'Tabel A Be'!H20&lt;0.5),"-",IFERROR('Tabel A Be'!H20/'Tabel A F'!H20*100,"-"))</f>
        <v>6.3492063492063489</v>
      </c>
      <c r="I20" s="105" t="str">
        <f>IF(OR('Tabel A F'!I20&lt;5,'Tabel A Be'!I20&lt;0.5),"-",IFERROR('Tabel A Be'!I20/'Tabel A F'!I20*100,"-"))</f>
        <v>-</v>
      </c>
      <c r="J20" s="105"/>
      <c r="K20" s="105">
        <f>IF(OR('Tabel A F'!K20&lt;5,'Tabel A Be'!K20&lt;0.5),"-",IFERROR('Tabel A Be'!K20/'Tabel A F'!K20*100,"-"))</f>
        <v>4.7337278106508878</v>
      </c>
    </row>
    <row r="21" spans="1:11" ht="15.75" customHeight="1" x14ac:dyDescent="0.2">
      <c r="A21" s="50" t="s">
        <v>35</v>
      </c>
      <c r="B21" s="104">
        <f>IF(OR('Tabel A F'!B21&lt;5,'Tabel A Be'!B21&lt;0.5),"-",IFERROR('Tabel A Be'!B21/'Tabel A F'!B21*100,"-"))</f>
        <v>1.1235955056179776</v>
      </c>
      <c r="C21" s="104">
        <f>IF(OR('Tabel A F'!C21&lt;5,'Tabel A Be'!C21&lt;0.5),"-",IFERROR('Tabel A Be'!C21/'Tabel A F'!C21*100,"-"))</f>
        <v>2.2388059701492535</v>
      </c>
      <c r="D21" s="104">
        <f>IF(OR('Tabel A F'!D21&lt;5,'Tabel A Be'!D21&lt;0.5),"-",IFERROR('Tabel A Be'!D21/'Tabel A F'!D21*100,"-"))</f>
        <v>3.9560439560439558</v>
      </c>
      <c r="E21" s="104">
        <f>IF(OR('Tabel A F'!E21&lt;5,'Tabel A Be'!E21&lt;0.5),"-",IFERROR('Tabel A Be'!E21/'Tabel A F'!E21*100,"-"))</f>
        <v>1.929260450160772</v>
      </c>
      <c r="F21" s="104">
        <f>IF(OR('Tabel A F'!F21&lt;5,'Tabel A Be'!F21&lt;0.5),"-",IFERROR('Tabel A Be'!F21/'Tabel A F'!F21*100,"-"))</f>
        <v>4.8780487804878048</v>
      </c>
      <c r="G21" s="104">
        <f>IF(OR('Tabel A F'!G21&lt;5,'Tabel A Be'!G21&lt;0.5),"-",IFERROR('Tabel A Be'!G21/'Tabel A F'!G21*100,"-"))</f>
        <v>3.3333333333333335</v>
      </c>
      <c r="H21" s="104">
        <f>IF(OR('Tabel A F'!H21&lt;5,'Tabel A Be'!H21&lt;0.5),"-",IFERROR('Tabel A Be'!H21/'Tabel A F'!H21*100,"-"))</f>
        <v>6.8801897983392646</v>
      </c>
      <c r="I21" s="104">
        <f>IF(OR('Tabel A F'!I21&lt;5,'Tabel A Be'!I21&lt;0.5),"-",IFERROR('Tabel A Be'!I21/'Tabel A F'!I21*100,"-"))</f>
        <v>5.2631578947368416</v>
      </c>
      <c r="J21" s="105"/>
      <c r="K21" s="104">
        <f>IF(OR('Tabel A F'!K21&lt;5,'Tabel A Be'!K21&lt;0.5),"-",IFERROR('Tabel A Be'!K21/'Tabel A F'!K21*100,"-"))</f>
        <v>4.7312933916173829</v>
      </c>
    </row>
    <row r="22" spans="1:11" ht="15.75" customHeight="1" x14ac:dyDescent="0.2">
      <c r="A22" s="52" t="s">
        <v>36</v>
      </c>
      <c r="B22" s="105" t="str">
        <f>IF(OR('Tabel A F'!B22&lt;5,'Tabel A Be'!B22&lt;0.5),"-",IFERROR('Tabel A Be'!B22/'Tabel A F'!B22*100,"-"))</f>
        <v>-</v>
      </c>
      <c r="C22" s="105">
        <f>IF(OR('Tabel A F'!C22&lt;5,'Tabel A Be'!C22&lt;0.5),"-",IFERROR('Tabel A Be'!C22/'Tabel A F'!C22*100,"-"))</f>
        <v>8.695652173913043</v>
      </c>
      <c r="D22" s="105">
        <f>IF(OR('Tabel A F'!D22&lt;5,'Tabel A Be'!D22&lt;0.5),"-",IFERROR('Tabel A Be'!D22/'Tabel A F'!D22*100,"-"))</f>
        <v>3.5294117647058822</v>
      </c>
      <c r="E22" s="105" t="str">
        <f>IF(OR('Tabel A F'!E22&lt;5,'Tabel A Be'!E22&lt;0.5),"-",IFERROR('Tabel A Be'!E22/'Tabel A F'!E22*100,"-"))</f>
        <v>-</v>
      </c>
      <c r="F22" s="105" t="str">
        <f>IF(OR('Tabel A F'!F22&lt;5,'Tabel A Be'!F22&lt;0.5),"-",IFERROR('Tabel A Be'!F22/'Tabel A F'!F22*100,"-"))</f>
        <v>-</v>
      </c>
      <c r="G22" s="105" t="str">
        <f>IF(OR('Tabel A F'!G22&lt;5,'Tabel A Be'!G22&lt;0.5),"-",IFERROR('Tabel A Be'!G22/'Tabel A F'!G22*100,"-"))</f>
        <v>-</v>
      </c>
      <c r="H22" s="105">
        <f>IF(OR('Tabel A F'!H22&lt;5,'Tabel A Be'!H22&lt;0.5),"-",IFERROR('Tabel A Be'!H22/'Tabel A F'!H22*100,"-"))</f>
        <v>7.9136690647482011</v>
      </c>
      <c r="I22" s="105" t="str">
        <f>IF(OR('Tabel A F'!I22&lt;5,'Tabel A Be'!I22&lt;0.5),"-",IFERROR('Tabel A Be'!I22/'Tabel A F'!I22*100,"-"))</f>
        <v>-</v>
      </c>
      <c r="J22" s="105"/>
      <c r="K22" s="105">
        <f>IF(OR('Tabel A F'!K22&lt;5,'Tabel A Be'!K22&lt;0.5),"-",IFERROR('Tabel A Be'!K22/'Tabel A F'!K22*100,"-"))</f>
        <v>4.4817927170868348</v>
      </c>
    </row>
    <row r="23" spans="1:11" ht="15.75" customHeight="1" x14ac:dyDescent="0.2">
      <c r="A23" s="50" t="s">
        <v>37</v>
      </c>
      <c r="B23" s="104" t="str">
        <f>IF(OR('Tabel A F'!B23&lt;5,'Tabel A Be'!B23&lt;0.5),"-",IFERROR('Tabel A Be'!B23/'Tabel A F'!B23*100,"-"))</f>
        <v>-</v>
      </c>
      <c r="C23" s="104" t="str">
        <f>IF(OR('Tabel A F'!C23&lt;5,'Tabel A Be'!C23&lt;0.5),"-",IFERROR('Tabel A Be'!C23/'Tabel A F'!C23*100,"-"))</f>
        <v>-</v>
      </c>
      <c r="D23" s="104">
        <f>IF(OR('Tabel A F'!D23&lt;5,'Tabel A Be'!D23&lt;0.5),"-",IFERROR('Tabel A Be'!D23/'Tabel A F'!D23*100,"-"))</f>
        <v>6.8965517241379306</v>
      </c>
      <c r="E23" s="104" t="str">
        <f>IF(OR('Tabel A F'!E23&lt;5,'Tabel A Be'!E23&lt;0.5),"-",IFERROR('Tabel A Be'!E23/'Tabel A F'!E23*100,"-"))</f>
        <v>-</v>
      </c>
      <c r="F23" s="104" t="str">
        <f>IF(OR('Tabel A F'!F23&lt;5,'Tabel A Be'!F23&lt;0.5),"-",IFERROR('Tabel A Be'!F23/'Tabel A F'!F23*100,"-"))</f>
        <v>-</v>
      </c>
      <c r="G23" s="104">
        <f>IF(OR('Tabel A F'!G23&lt;5,'Tabel A Be'!G23&lt;0.5),"-",IFERROR('Tabel A Be'!G23/'Tabel A F'!G23*100,"-"))</f>
        <v>4.2553191489361701</v>
      </c>
      <c r="H23" s="104">
        <f>IF(OR('Tabel A F'!H23&lt;5,'Tabel A Be'!H23&lt;0.5),"-",IFERROR('Tabel A Be'!H23/'Tabel A F'!H23*100,"-"))</f>
        <v>10.509554140127388</v>
      </c>
      <c r="I23" s="104" t="str">
        <f>IF(OR('Tabel A F'!I23&lt;5,'Tabel A Be'!I23&lt;0.5),"-",IFERROR('Tabel A Be'!I23/'Tabel A F'!I23*100,"-"))</f>
        <v>-</v>
      </c>
      <c r="J23" s="105"/>
      <c r="K23" s="104">
        <f>IF(OR('Tabel A F'!K23&lt;5,'Tabel A Be'!K23&lt;0.5),"-",IFERROR('Tabel A Be'!K23/'Tabel A F'!K23*100,"-"))</f>
        <v>9.0476190476190474</v>
      </c>
    </row>
    <row r="24" spans="1:11" ht="15.75" customHeight="1" x14ac:dyDescent="0.2">
      <c r="A24" s="52" t="s">
        <v>38</v>
      </c>
      <c r="B24" s="105">
        <f>IF(OR('Tabel A F'!B24&lt;5,'Tabel A Be'!B24&lt;0.5),"-",IFERROR('Tabel A Be'!B24/'Tabel A F'!B24*100,"-"))</f>
        <v>1.0638297872340425</v>
      </c>
      <c r="C24" s="105">
        <f>IF(OR('Tabel A F'!C24&lt;5,'Tabel A Be'!C24&lt;0.5),"-",IFERROR('Tabel A Be'!C24/'Tabel A F'!C24*100,"-"))</f>
        <v>4.5161290322580641</v>
      </c>
      <c r="D24" s="105">
        <f>IF(OR('Tabel A F'!D24&lt;5,'Tabel A Be'!D24&lt;0.5),"-",IFERROR('Tabel A Be'!D24/'Tabel A F'!D24*100,"-"))</f>
        <v>2.5751072961373391</v>
      </c>
      <c r="E24" s="105">
        <f>IF(OR('Tabel A F'!E24&lt;5,'Tabel A Be'!E24&lt;0.5),"-",IFERROR('Tabel A Be'!E24/'Tabel A F'!E24*100,"-"))</f>
        <v>3.7414965986394559</v>
      </c>
      <c r="F24" s="105">
        <f>IF(OR('Tabel A F'!F24&lt;5,'Tabel A Be'!F24&lt;0.5),"-",IFERROR('Tabel A Be'!F24/'Tabel A F'!F24*100,"-"))</f>
        <v>2.2388059701492535</v>
      </c>
      <c r="G24" s="105">
        <f>IF(OR('Tabel A F'!G24&lt;5,'Tabel A Be'!G24&lt;0.5),"-",IFERROR('Tabel A Be'!G24/'Tabel A F'!G24*100,"-"))</f>
        <v>4.0404040404040407</v>
      </c>
      <c r="H24" s="105">
        <f>IF(OR('Tabel A F'!H24&lt;5,'Tabel A Be'!H24&lt;0.5),"-",IFERROR('Tabel A Be'!H24/'Tabel A F'!H24*100,"-"))</f>
        <v>8.99581589958159</v>
      </c>
      <c r="I24" s="105" t="str">
        <f>IF(OR('Tabel A F'!I24&lt;5,'Tabel A Be'!I24&lt;0.5),"-",IFERROR('Tabel A Be'!I24/'Tabel A F'!I24*100,"-"))</f>
        <v>-</v>
      </c>
      <c r="J24" s="105"/>
      <c r="K24" s="105">
        <f>IF(OR('Tabel A F'!K24&lt;5,'Tabel A Be'!K24&lt;0.5),"-",IFERROR('Tabel A Be'!K24/'Tabel A F'!K24*100,"-"))</f>
        <v>5.4949664429530198</v>
      </c>
    </row>
    <row r="25" spans="1:11" ht="15.75" customHeight="1" x14ac:dyDescent="0.2">
      <c r="A25" s="50" t="s">
        <v>39</v>
      </c>
      <c r="B25" s="104">
        <f>IF(OR('Tabel A F'!B25&lt;5,'Tabel A Be'!B25&lt;0.5),"-",IFERROR('Tabel A Be'!B25/'Tabel A F'!B25*100,"-"))</f>
        <v>3.5714285714285712</v>
      </c>
      <c r="C25" s="104">
        <f>IF(OR('Tabel A F'!C25&lt;5,'Tabel A Be'!C25&lt;0.5),"-",IFERROR('Tabel A Be'!C25/'Tabel A F'!C25*100,"-"))</f>
        <v>2.6315789473684208</v>
      </c>
      <c r="D25" s="104">
        <f>IF(OR('Tabel A F'!D25&lt;5,'Tabel A Be'!D25&lt;0.5),"-",IFERROR('Tabel A Be'!D25/'Tabel A F'!D25*100,"-"))</f>
        <v>7.3170731707317067</v>
      </c>
      <c r="E25" s="104">
        <f>IF(OR('Tabel A F'!E25&lt;5,'Tabel A Be'!E25&lt;0.5),"-",IFERROR('Tabel A Be'!E25/'Tabel A F'!E25*100,"-"))</f>
        <v>3.6842105263157889</v>
      </c>
      <c r="F25" s="104">
        <f>IF(OR('Tabel A F'!F25&lt;5,'Tabel A Be'!F25&lt;0.5),"-",IFERROR('Tabel A Be'!F25/'Tabel A F'!F25*100,"-"))</f>
        <v>10.894941634241246</v>
      </c>
      <c r="G25" s="104">
        <f>IF(OR('Tabel A F'!G25&lt;5,'Tabel A Be'!G25&lt;0.5),"-",IFERROR('Tabel A Be'!G25/'Tabel A F'!G25*100,"-"))</f>
        <v>2.0408163265306123</v>
      </c>
      <c r="H25" s="104">
        <f>IF(OR('Tabel A F'!H25&lt;5,'Tabel A Be'!H25&lt;0.5),"-",IFERROR('Tabel A Be'!H25/'Tabel A F'!H25*100,"-"))</f>
        <v>4</v>
      </c>
      <c r="I25" s="104" t="str">
        <f>IF(OR('Tabel A F'!I25&lt;5,'Tabel A Be'!I25&lt;0.5),"-",IFERROR('Tabel A Be'!I25/'Tabel A F'!I25*100,"-"))</f>
        <v>-</v>
      </c>
      <c r="J25" s="105"/>
      <c r="K25" s="104">
        <f>IF(OR('Tabel A F'!K25&lt;5,'Tabel A Be'!K25&lt;0.5),"-",IFERROR('Tabel A Be'!K25/'Tabel A F'!K25*100,"-"))</f>
        <v>4.2189281641961234</v>
      </c>
    </row>
    <row r="26" spans="1:11" ht="15.75" customHeight="1" x14ac:dyDescent="0.2">
      <c r="A26" s="52" t="s">
        <v>40</v>
      </c>
      <c r="B26" s="105">
        <f>IF(OR('Tabel A F'!B26&lt;5,'Tabel A Be'!B26&lt;0.5),"-",IFERROR('Tabel A Be'!B26/'Tabel A F'!B26*100,"-"))</f>
        <v>1.8666666666666669</v>
      </c>
      <c r="C26" s="105">
        <f>IF(OR('Tabel A F'!C26&lt;5,'Tabel A Be'!C26&lt;0.5),"-",IFERROR('Tabel A Be'!C26/'Tabel A F'!C26*100,"-"))</f>
        <v>1.4492753623188406</v>
      </c>
      <c r="D26" s="105">
        <f>IF(OR('Tabel A F'!D26&lt;5,'Tabel A Be'!D26&lt;0.5),"-",IFERROR('Tabel A Be'!D26/'Tabel A F'!D26*100,"-"))</f>
        <v>3.3011272141706924</v>
      </c>
      <c r="E26" s="105">
        <f>IF(OR('Tabel A F'!E26&lt;5,'Tabel A Be'!E26&lt;0.5),"-",IFERROR('Tabel A Be'!E26/'Tabel A F'!E26*100,"-"))</f>
        <v>1.0101010101010102</v>
      </c>
      <c r="F26" s="105">
        <f>IF(OR('Tabel A F'!F26&lt;5,'Tabel A Be'!F26&lt;0.5),"-",IFERROR('Tabel A Be'!F26/'Tabel A F'!F26*100,"-"))</f>
        <v>1.3996889580093312</v>
      </c>
      <c r="G26" s="105">
        <f>IF(OR('Tabel A F'!G26&lt;5,'Tabel A Be'!G26&lt;0.5),"-",IFERROR('Tabel A Be'!G26/'Tabel A F'!G26*100,"-"))</f>
        <v>1.7518248175182483</v>
      </c>
      <c r="H26" s="105">
        <f>IF(OR('Tabel A F'!H26&lt;5,'Tabel A Be'!H26&lt;0.5),"-",IFERROR('Tabel A Be'!H26/'Tabel A F'!H26*100,"-"))</f>
        <v>2.9044834307992202</v>
      </c>
      <c r="I26" s="105">
        <f>IF(OR('Tabel A F'!I26&lt;5,'Tabel A Be'!I26&lt;0.5),"-",IFERROR('Tabel A Be'!I26/'Tabel A F'!I26*100,"-"))</f>
        <v>6.666666666666667</v>
      </c>
      <c r="J26" s="105"/>
      <c r="K26" s="105">
        <f>IF(OR('Tabel A F'!K26&lt;5,'Tabel A Be'!K26&lt;0.5),"-",IFERROR('Tabel A Be'!K26/'Tabel A F'!K26*100,"-"))</f>
        <v>2.5043177892918824</v>
      </c>
    </row>
    <row r="27" spans="1:11" ht="15.75" customHeight="1" x14ac:dyDescent="0.2">
      <c r="A27" s="50" t="s">
        <v>41</v>
      </c>
      <c r="B27" s="104">
        <f>IF(OR('Tabel A F'!B27&lt;5,'Tabel A Be'!B27&lt;0.5),"-",IFERROR('Tabel A Be'!B27/'Tabel A F'!B27*100,"-"))</f>
        <v>0.83333333333333337</v>
      </c>
      <c r="C27" s="104">
        <f>IF(OR('Tabel A F'!C27&lt;5,'Tabel A Be'!C27&lt;0.5),"-",IFERROR('Tabel A Be'!C27/'Tabel A F'!C27*100,"-"))</f>
        <v>1.2048192771084338</v>
      </c>
      <c r="D27" s="104">
        <f>IF(OR('Tabel A F'!D27&lt;5,'Tabel A Be'!D27&lt;0.5),"-",IFERROR('Tabel A Be'!D27/'Tabel A F'!D27*100,"-"))</f>
        <v>0.64239828693790146</v>
      </c>
      <c r="E27" s="104" t="str">
        <f>IF(OR('Tabel A F'!E27&lt;5,'Tabel A Be'!E27&lt;0.5),"-",IFERROR('Tabel A Be'!E27/'Tabel A F'!E27*100,"-"))</f>
        <v>-</v>
      </c>
      <c r="F27" s="104" t="str">
        <f>IF(OR('Tabel A F'!F27&lt;5,'Tabel A Be'!F27&lt;0.5),"-",IFERROR('Tabel A Be'!F27/'Tabel A F'!F27*100,"-"))</f>
        <v>-</v>
      </c>
      <c r="G27" s="104" t="str">
        <f>IF(OR('Tabel A F'!G27&lt;5,'Tabel A Be'!G27&lt;0.5),"-",IFERROR('Tabel A Be'!G27/'Tabel A F'!G27*100,"-"))</f>
        <v>-</v>
      </c>
      <c r="H27" s="104">
        <f>IF(OR('Tabel A F'!H27&lt;5,'Tabel A Be'!H27&lt;0.5),"-",IFERROR('Tabel A Be'!H27/'Tabel A F'!H27*100,"-"))</f>
        <v>2.6829268292682928</v>
      </c>
      <c r="I27" s="104" t="str">
        <f>IF(OR('Tabel A F'!I27&lt;5,'Tabel A Be'!I27&lt;0.5),"-",IFERROR('Tabel A Be'!I27/'Tabel A F'!I27*100,"-"))</f>
        <v>-</v>
      </c>
      <c r="J27" s="105"/>
      <c r="K27" s="104">
        <f>IF(OR('Tabel A F'!K27&lt;5,'Tabel A Be'!K27&lt;0.5),"-",IFERROR('Tabel A Be'!K27/'Tabel A F'!K27*100,"-"))</f>
        <v>1.4141414141414141</v>
      </c>
    </row>
    <row r="28" spans="1:11" ht="15.75" customHeight="1" x14ac:dyDescent="0.2">
      <c r="A28" s="52" t="s">
        <v>42</v>
      </c>
      <c r="B28" s="105">
        <f>IF(OR('Tabel A F'!B28&lt;5,'Tabel A Be'!B28&lt;0.5),"-",IFERROR('Tabel A Be'!B28/'Tabel A F'!B28*100,"-"))</f>
        <v>3.125</v>
      </c>
      <c r="C28" s="105">
        <f>IF(OR('Tabel A F'!C28&lt;5,'Tabel A Be'!C28&lt;0.5),"-",IFERROR('Tabel A Be'!C28/'Tabel A F'!C28*100,"-"))</f>
        <v>2.9411764705882351</v>
      </c>
      <c r="D28" s="105">
        <f>IF(OR('Tabel A F'!D28&lt;5,'Tabel A Be'!D28&lt;0.5),"-",IFERROR('Tabel A Be'!D28/'Tabel A F'!D28*100,"-"))</f>
        <v>8.6588541666666679</v>
      </c>
      <c r="E28" s="105">
        <f>IF(OR('Tabel A F'!E28&lt;5,'Tabel A Be'!E28&lt;0.5),"-",IFERROR('Tabel A Be'!E28/'Tabel A F'!E28*100,"-"))</f>
        <v>1.3824884792626728</v>
      </c>
      <c r="F28" s="105">
        <f>IF(OR('Tabel A F'!F28&lt;5,'Tabel A Be'!F28&lt;0.5),"-",IFERROR('Tabel A Be'!F28/'Tabel A F'!F28*100,"-"))</f>
        <v>1.5267175572519083</v>
      </c>
      <c r="G28" s="105">
        <f>IF(OR('Tabel A F'!G28&lt;5,'Tabel A Be'!G28&lt;0.5),"-",IFERROR('Tabel A Be'!G28/'Tabel A F'!G28*100,"-"))</f>
        <v>6.5502183406113534</v>
      </c>
      <c r="H28" s="105">
        <f>IF(OR('Tabel A F'!H28&lt;5,'Tabel A Be'!H28&lt;0.5),"-",IFERROR('Tabel A Be'!H28/'Tabel A F'!H28*100,"-"))</f>
        <v>6.9222283507997791</v>
      </c>
      <c r="I28" s="105" t="str">
        <f>IF(OR('Tabel A F'!I28&lt;5,'Tabel A Be'!I28&lt;0.5),"-",IFERROR('Tabel A Be'!I28/'Tabel A F'!I28*100,"-"))</f>
        <v>-</v>
      </c>
      <c r="J28" s="105"/>
      <c r="K28" s="105">
        <f>IF(OR('Tabel A F'!K28&lt;5,'Tabel A Be'!K28&lt;0.5),"-",IFERROR('Tabel A Be'!K28/'Tabel A F'!K28*100,"-"))</f>
        <v>6.83064650157886</v>
      </c>
    </row>
    <row r="29" spans="1:11" ht="15.75" customHeight="1" x14ac:dyDescent="0.2">
      <c r="A29" s="50" t="s">
        <v>43</v>
      </c>
      <c r="B29" s="104">
        <f>IF(OR('Tabel A F'!B29&lt;5,'Tabel A Be'!B29&lt;0.5),"-",IFERROR('Tabel A Be'!B29/'Tabel A F'!B29*100,"-"))</f>
        <v>1.3392857142857142</v>
      </c>
      <c r="C29" s="104" t="str">
        <f>IF(OR('Tabel A F'!C29&lt;5,'Tabel A Be'!C29&lt;0.5),"-",IFERROR('Tabel A Be'!C29/'Tabel A F'!C29*100,"-"))</f>
        <v>-</v>
      </c>
      <c r="D29" s="104">
        <f>IF(OR('Tabel A F'!D29&lt;5,'Tabel A Be'!D29&lt;0.5),"-",IFERROR('Tabel A Be'!D29/'Tabel A F'!D29*100,"-"))</f>
        <v>0.74626865671641784</v>
      </c>
      <c r="E29" s="104">
        <f>IF(OR('Tabel A F'!E29&lt;5,'Tabel A Be'!E29&lt;0.5),"-",IFERROR('Tabel A Be'!E29/'Tabel A F'!E29*100,"-"))</f>
        <v>2.1276595744680851</v>
      </c>
      <c r="F29" s="104" t="str">
        <f>IF(OR('Tabel A F'!F29&lt;5,'Tabel A Be'!F29&lt;0.5),"-",IFERROR('Tabel A Be'!F29/'Tabel A F'!F29*100,"-"))</f>
        <v>-</v>
      </c>
      <c r="G29" s="104" t="str">
        <f>IF(OR('Tabel A F'!G29&lt;5,'Tabel A Be'!G29&lt;0.5),"-",IFERROR('Tabel A Be'!G29/'Tabel A F'!G29*100,"-"))</f>
        <v>-</v>
      </c>
      <c r="H29" s="104">
        <f>IF(OR('Tabel A F'!H29&lt;5,'Tabel A Be'!H29&lt;0.5),"-",IFERROR('Tabel A Be'!H29/'Tabel A F'!H29*100,"-"))</f>
        <v>2.083333333333333</v>
      </c>
      <c r="I29" s="104" t="str">
        <f>IF(OR('Tabel A F'!I29&lt;5,'Tabel A Be'!I29&lt;0.5),"-",IFERROR('Tabel A Be'!I29/'Tabel A F'!I29*100,"-"))</f>
        <v>-</v>
      </c>
      <c r="J29" s="105"/>
      <c r="K29" s="104">
        <f>IF(OR('Tabel A F'!K29&lt;5,'Tabel A Be'!K29&lt;0.5),"-",IFERROR('Tabel A Be'!K29/'Tabel A F'!K29*100,"-"))</f>
        <v>1.1876484560570071</v>
      </c>
    </row>
    <row r="30" spans="1:11" ht="15.75" customHeight="1" x14ac:dyDescent="0.2">
      <c r="A30" s="52" t="s">
        <v>44</v>
      </c>
      <c r="B30" s="105">
        <f>IF(OR('Tabel A F'!B30&lt;5,'Tabel A Be'!B30&lt;0.5),"-",IFERROR('Tabel A Be'!B30/'Tabel A F'!B30*100,"-"))</f>
        <v>4.9535603715170282</v>
      </c>
      <c r="C30" s="105">
        <f>IF(OR('Tabel A F'!C30&lt;5,'Tabel A Be'!C30&lt;0.5),"-",IFERROR('Tabel A Be'!C30/'Tabel A F'!C30*100,"-"))</f>
        <v>2.7027027027027026</v>
      </c>
      <c r="D30" s="105">
        <f>IF(OR('Tabel A F'!D30&lt;5,'Tabel A Be'!D30&lt;0.5),"-",IFERROR('Tabel A Be'!D30/'Tabel A F'!D30*100,"-"))</f>
        <v>4.6703296703296706</v>
      </c>
      <c r="E30" s="105">
        <f>IF(OR('Tabel A F'!E30&lt;5,'Tabel A Be'!E30&lt;0.5),"-",IFERROR('Tabel A Be'!E30/'Tabel A F'!E30*100,"-"))</f>
        <v>3.0769230769230771</v>
      </c>
      <c r="F30" s="105">
        <f>IF(OR('Tabel A F'!F30&lt;5,'Tabel A Be'!F30&lt;0.5),"-",IFERROR('Tabel A Be'!F30/'Tabel A F'!F30*100,"-"))</f>
        <v>4.2452830188679247</v>
      </c>
      <c r="G30" s="105">
        <f>IF(OR('Tabel A F'!G30&lt;5,'Tabel A Be'!G30&lt;0.5),"-",IFERROR('Tabel A Be'!G30/'Tabel A F'!G30*100,"-"))</f>
        <v>4.9504950495049505</v>
      </c>
      <c r="H30" s="105">
        <f>IF(OR('Tabel A F'!H30&lt;5,'Tabel A Be'!H30&lt;0.5),"-",IFERROR('Tabel A Be'!H30/'Tabel A F'!H30*100,"-"))</f>
        <v>4.8311990686845174</v>
      </c>
      <c r="I30" s="105" t="str">
        <f>IF(OR('Tabel A F'!I30&lt;5,'Tabel A Be'!I30&lt;0.5),"-",IFERROR('Tabel A Be'!I30/'Tabel A F'!I30*100,"-"))</f>
        <v>-</v>
      </c>
      <c r="J30" s="105"/>
      <c r="K30" s="105">
        <f>IF(OR('Tabel A F'!K30&lt;5,'Tabel A Be'!K30&lt;0.5),"-",IFERROR('Tabel A Be'!K30/'Tabel A F'!K30*100,"-"))</f>
        <v>4.5179856115107917</v>
      </c>
    </row>
    <row r="31" spans="1:11" ht="15.75" customHeight="1" x14ac:dyDescent="0.2">
      <c r="A31" s="50" t="s">
        <v>45</v>
      </c>
      <c r="B31" s="104">
        <f>IF(OR('Tabel A F'!B31&lt;5,'Tabel A Be'!B31&lt;0.5),"-",IFERROR('Tabel A Be'!B31/'Tabel A F'!B31*100,"-"))</f>
        <v>3.7383177570093453</v>
      </c>
      <c r="C31" s="104">
        <f>IF(OR('Tabel A F'!C31&lt;5,'Tabel A Be'!C31&lt;0.5),"-",IFERROR('Tabel A Be'!C31/'Tabel A F'!C31*100,"-"))</f>
        <v>1.9607843137254901</v>
      </c>
      <c r="D31" s="104">
        <f>IF(OR('Tabel A F'!D31&lt;5,'Tabel A Be'!D31&lt;0.5),"-",IFERROR('Tabel A Be'!D31/'Tabel A F'!D31*100,"-"))</f>
        <v>3.870967741935484</v>
      </c>
      <c r="E31" s="104">
        <f>IF(OR('Tabel A F'!E31&lt;5,'Tabel A Be'!E31&lt;0.5),"-",IFERROR('Tabel A Be'!E31/'Tabel A F'!E31*100,"-"))</f>
        <v>2.9411764705882351</v>
      </c>
      <c r="F31" s="104">
        <f>IF(OR('Tabel A F'!F31&lt;5,'Tabel A Be'!F31&lt;0.5),"-",IFERROR('Tabel A Be'!F31/'Tabel A F'!F31*100,"-"))</f>
        <v>4.1237113402061851</v>
      </c>
      <c r="G31" s="104">
        <f>IF(OR('Tabel A F'!G31&lt;5,'Tabel A Be'!G31&lt;0.5),"-",IFERROR('Tabel A Be'!G31/'Tabel A F'!G31*100,"-"))</f>
        <v>3.8095238095238098</v>
      </c>
      <c r="H31" s="104">
        <f>IF(OR('Tabel A F'!H31&lt;5,'Tabel A Be'!H31&lt;0.5),"-",IFERROR('Tabel A Be'!H31/'Tabel A F'!H31*100,"-"))</f>
        <v>5.0156739811912221</v>
      </c>
      <c r="I31" s="104" t="str">
        <f>IF(OR('Tabel A F'!I31&lt;5,'Tabel A Be'!I31&lt;0.5),"-",IFERROR('Tabel A Be'!I31/'Tabel A F'!I31*100,"-"))</f>
        <v>-</v>
      </c>
      <c r="J31" s="105"/>
      <c r="K31" s="104">
        <f>IF(OR('Tabel A F'!K31&lt;5,'Tabel A Be'!K31&lt;0.5),"-",IFERROR('Tabel A Be'!K31/'Tabel A F'!K31*100,"-"))</f>
        <v>4.1489361702127656</v>
      </c>
    </row>
    <row r="32" spans="1:11" ht="15.75" customHeight="1" x14ac:dyDescent="0.2">
      <c r="A32" s="52" t="s">
        <v>46</v>
      </c>
      <c r="B32" s="105">
        <f>IF(OR('Tabel A F'!B32&lt;5,'Tabel A Be'!B32&lt;0.5),"-",IFERROR('Tabel A Be'!B32/'Tabel A F'!B32*100,"-"))</f>
        <v>1.3513513513513513</v>
      </c>
      <c r="C32" s="105">
        <f>IF(OR('Tabel A F'!C32&lt;5,'Tabel A Be'!C32&lt;0.5),"-",IFERROR('Tabel A Be'!C32/'Tabel A F'!C32*100,"-"))</f>
        <v>2.3622047244094486</v>
      </c>
      <c r="D32" s="105">
        <f>IF(OR('Tabel A F'!D32&lt;5,'Tabel A Be'!D32&lt;0.5),"-",IFERROR('Tabel A Be'!D32/'Tabel A F'!D32*100,"-"))</f>
        <v>5.8641975308641969</v>
      </c>
      <c r="E32" s="105">
        <f>IF(OR('Tabel A F'!E32&lt;5,'Tabel A Be'!E32&lt;0.5),"-",IFERROR('Tabel A Be'!E32/'Tabel A F'!E32*100,"-"))</f>
        <v>1.9900497512437811</v>
      </c>
      <c r="F32" s="105">
        <f>IF(OR('Tabel A F'!F32&lt;5,'Tabel A Be'!F32&lt;0.5),"-",IFERROR('Tabel A Be'!F32/'Tabel A F'!F32*100,"-"))</f>
        <v>1.639344262295082</v>
      </c>
      <c r="G32" s="105">
        <f>IF(OR('Tabel A F'!G32&lt;5,'Tabel A Be'!G32&lt;0.5),"-",IFERROR('Tabel A Be'!G32/'Tabel A F'!G32*100,"-"))</f>
        <v>2.6548672566371683</v>
      </c>
      <c r="H32" s="105">
        <f>IF(OR('Tabel A F'!H32&lt;5,'Tabel A Be'!H32&lt;0.5),"-",IFERROR('Tabel A Be'!H32/'Tabel A F'!H32*100,"-"))</f>
        <v>5.2064631956912031</v>
      </c>
      <c r="I32" s="105" t="str">
        <f>IF(OR('Tabel A F'!I32&lt;5,'Tabel A Be'!I32&lt;0.5),"-",IFERROR('Tabel A Be'!I32/'Tabel A F'!I32*100,"-"))</f>
        <v>-</v>
      </c>
      <c r="J32" s="105"/>
      <c r="K32" s="105">
        <f>IF(OR('Tabel A F'!K32&lt;5,'Tabel A Be'!K32&lt;0.5),"-",IFERROR('Tabel A Be'!K32/'Tabel A F'!K32*100,"-"))</f>
        <v>3.755054881571346</v>
      </c>
    </row>
    <row r="33" spans="1:11" ht="15.75" customHeight="1" x14ac:dyDescent="0.2">
      <c r="A33" s="50" t="s">
        <v>47</v>
      </c>
      <c r="B33" s="104">
        <f>IF(OR('Tabel A F'!B33&lt;5,'Tabel A Be'!B33&lt;0.5),"-",IFERROR('Tabel A Be'!B33/'Tabel A F'!B33*100,"-"))</f>
        <v>7.5268817204301079</v>
      </c>
      <c r="C33" s="104">
        <f>IF(OR('Tabel A F'!C33&lt;5,'Tabel A Be'!C33&lt;0.5),"-",IFERROR('Tabel A Be'!C33/'Tabel A F'!C33*100,"-"))</f>
        <v>2.4489795918367347</v>
      </c>
      <c r="D33" s="104">
        <f>IF(OR('Tabel A F'!D33&lt;5,'Tabel A Be'!D33&lt;0.5),"-",IFERROR('Tabel A Be'!D33/'Tabel A F'!D33*100,"-"))</f>
        <v>7.9314040728831721</v>
      </c>
      <c r="E33" s="104">
        <f>IF(OR('Tabel A F'!E33&lt;5,'Tabel A Be'!E33&lt;0.5),"-",IFERROR('Tabel A Be'!E33/'Tabel A F'!E33*100,"-"))</f>
        <v>5.0526315789473681</v>
      </c>
      <c r="F33" s="104">
        <f>IF(OR('Tabel A F'!F33&lt;5,'Tabel A Be'!F33&lt;0.5),"-",IFERROR('Tabel A Be'!F33/'Tabel A F'!F33*100,"-"))</f>
        <v>9.8076923076923084</v>
      </c>
      <c r="G33" s="104">
        <f>IF(OR('Tabel A F'!G33&lt;5,'Tabel A Be'!G33&lt;0.5),"-",IFERROR('Tabel A Be'!G33/'Tabel A F'!G33*100,"-"))</f>
        <v>3.3644859813084111</v>
      </c>
      <c r="H33" s="104">
        <f>IF(OR('Tabel A F'!H33&lt;5,'Tabel A Be'!H33&lt;0.5),"-",IFERROR('Tabel A Be'!H33/'Tabel A F'!H33*100,"-"))</f>
        <v>5.5884843353090599</v>
      </c>
      <c r="I33" s="104">
        <f>IF(OR('Tabel A F'!I33&lt;5,'Tabel A Be'!I33&lt;0.5),"-",IFERROR('Tabel A Be'!I33/'Tabel A F'!I33*100,"-"))</f>
        <v>3.5714285714285712</v>
      </c>
      <c r="J33" s="105"/>
      <c r="K33" s="104">
        <f>IF(OR('Tabel A F'!K33&lt;5,'Tabel A Be'!K33&lt;0.5),"-",IFERROR('Tabel A Be'!K33/'Tabel A F'!K33*100,"-"))</f>
        <v>6.25948406676783</v>
      </c>
    </row>
    <row r="34" spans="1:11" ht="15.75" customHeight="1" x14ac:dyDescent="0.2">
      <c r="A34" s="52" t="s">
        <v>48</v>
      </c>
      <c r="B34" s="105">
        <f>IF(OR('Tabel A F'!B34&lt;5,'Tabel A Be'!B34&lt;0.5),"-",IFERROR('Tabel A Be'!B34/'Tabel A F'!B34*100,"-"))</f>
        <v>2.6845637583892619</v>
      </c>
      <c r="C34" s="105">
        <f>IF(OR('Tabel A F'!C34&lt;5,'Tabel A Be'!C34&lt;0.5),"-",IFERROR('Tabel A Be'!C34/'Tabel A F'!C34*100,"-"))</f>
        <v>1.0050251256281406</v>
      </c>
      <c r="D34" s="105">
        <f>IF(OR('Tabel A F'!D34&lt;5,'Tabel A Be'!D34&lt;0.5),"-",IFERROR('Tabel A Be'!D34/'Tabel A F'!D34*100,"-"))</f>
        <v>2.680599727396638</v>
      </c>
      <c r="E34" s="105">
        <f>IF(OR('Tabel A F'!E34&lt;5,'Tabel A Be'!E34&lt;0.5),"-",IFERROR('Tabel A Be'!E34/'Tabel A F'!E34*100,"-"))</f>
        <v>1.6064257028112447</v>
      </c>
      <c r="F34" s="105">
        <f>IF(OR('Tabel A F'!F34&lt;5,'Tabel A Be'!F34&lt;0.5),"-",IFERROR('Tabel A Be'!F34/'Tabel A F'!F34*100,"-"))</f>
        <v>2.6755852842809364</v>
      </c>
      <c r="G34" s="105">
        <f>IF(OR('Tabel A F'!G34&lt;5,'Tabel A Be'!G34&lt;0.5),"-",IFERROR('Tabel A Be'!G34/'Tabel A F'!G34*100,"-"))</f>
        <v>1.874414245548266</v>
      </c>
      <c r="H34" s="105">
        <f>IF(OR('Tabel A F'!H34&lt;5,'Tabel A Be'!H34&lt;0.5),"-",IFERROR('Tabel A Be'!H34/'Tabel A F'!H34*100,"-"))</f>
        <v>2.2217564451896878</v>
      </c>
      <c r="I34" s="105" t="str">
        <f>IF(OR('Tabel A F'!I34&lt;5,'Tabel A Be'!I34&lt;0.5),"-",IFERROR('Tabel A Be'!I34/'Tabel A F'!I34*100,"-"))</f>
        <v>-</v>
      </c>
      <c r="J34" s="105"/>
      <c r="K34" s="105">
        <f>IF(OR('Tabel A F'!K34&lt;5,'Tabel A Be'!K34&lt;0.5),"-",IFERROR('Tabel A Be'!K34/'Tabel A F'!K34*100,"-"))</f>
        <v>2.2226580375236975</v>
      </c>
    </row>
    <row r="35" spans="1:11" ht="15.75" customHeight="1" x14ac:dyDescent="0.2">
      <c r="A35" s="50" t="s">
        <v>49</v>
      </c>
      <c r="B35" s="104">
        <f>IF(OR('Tabel A F'!B35&lt;5,'Tabel A Be'!B35&lt;0.5),"-",IFERROR('Tabel A Be'!B35/'Tabel A F'!B35*100,"-"))</f>
        <v>3.3333333333333335</v>
      </c>
      <c r="C35" s="104">
        <f>IF(OR('Tabel A F'!C35&lt;5,'Tabel A Be'!C35&lt;0.5),"-",IFERROR('Tabel A Be'!C35/'Tabel A F'!C35*100,"-"))</f>
        <v>2.9069767441860463</v>
      </c>
      <c r="D35" s="104">
        <f>IF(OR('Tabel A F'!D35&lt;5,'Tabel A Be'!D35&lt;0.5),"-",IFERROR('Tabel A Be'!D35/'Tabel A F'!D35*100,"-"))</f>
        <v>2.8158844765342961</v>
      </c>
      <c r="E35" s="104">
        <f>IF(OR('Tabel A F'!E35&lt;5,'Tabel A Be'!E35&lt;0.5),"-",IFERROR('Tabel A Be'!E35/'Tabel A F'!E35*100,"-"))</f>
        <v>0.52083333333333326</v>
      </c>
      <c r="F35" s="104">
        <f>IF(OR('Tabel A F'!F35&lt;5,'Tabel A Be'!F35&lt;0.5),"-",IFERROR('Tabel A Be'!F35/'Tabel A F'!F35*100,"-"))</f>
        <v>3.3568904593639579</v>
      </c>
      <c r="G35" s="104">
        <f>IF(OR('Tabel A F'!G35&lt;5,'Tabel A Be'!G35&lt;0.5),"-",IFERROR('Tabel A Be'!G35/'Tabel A F'!G35*100,"-"))</f>
        <v>1.5679442508710801</v>
      </c>
      <c r="H35" s="104">
        <f>IF(OR('Tabel A F'!H35&lt;5,'Tabel A Be'!H35&lt;0.5),"-",IFERROR('Tabel A Be'!H35/'Tabel A F'!H35*100,"-"))</f>
        <v>2.2992700729927007</v>
      </c>
      <c r="I35" s="104" t="str">
        <f>IF(OR('Tabel A F'!I35&lt;5,'Tabel A Be'!I35&lt;0.5),"-",IFERROR('Tabel A Be'!I35/'Tabel A F'!I35*100,"-"))</f>
        <v>-</v>
      </c>
      <c r="J35" s="105"/>
      <c r="K35" s="104">
        <f>IF(OR('Tabel A F'!K35&lt;5,'Tabel A Be'!K35&lt;0.5),"-",IFERROR('Tabel A Be'!K35/'Tabel A F'!K35*100,"-"))</f>
        <v>2.3547535211267605</v>
      </c>
    </row>
    <row r="36" spans="1:11" ht="15.75" customHeight="1" x14ac:dyDescent="0.2">
      <c r="A36" s="52" t="s">
        <v>50</v>
      </c>
      <c r="B36" s="105">
        <f>IF(OR('Tabel A F'!B36&lt;5,'Tabel A Be'!B36&lt;0.5),"-",IFERROR('Tabel A Be'!B36/'Tabel A F'!B36*100,"-"))</f>
        <v>9.5303867403314921</v>
      </c>
      <c r="C36" s="105">
        <f>IF(OR('Tabel A F'!C36&lt;5,'Tabel A Be'!C36&lt;0.5),"-",IFERROR('Tabel A Be'!C36/'Tabel A F'!C36*100,"-"))</f>
        <v>6.1052631578947363</v>
      </c>
      <c r="D36" s="105">
        <f>IF(OR('Tabel A F'!D36&lt;5,'Tabel A Be'!D36&lt;0.5),"-",IFERROR('Tabel A Be'!D36/'Tabel A F'!D36*100,"-"))</f>
        <v>8.3802583636965888</v>
      </c>
      <c r="E36" s="105">
        <f>IF(OR('Tabel A F'!E36&lt;5,'Tabel A Be'!E36&lt;0.5),"-",IFERROR('Tabel A Be'!E36/'Tabel A F'!E36*100,"-"))</f>
        <v>5.3875236294896034</v>
      </c>
      <c r="F36" s="105">
        <f>IF(OR('Tabel A F'!F36&lt;5,'Tabel A Be'!F36&lt;0.5),"-",IFERROR('Tabel A Be'!F36/'Tabel A F'!F36*100,"-"))</f>
        <v>9.2658588738417667</v>
      </c>
      <c r="G36" s="105">
        <f>IF(OR('Tabel A F'!G36&lt;5,'Tabel A Be'!G36&lt;0.5),"-",IFERROR('Tabel A Be'!G36/'Tabel A F'!G36*100,"-"))</f>
        <v>5.2066559312936125</v>
      </c>
      <c r="H36" s="105">
        <f>IF(OR('Tabel A F'!H36&lt;5,'Tabel A Be'!H36&lt;0.5),"-",IFERROR('Tabel A Be'!H36/'Tabel A F'!H36*100,"-"))</f>
        <v>5.9875583203732505</v>
      </c>
      <c r="I36" s="105">
        <f>IF(OR('Tabel A F'!I36&lt;5,'Tabel A Be'!I36&lt;0.5),"-",IFERROR('Tabel A Be'!I36/'Tabel A F'!I36*100,"-"))</f>
        <v>2.0408163265306123</v>
      </c>
      <c r="J36" s="105"/>
      <c r="K36" s="105">
        <f>IF(OR('Tabel A F'!K36&lt;5,'Tabel A Be'!K36&lt;0.5),"-",IFERROR('Tabel A Be'!K36/'Tabel A F'!K36*100,"-"))</f>
        <v>6.458073536636058</v>
      </c>
    </row>
    <row r="37" spans="1:11" ht="15.75" customHeight="1" x14ac:dyDescent="0.2">
      <c r="A37" s="50" t="s">
        <v>51</v>
      </c>
      <c r="B37" s="104">
        <f>IF(OR('Tabel A F'!B37&lt;5,'Tabel A Be'!B37&lt;0.5),"-",IFERROR('Tabel A Be'!B37/'Tabel A F'!B37*100,"-"))</f>
        <v>5.4715997915581029</v>
      </c>
      <c r="C37" s="104">
        <f>IF(OR('Tabel A F'!C37&lt;5,'Tabel A Be'!C37&lt;0.5),"-",IFERROR('Tabel A Be'!C37/'Tabel A F'!C37*100,"-"))</f>
        <v>4</v>
      </c>
      <c r="D37" s="104">
        <f>IF(OR('Tabel A F'!D37&lt;5,'Tabel A Be'!D37&lt;0.5),"-",IFERROR('Tabel A Be'!D37/'Tabel A F'!D37*100,"-"))</f>
        <v>4.4458262086118454</v>
      </c>
      <c r="E37" s="104">
        <f>IF(OR('Tabel A F'!E37&lt;5,'Tabel A Be'!E37&lt;0.5),"-",IFERROR('Tabel A Be'!E37/'Tabel A F'!E37*100,"-"))</f>
        <v>4.9854791868344623</v>
      </c>
      <c r="F37" s="104">
        <f>IF(OR('Tabel A F'!F37&lt;5,'Tabel A Be'!F37&lt;0.5),"-",IFERROR('Tabel A Be'!F37/'Tabel A F'!F37*100,"-"))</f>
        <v>7.2014051522248241</v>
      </c>
      <c r="G37" s="104">
        <f>IF(OR('Tabel A F'!G37&lt;5,'Tabel A Be'!G37&lt;0.5),"-",IFERROR('Tabel A Be'!G37/'Tabel A F'!G37*100,"-"))</f>
        <v>4.5722713864306783</v>
      </c>
      <c r="H37" s="104">
        <f>IF(OR('Tabel A F'!H37&lt;5,'Tabel A Be'!H37&lt;0.5),"-",IFERROR('Tabel A Be'!H37/'Tabel A F'!H37*100,"-"))</f>
        <v>4.8258326976862449</v>
      </c>
      <c r="I37" s="104" t="str">
        <f>IF(OR('Tabel A F'!I37&lt;5,'Tabel A Be'!I37&lt;0.5),"-",IFERROR('Tabel A Be'!I37/'Tabel A F'!I37*100,"-"))</f>
        <v>-</v>
      </c>
      <c r="J37" s="105"/>
      <c r="K37" s="104">
        <f>IF(OR('Tabel A F'!K37&lt;5,'Tabel A Be'!K37&lt;0.5),"-",IFERROR('Tabel A Be'!K37/'Tabel A F'!K37*100,"-"))</f>
        <v>4.8307666030914636</v>
      </c>
    </row>
    <row r="38" spans="1:11" ht="15.75" customHeight="1" x14ac:dyDescent="0.2">
      <c r="A38" s="52" t="s">
        <v>52</v>
      </c>
      <c r="B38" s="105">
        <f>IF(OR('Tabel A F'!B38&lt;5,'Tabel A Be'!B38&lt;0.5),"-",IFERROR('Tabel A Be'!B38/'Tabel A F'!B38*100,"-"))</f>
        <v>9.9255583126550881</v>
      </c>
      <c r="C38" s="105">
        <f>IF(OR('Tabel A F'!C38&lt;5,'Tabel A Be'!C38&lt;0.5),"-",IFERROR('Tabel A Be'!C38/'Tabel A F'!C38*100,"-"))</f>
        <v>5.144694533762058</v>
      </c>
      <c r="D38" s="105">
        <f>IF(OR('Tabel A F'!D38&lt;5,'Tabel A Be'!D38&lt;0.5),"-",IFERROR('Tabel A Be'!D38/'Tabel A F'!D38*100,"-"))</f>
        <v>9.1083413231064245</v>
      </c>
      <c r="E38" s="105">
        <f>IF(OR('Tabel A F'!E38&lt;5,'Tabel A Be'!E38&lt;0.5),"-",IFERROR('Tabel A Be'!E38/'Tabel A F'!E38*100,"-"))</f>
        <v>6.129032258064516</v>
      </c>
      <c r="F38" s="105">
        <f>IF(OR('Tabel A F'!F38&lt;5,'Tabel A Be'!F38&lt;0.5),"-",IFERROR('Tabel A Be'!F38/'Tabel A F'!F38*100,"-"))</f>
        <v>12.628865979381443</v>
      </c>
      <c r="G38" s="105">
        <f>IF(OR('Tabel A F'!G38&lt;5,'Tabel A Be'!G38&lt;0.5),"-",IFERROR('Tabel A Be'!G38/'Tabel A F'!G38*100,"-"))</f>
        <v>3.3027522935779818</v>
      </c>
      <c r="H38" s="105">
        <f>IF(OR('Tabel A F'!H38&lt;5,'Tabel A Be'!H38&lt;0.5),"-",IFERROR('Tabel A Be'!H38/'Tabel A F'!H38*100,"-"))</f>
        <v>7.511737089201878</v>
      </c>
      <c r="I38" s="105" t="str">
        <f>IF(OR('Tabel A F'!I38&lt;5,'Tabel A Be'!I38&lt;0.5),"-",IFERROR('Tabel A Be'!I38/'Tabel A F'!I38*100,"-"))</f>
        <v>-</v>
      </c>
      <c r="J38" s="105"/>
      <c r="K38" s="105">
        <f>IF(OR('Tabel A F'!K38&lt;5,'Tabel A Be'!K38&lt;0.5),"-",IFERROR('Tabel A Be'!K38/'Tabel A F'!K38*100,"-"))</f>
        <v>7.5619979042961933</v>
      </c>
    </row>
    <row r="39" spans="1:11" ht="15.75" customHeight="1" x14ac:dyDescent="0.2">
      <c r="A39" s="50" t="s">
        <v>53</v>
      </c>
      <c r="B39" s="104">
        <f>IF(OR('Tabel A F'!B39&lt;5,'Tabel A Be'!B39&lt;0.5),"-",IFERROR('Tabel A Be'!B39/'Tabel A F'!B39*100,"-"))</f>
        <v>7.598784194528875</v>
      </c>
      <c r="C39" s="104">
        <f>IF(OR('Tabel A F'!C39&lt;5,'Tabel A Be'!C39&lt;0.5),"-",IFERROR('Tabel A Be'!C39/'Tabel A F'!C39*100,"-"))</f>
        <v>3.7234042553191489</v>
      </c>
      <c r="D39" s="104">
        <f>IF(OR('Tabel A F'!D39&lt;5,'Tabel A Be'!D39&lt;0.5),"-",IFERROR('Tabel A Be'!D39/'Tabel A F'!D39*100,"-"))</f>
        <v>6.4629847238542881</v>
      </c>
      <c r="E39" s="104">
        <f>IF(OR('Tabel A F'!E39&lt;5,'Tabel A Be'!E39&lt;0.5),"-",IFERROR('Tabel A Be'!E39/'Tabel A F'!E39*100,"-"))</f>
        <v>2.9914529914529915</v>
      </c>
      <c r="F39" s="104">
        <f>IF(OR('Tabel A F'!F39&lt;5,'Tabel A Be'!F39&lt;0.5),"-",IFERROR('Tabel A Be'!F39/'Tabel A F'!F39*100,"-"))</f>
        <v>10.631229235880399</v>
      </c>
      <c r="G39" s="104">
        <f>IF(OR('Tabel A F'!G39&lt;5,'Tabel A Be'!G39&lt;0.5),"-",IFERROR('Tabel A Be'!G39/'Tabel A F'!G39*100,"-"))</f>
        <v>3.564356435643564</v>
      </c>
      <c r="H39" s="104">
        <f>IF(OR('Tabel A F'!H39&lt;5,'Tabel A Be'!H39&lt;0.5),"-",IFERROR('Tabel A Be'!H39/'Tabel A F'!H39*100,"-"))</f>
        <v>8.0931701539676268</v>
      </c>
      <c r="I39" s="104" t="str">
        <f>IF(OR('Tabel A F'!I39&lt;5,'Tabel A Be'!I39&lt;0.5),"-",IFERROR('Tabel A Be'!I39/'Tabel A F'!I39*100,"-"))</f>
        <v>-</v>
      </c>
      <c r="J39" s="105"/>
      <c r="K39" s="104">
        <f>IF(OR('Tabel A F'!K39&lt;5,'Tabel A Be'!K39&lt;0.5),"-",IFERROR('Tabel A Be'!K39/'Tabel A F'!K39*100,"-"))</f>
        <v>6.8077803203661329</v>
      </c>
    </row>
    <row r="40" spans="1:11" ht="15.75" customHeight="1" x14ac:dyDescent="0.2">
      <c r="A40" s="52" t="s">
        <v>54</v>
      </c>
      <c r="B40" s="105">
        <f>IF(OR('Tabel A F'!B40&lt;5,'Tabel A Be'!B40&lt;0.5),"-",IFERROR('Tabel A Be'!B40/'Tabel A F'!B40*100,"-"))</f>
        <v>11.827956989247312</v>
      </c>
      <c r="C40" s="105">
        <f>IF(OR('Tabel A F'!C40&lt;5,'Tabel A Be'!C40&lt;0.5),"-",IFERROR('Tabel A Be'!C40/'Tabel A F'!C40*100,"-"))</f>
        <v>5.3061224489795915</v>
      </c>
      <c r="D40" s="105">
        <f>IF(OR('Tabel A F'!D40&lt;5,'Tabel A Be'!D40&lt;0.5),"-",IFERROR('Tabel A Be'!D40/'Tabel A F'!D40*100,"-"))</f>
        <v>7.674236491777604</v>
      </c>
      <c r="E40" s="105">
        <f>IF(OR('Tabel A F'!E40&lt;5,'Tabel A Be'!E40&lt;0.5),"-",IFERROR('Tabel A Be'!E40/'Tabel A F'!E40*100,"-"))</f>
        <v>5.9447983014862</v>
      </c>
      <c r="F40" s="105">
        <f>IF(OR('Tabel A F'!F40&lt;5,'Tabel A Be'!F40&lt;0.5),"-",IFERROR('Tabel A Be'!F40/'Tabel A F'!F40*100,"-"))</f>
        <v>11.352657004830919</v>
      </c>
      <c r="G40" s="105">
        <f>IF(OR('Tabel A F'!G40&lt;5,'Tabel A Be'!G40&lt;0.5),"-",IFERROR('Tabel A Be'!G40/'Tabel A F'!G40*100,"-"))</f>
        <v>8.6378737541528228</v>
      </c>
      <c r="H40" s="105">
        <f>IF(OR('Tabel A F'!H40&lt;5,'Tabel A Be'!H40&lt;0.5),"-",IFERROR('Tabel A Be'!H40/'Tabel A F'!H40*100,"-"))</f>
        <v>7.9000504795557802</v>
      </c>
      <c r="I40" s="105">
        <f>IF(OR('Tabel A F'!I40&lt;5,'Tabel A Be'!I40&lt;0.5),"-",IFERROR('Tabel A Be'!I40/'Tabel A F'!I40*100,"-"))</f>
        <v>42.857142857142854</v>
      </c>
      <c r="J40" s="105"/>
      <c r="K40" s="105">
        <f>IF(OR('Tabel A F'!K40&lt;5,'Tabel A Be'!K40&lt;0.5),"-",IFERROR('Tabel A Be'!K40/'Tabel A F'!K40*100,"-"))</f>
        <v>8.0920964050087516</v>
      </c>
    </row>
    <row r="41" spans="1:11" ht="15.75" customHeight="1" x14ac:dyDescent="0.2">
      <c r="A41" s="50" t="s">
        <v>55</v>
      </c>
      <c r="B41" s="104">
        <f>IF(OR('Tabel A F'!B41&lt;5,'Tabel A Be'!B41&lt;0.5),"-",IFERROR('Tabel A Be'!B41/'Tabel A F'!B41*100,"-"))</f>
        <v>17.094017094017094</v>
      </c>
      <c r="C41" s="104">
        <f>IF(OR('Tabel A F'!C41&lt;5,'Tabel A Be'!C41&lt;0.5),"-",IFERROR('Tabel A Be'!C41/'Tabel A F'!C41*100,"-"))</f>
        <v>9.375</v>
      </c>
      <c r="D41" s="104">
        <f>IF(OR('Tabel A F'!D41&lt;5,'Tabel A Be'!D41&lt;0.5),"-",IFERROR('Tabel A Be'!D41/'Tabel A F'!D41*100,"-"))</f>
        <v>8.9953271028037385</v>
      </c>
      <c r="E41" s="104">
        <f>IF(OR('Tabel A F'!E41&lt;5,'Tabel A Be'!E41&lt;0.5),"-",IFERROR('Tabel A Be'!E41/'Tabel A F'!E41*100,"-"))</f>
        <v>8.4210526315789469</v>
      </c>
      <c r="F41" s="104">
        <f>IF(OR('Tabel A F'!F41&lt;5,'Tabel A Be'!F41&lt;0.5),"-",IFERROR('Tabel A Be'!F41/'Tabel A F'!F41*100,"-"))</f>
        <v>13.17365269461078</v>
      </c>
      <c r="G41" s="104">
        <f>IF(OR('Tabel A F'!G41&lt;5,'Tabel A Be'!G41&lt;0.5),"-",IFERROR('Tabel A Be'!G41/'Tabel A F'!G41*100,"-"))</f>
        <v>5.1428571428571423</v>
      </c>
      <c r="H41" s="104">
        <f>IF(OR('Tabel A F'!H41&lt;5,'Tabel A Be'!H41&lt;0.5),"-",IFERROR('Tabel A Be'!H41/'Tabel A F'!H41*100,"-"))</f>
        <v>6.3555913113435238</v>
      </c>
      <c r="I41" s="104" t="str">
        <f>IF(OR('Tabel A F'!I41&lt;5,'Tabel A Be'!I41&lt;0.5),"-",IFERROR('Tabel A Be'!I41/'Tabel A F'!I41*100,"-"))</f>
        <v>-</v>
      </c>
      <c r="J41" s="105"/>
      <c r="K41" s="104">
        <f>IF(OR('Tabel A F'!K41&lt;5,'Tabel A Be'!K41&lt;0.5),"-",IFERROR('Tabel A Be'!K41/'Tabel A F'!K41*100,"-"))</f>
        <v>8.2882882882882889</v>
      </c>
    </row>
    <row r="42" spans="1:11" ht="15.75" customHeight="1" x14ac:dyDescent="0.2">
      <c r="A42" s="52" t="s">
        <v>56</v>
      </c>
      <c r="B42" s="105">
        <f>IF(OR('Tabel A F'!B42&lt;5,'Tabel A Be'!B42&lt;0.5),"-",IFERROR('Tabel A Be'!B42/'Tabel A F'!B42*100,"-"))</f>
        <v>19.117647058823529</v>
      </c>
      <c r="C42" s="105" t="str">
        <f>IF(OR('Tabel A F'!C42&lt;5,'Tabel A Be'!C42&lt;0.5),"-",IFERROR('Tabel A Be'!C42/'Tabel A F'!C42*100,"-"))</f>
        <v>-</v>
      </c>
      <c r="D42" s="105">
        <f>IF(OR('Tabel A F'!D42&lt;5,'Tabel A Be'!D42&lt;0.5),"-",IFERROR('Tabel A Be'!D42/'Tabel A F'!D42*100,"-"))</f>
        <v>9.8837209302325579</v>
      </c>
      <c r="E42" s="105">
        <f>IF(OR('Tabel A F'!E42&lt;5,'Tabel A Be'!E42&lt;0.5),"-",IFERROR('Tabel A Be'!E42/'Tabel A F'!E42*100,"-"))</f>
        <v>13.095238095238097</v>
      </c>
      <c r="F42" s="105">
        <f>IF(OR('Tabel A F'!F42&lt;5,'Tabel A Be'!F42&lt;0.5),"-",IFERROR('Tabel A Be'!F42/'Tabel A F'!F42*100,"-"))</f>
        <v>4.918032786885246</v>
      </c>
      <c r="G42" s="105">
        <f>IF(OR('Tabel A F'!G42&lt;5,'Tabel A Be'!G42&lt;0.5),"-",IFERROR('Tabel A Be'!G42/'Tabel A F'!G42*100,"-"))</f>
        <v>10.227272727272728</v>
      </c>
      <c r="H42" s="105">
        <f>IF(OR('Tabel A F'!H42&lt;5,'Tabel A Be'!H42&lt;0.5),"-",IFERROR('Tabel A Be'!H42/'Tabel A F'!H42*100,"-"))</f>
        <v>8.4768211920529808</v>
      </c>
      <c r="I42" s="105" t="str">
        <f>IF(OR('Tabel A F'!I42&lt;5,'Tabel A Be'!I42&lt;0.5),"-",IFERROR('Tabel A Be'!I42/'Tabel A F'!I42*100,"-"))</f>
        <v>-</v>
      </c>
      <c r="J42" s="105"/>
      <c r="K42" s="105">
        <f>IF(OR('Tabel A F'!K42&lt;5,'Tabel A Be'!K42&lt;0.5),"-",IFERROR('Tabel A Be'!K42/'Tabel A F'!K42*100,"-"))</f>
        <v>9.007633587786259</v>
      </c>
    </row>
    <row r="43" spans="1:11" ht="15.75" customHeight="1" x14ac:dyDescent="0.2">
      <c r="A43" s="50" t="s">
        <v>57</v>
      </c>
      <c r="B43" s="104">
        <f>IF(OR('Tabel A F'!B43&lt;5,'Tabel A Be'!B43&lt;0.5),"-",IFERROR('Tabel A Be'!B43/'Tabel A F'!B43*100,"-"))</f>
        <v>19.91701244813278</v>
      </c>
      <c r="C43" s="104">
        <f>IF(OR('Tabel A F'!C43&lt;5,'Tabel A Be'!C43&lt;0.5),"-",IFERROR('Tabel A Be'!C43/'Tabel A F'!C43*100,"-"))</f>
        <v>12.790697674418606</v>
      </c>
      <c r="D43" s="104">
        <f>IF(OR('Tabel A F'!D43&lt;5,'Tabel A Be'!D43&lt;0.5),"-",IFERROR('Tabel A Be'!D43/'Tabel A F'!D43*100,"-"))</f>
        <v>21.745350500715308</v>
      </c>
      <c r="E43" s="104">
        <f>IF(OR('Tabel A F'!E43&lt;5,'Tabel A Be'!E43&lt;0.5),"-",IFERROR('Tabel A Be'!E43/'Tabel A F'!E43*100,"-"))</f>
        <v>15.337423312883436</v>
      </c>
      <c r="F43" s="104">
        <f>IF(OR('Tabel A F'!F43&lt;5,'Tabel A Be'!F43&lt;0.5),"-",IFERROR('Tabel A Be'!F43/'Tabel A F'!F43*100,"-"))</f>
        <v>21.864951768488748</v>
      </c>
      <c r="G43" s="104">
        <f>IF(OR('Tabel A F'!G43&lt;5,'Tabel A Be'!G43&lt;0.5),"-",IFERROR('Tabel A Be'!G43/'Tabel A F'!G43*100,"-"))</f>
        <v>10.852713178294573</v>
      </c>
      <c r="H43" s="104">
        <f>IF(OR('Tabel A F'!H43&lt;5,'Tabel A Be'!H43&lt;0.5),"-",IFERROR('Tabel A Be'!H43/'Tabel A F'!H43*100,"-"))</f>
        <v>15.046170559478544</v>
      </c>
      <c r="I43" s="104" t="str">
        <f>IF(OR('Tabel A F'!I43&lt;5,'Tabel A Be'!I43&lt;0.5),"-",IFERROR('Tabel A Be'!I43/'Tabel A F'!I43*100,"-"))</f>
        <v>-</v>
      </c>
      <c r="J43" s="105"/>
      <c r="K43" s="104">
        <f>IF(OR('Tabel A F'!K43&lt;5,'Tabel A Be'!K43&lt;0.5),"-",IFERROR('Tabel A Be'!K43/'Tabel A F'!K43*100,"-"))</f>
        <v>16.675779114270092</v>
      </c>
    </row>
    <row r="44" spans="1:11" ht="15.75" customHeight="1" x14ac:dyDescent="0.2">
      <c r="A44" s="52" t="s">
        <v>58</v>
      </c>
      <c r="B44" s="105">
        <f>IF(OR('Tabel A F'!B44&lt;5,'Tabel A Be'!B44&lt;0.5),"-",IFERROR('Tabel A Be'!B44/'Tabel A F'!B44*100,"-"))</f>
        <v>15</v>
      </c>
      <c r="C44" s="105">
        <f>IF(OR('Tabel A F'!C44&lt;5,'Tabel A Be'!C44&lt;0.5),"-",IFERROR('Tabel A Be'!C44/'Tabel A F'!C44*100,"-"))</f>
        <v>4.9019607843137258</v>
      </c>
      <c r="D44" s="105">
        <f>IF(OR('Tabel A F'!D44&lt;5,'Tabel A Be'!D44&lt;0.5),"-",IFERROR('Tabel A Be'!D44/'Tabel A F'!D44*100,"-"))</f>
        <v>16.216216216216218</v>
      </c>
      <c r="E44" s="105">
        <f>IF(OR('Tabel A F'!E44&lt;5,'Tabel A Be'!E44&lt;0.5),"-",IFERROR('Tabel A Be'!E44/'Tabel A F'!E44*100,"-"))</f>
        <v>7.8125</v>
      </c>
      <c r="F44" s="105">
        <f>IF(OR('Tabel A F'!F44&lt;5,'Tabel A Be'!F44&lt;0.5),"-",IFERROR('Tabel A Be'!F44/'Tabel A F'!F44*100,"-"))</f>
        <v>14.545454545454545</v>
      </c>
      <c r="G44" s="105">
        <f>IF(OR('Tabel A F'!G44&lt;5,'Tabel A Be'!G44&lt;0.5),"-",IFERROR('Tabel A Be'!G44/'Tabel A F'!G44*100,"-"))</f>
        <v>6.2857142857142865</v>
      </c>
      <c r="H44" s="105">
        <f>IF(OR('Tabel A F'!H44&lt;5,'Tabel A Be'!H44&lt;0.5),"-",IFERROR('Tabel A Be'!H44/'Tabel A F'!H44*100,"-"))</f>
        <v>10.702875399361023</v>
      </c>
      <c r="I44" s="105">
        <f>IF(OR('Tabel A F'!I44&lt;5,'Tabel A Be'!I44&lt;0.5),"-",IFERROR('Tabel A Be'!I44/'Tabel A F'!I44*100,"-"))</f>
        <v>20</v>
      </c>
      <c r="J44" s="105"/>
      <c r="K44" s="105">
        <f>IF(OR('Tabel A F'!K44&lt;5,'Tabel A Be'!K44&lt;0.5),"-",IFERROR('Tabel A Be'!K44/'Tabel A F'!K44*100,"-"))</f>
        <v>11.383018168335187</v>
      </c>
    </row>
    <row r="45" spans="1:11" ht="15.75" customHeight="1" x14ac:dyDescent="0.2">
      <c r="A45" s="50" t="s">
        <v>59</v>
      </c>
      <c r="B45" s="104">
        <f>IF(OR('Tabel A F'!B45&lt;5,'Tabel A Be'!B45&lt;0.5),"-",IFERROR('Tabel A Be'!B45/'Tabel A F'!B45*100,"-"))</f>
        <v>7.3279714030384273</v>
      </c>
      <c r="C45" s="104">
        <f>IF(OR('Tabel A F'!C45&lt;5,'Tabel A Be'!C45&lt;0.5),"-",IFERROR('Tabel A Be'!C45/'Tabel A F'!C45*100,"-"))</f>
        <v>4.3551088777219427</v>
      </c>
      <c r="D45" s="104">
        <f>IF(OR('Tabel A F'!D45&lt;5,'Tabel A Be'!D45&lt;0.5),"-",IFERROR('Tabel A Be'!D45/'Tabel A F'!D45*100,"-"))</f>
        <v>8.5860306643952313</v>
      </c>
      <c r="E45" s="104">
        <f>IF(OR('Tabel A F'!E45&lt;5,'Tabel A Be'!E45&lt;0.5),"-",IFERROR('Tabel A Be'!E45/'Tabel A F'!E45*100,"-"))</f>
        <v>5.2107279693486586</v>
      </c>
      <c r="F45" s="104">
        <f>IF(OR('Tabel A F'!F45&lt;5,'Tabel A Be'!F45&lt;0.5),"-",IFERROR('Tabel A Be'!F45/'Tabel A F'!F45*100,"-"))</f>
        <v>8.1847649918962713</v>
      </c>
      <c r="G45" s="104">
        <f>IF(OR('Tabel A F'!G45&lt;5,'Tabel A Be'!G45&lt;0.5),"-",IFERROR('Tabel A Be'!G45/'Tabel A F'!G45*100,"-"))</f>
        <v>6.6390041493775938</v>
      </c>
      <c r="H45" s="104">
        <f>IF(OR('Tabel A F'!H45&lt;5,'Tabel A Be'!H45&lt;0.5),"-",IFERROR('Tabel A Be'!H45/'Tabel A F'!H45*100,"-"))</f>
        <v>8.4951456310679614</v>
      </c>
      <c r="I45" s="104">
        <f>IF(OR('Tabel A F'!I45&lt;5,'Tabel A Be'!I45&lt;0.5),"-",IFERROR('Tabel A Be'!I45/'Tabel A F'!I45*100,"-"))</f>
        <v>7.7777777777777777</v>
      </c>
      <c r="J45" s="105"/>
      <c r="K45" s="104">
        <f>IF(OR('Tabel A F'!K45&lt;5,'Tabel A Be'!K45&lt;0.5),"-",IFERROR('Tabel A Be'!K45/'Tabel A F'!K45*100,"-"))</f>
        <v>7.8048561554687854</v>
      </c>
    </row>
    <row r="46" spans="1:11" ht="15.75" customHeight="1" x14ac:dyDescent="0.2">
      <c r="A46" s="59"/>
      <c r="B46" s="105"/>
      <c r="C46" s="105"/>
      <c r="D46" s="105"/>
      <c r="E46" s="105"/>
      <c r="F46" s="105"/>
      <c r="G46" s="105"/>
      <c r="H46" s="105"/>
      <c r="I46" s="105"/>
      <c r="J46" s="84"/>
      <c r="K46" s="105"/>
    </row>
    <row r="47" spans="1:11" ht="15.75" customHeight="1" x14ac:dyDescent="0.2">
      <c r="A47" s="53" t="s">
        <v>20</v>
      </c>
      <c r="B47" s="70">
        <f>IF(OR('Tabel A F'!B47&lt;5,'Tabel A Be'!B47&lt;0.5),"-",IFERROR('Tabel A Be'!B47/'Tabel A F'!B47*100,"-"))</f>
        <v>7.2554908954383324</v>
      </c>
      <c r="C47" s="70">
        <f>IF(OR('Tabel A F'!C47&lt;5,'Tabel A Be'!C47&lt;0.5),"-",IFERROR('Tabel A Be'!C47/'Tabel A F'!C47*100,"-"))</f>
        <v>3.9672097965792936</v>
      </c>
      <c r="D47" s="70">
        <f>IF(OR('Tabel A F'!D47&lt;5,'Tabel A Be'!D47&lt;0.5),"-",IFERROR('Tabel A Be'!D47/'Tabel A F'!D47*100,"-"))</f>
        <v>7.1256276019797378</v>
      </c>
      <c r="E47" s="70">
        <f>IF(OR('Tabel A F'!E47&lt;5,'Tabel A Be'!E47&lt;0.5),"-",IFERROR('Tabel A Be'!E47/'Tabel A F'!E47*100,"-"))</f>
        <v>4.3684531917891869</v>
      </c>
      <c r="F47" s="70">
        <f>IF(OR('Tabel A F'!F47&lt;5,'Tabel A Be'!F47&lt;0.5),"-",IFERROR('Tabel A Be'!F47/'Tabel A F'!F47*100,"-"))</f>
        <v>7.7971413647371675</v>
      </c>
      <c r="G47" s="70">
        <f>IF(OR('Tabel A F'!G47&lt;5,'Tabel A Be'!G47&lt;0.5),"-",IFERROR('Tabel A Be'!G47/'Tabel A F'!G47*100,"-"))</f>
        <v>4.4245385450597174</v>
      </c>
      <c r="H47" s="70">
        <f>IF(OR('Tabel A F'!H47&lt;5,'Tabel A Be'!H47&lt;0.5),"-",IFERROR('Tabel A Be'!H47/'Tabel A F'!H47*100,"-"))</f>
        <v>6.2099974765433235</v>
      </c>
      <c r="I47" s="70">
        <f>IF(OR('Tabel A F'!I47&lt;5,'Tabel A Be'!I47&lt;0.5),"-",IFERROR('Tabel A Be'!I47/'Tabel A F'!I47*100,"-"))</f>
        <v>6.9672131147540979</v>
      </c>
      <c r="J47" s="85"/>
      <c r="K47" s="70">
        <f>IF(OR('Tabel A F'!K47&lt;5,'Tabel A Be'!K47&lt;0.5),"-",IFERROR('Tabel A Be'!K47/'Tabel A F'!K47*100,"-"))</f>
        <v>6.1407546447956767</v>
      </c>
    </row>
    <row r="48" spans="1:11" ht="15.75" customHeight="1" x14ac:dyDescent="0.2">
      <c r="B48" s="85"/>
      <c r="C48" s="85"/>
      <c r="D48" s="85"/>
      <c r="E48" s="85"/>
      <c r="F48" s="85"/>
      <c r="G48" s="85"/>
      <c r="H48" s="85"/>
      <c r="I48" s="85"/>
      <c r="J48" s="84"/>
      <c r="K48" s="85"/>
    </row>
    <row r="49" spans="1:11" ht="15.75" customHeight="1" x14ac:dyDescent="0.2">
      <c r="A49" s="35" t="s">
        <v>60</v>
      </c>
      <c r="B49" s="68">
        <f>IF(OR('Tabel A F'!B49&lt;5,'Tabel A Be'!B49&lt;0.5),"-",IFERROR('Tabel A Be'!B49/'Tabel A F'!B49*100,"-"))</f>
        <v>3.3636187898704817</v>
      </c>
      <c r="C49" s="68">
        <f>IF(OR('Tabel A F'!C49&lt;5,'Tabel A Be'!C49&lt;0.5),"-",IFERROR('Tabel A Be'!C49/'Tabel A F'!C49*100,"-"))</f>
        <v>2.3055881203595154</v>
      </c>
      <c r="D49" s="68">
        <f>IF(OR('Tabel A F'!D49&lt;5,'Tabel A Be'!D49&lt;0.5),"-",IFERROR('Tabel A Be'!D49/'Tabel A F'!D49*100,"-"))</f>
        <v>3.523536483862018</v>
      </c>
      <c r="E49" s="68">
        <f>IF(OR('Tabel A F'!E49&lt;5,'Tabel A Be'!E49&lt;0.5),"-",IFERROR('Tabel A Be'!E49/'Tabel A F'!E49*100,"-"))</f>
        <v>2.9483629255579085</v>
      </c>
      <c r="F49" s="68">
        <f>IF(OR('Tabel A F'!F49&lt;5,'Tabel A Be'!F49&lt;0.5),"-",IFERROR('Tabel A Be'!F49/'Tabel A F'!F49*100,"-"))</f>
        <v>4.8032021347565044</v>
      </c>
      <c r="G49" s="68">
        <f>IF(OR('Tabel A F'!G49&lt;5,'Tabel A Be'!G49&lt;0.5),"-",IFERROR('Tabel A Be'!G49/'Tabel A F'!G49*100,"-"))</f>
        <v>2.3949087255066153</v>
      </c>
      <c r="H49" s="68">
        <f>IF(OR('Tabel A F'!H49&lt;5,'Tabel A Be'!H49&lt;0.5),"-",IFERROR('Tabel A Be'!H49/'Tabel A F'!H49*100,"-"))</f>
        <v>3.646308113035551</v>
      </c>
      <c r="I49" s="68">
        <f>IF(OR('Tabel A F'!I49&lt;5,'Tabel A Be'!I49&lt;0.5),"-",IFERROR('Tabel A Be'!I49/'Tabel A F'!I49*100,"-"))</f>
        <v>2.083333333333333</v>
      </c>
      <c r="J49" s="84"/>
      <c r="K49" s="68">
        <f>IF(OR('Tabel A F'!K49&lt;5,'Tabel A Be'!K49&lt;0.5),"-",IFERROR('Tabel A Be'!K49/'Tabel A F'!K49*100,"-"))</f>
        <v>3.41640055615823</v>
      </c>
    </row>
    <row r="50" spans="1:11" ht="15.75" customHeight="1" x14ac:dyDescent="0.2">
      <c r="A50" s="38" t="s">
        <v>61</v>
      </c>
      <c r="B50" s="69">
        <f>IF(OR('Tabel A F'!B50&lt;5,'Tabel A Be'!B50&lt;0.5),"-",IFERROR('Tabel A Be'!B50/'Tabel A F'!B50*100,"-"))</f>
        <v>10.904761904761905</v>
      </c>
      <c r="C50" s="69">
        <f>IF(OR('Tabel A F'!C50&lt;5,'Tabel A Be'!C50&lt;0.5),"-",IFERROR('Tabel A Be'!C50/'Tabel A F'!C50*100,"-"))</f>
        <v>6.3722750139742876</v>
      </c>
      <c r="D50" s="69">
        <f>IF(OR('Tabel A F'!D50&lt;5,'Tabel A Be'!D50&lt;0.5),"-",IFERROR('Tabel A Be'!D50/'Tabel A F'!D50*100,"-"))</f>
        <v>11.053923509383164</v>
      </c>
      <c r="E50" s="69">
        <f>IF(OR('Tabel A F'!E50&lt;5,'Tabel A Be'!E50&lt;0.5),"-",IFERROR('Tabel A Be'!E50/'Tabel A F'!E50*100,"-"))</f>
        <v>6.4421669106881403</v>
      </c>
      <c r="F50" s="69">
        <f>IF(OR('Tabel A F'!F50&lt;5,'Tabel A Be'!F50&lt;0.5),"-",IFERROR('Tabel A Be'!F50/'Tabel A F'!F50*100,"-"))</f>
        <v>10.492943342196769</v>
      </c>
      <c r="G50" s="69">
        <f>IF(OR('Tabel A F'!G50&lt;5,'Tabel A Be'!G50&lt;0.5),"-",IFERROR('Tabel A Be'!G50/'Tabel A F'!G50*100,"-"))</f>
        <v>6.3048683160415013</v>
      </c>
      <c r="H50" s="69">
        <f>IF(OR('Tabel A F'!H50&lt;5,'Tabel A Be'!H50&lt;0.5),"-",IFERROR('Tabel A Be'!H50/'Tabel A F'!H50*100,"-"))</f>
        <v>8.9565429389894557</v>
      </c>
      <c r="I50" s="69">
        <f>IF(OR('Tabel A F'!I50&lt;5,'Tabel A Be'!I50&lt;0.5),"-",IFERROR('Tabel A Be'!I50/'Tabel A F'!I50*100,"-"))</f>
        <v>13.06532663316583</v>
      </c>
      <c r="J50" s="84"/>
      <c r="K50" s="69">
        <f>IF(OR('Tabel A F'!K50&lt;5,'Tabel A Be'!K50&lt;0.5),"-",IFERROR('Tabel A Be'!K50/'Tabel A F'!K50*100,"-"))</f>
        <v>9.0950514900209605</v>
      </c>
    </row>
    <row r="51" spans="1:11" ht="15.75" customHeight="1" x14ac:dyDescent="0.2">
      <c r="A51" s="35" t="s">
        <v>62</v>
      </c>
      <c r="B51" s="68">
        <f>IF(OR('Tabel A F'!B51&lt;5,'Tabel A Be'!B51&lt;0.5),"-",IFERROR('Tabel A Be'!B51/'Tabel A F'!B51*100,"-"))</f>
        <v>6.5399080651901382</v>
      </c>
      <c r="C51" s="68">
        <f>IF(OR('Tabel A F'!C51&lt;5,'Tabel A Be'!C51&lt;0.5),"-",IFERROR('Tabel A Be'!C51/'Tabel A F'!C51*100,"-"))</f>
        <v>3.9889958734525441</v>
      </c>
      <c r="D51" s="68">
        <f>IF(OR('Tabel A F'!D51&lt;5,'Tabel A Be'!D51&lt;0.5),"-",IFERROR('Tabel A Be'!D51/'Tabel A F'!D51*100,"-"))</f>
        <v>5.1984944251118526</v>
      </c>
      <c r="E51" s="68">
        <f>IF(OR('Tabel A F'!E51&lt;5,'Tabel A Be'!E51&lt;0.5),"-",IFERROR('Tabel A Be'!E51/'Tabel A F'!E51*100,"-"))</f>
        <v>4.3487179487179484</v>
      </c>
      <c r="F51" s="68">
        <f>IF(OR('Tabel A F'!F51&lt;5,'Tabel A Be'!F51&lt;0.5),"-",IFERROR('Tabel A Be'!F51/'Tabel A F'!F51*100,"-"))</f>
        <v>7.227107012652799</v>
      </c>
      <c r="G51" s="68">
        <f>IF(OR('Tabel A F'!G51&lt;5,'Tabel A Be'!G51&lt;0.5),"-",IFERROR('Tabel A Be'!G51/'Tabel A F'!G51*100,"-"))</f>
        <v>3.8961038961038961</v>
      </c>
      <c r="H51" s="68">
        <f>IF(OR('Tabel A F'!H51&lt;5,'Tabel A Be'!H51&lt;0.5),"-",IFERROR('Tabel A Be'!H51/'Tabel A F'!H51*100,"-"))</f>
        <v>4.5843566272233387</v>
      </c>
      <c r="I51" s="68">
        <f>IF(OR('Tabel A F'!I51&lt;5,'Tabel A Be'!I51&lt;0.5),"-",IFERROR('Tabel A Be'!I51/'Tabel A F'!I51*100,"-"))</f>
        <v>0.79365079365079361</v>
      </c>
      <c r="J51" s="84"/>
      <c r="K51" s="68">
        <f>IF(OR('Tabel A F'!K51&lt;5,'Tabel A Be'!K51&lt;0.5),"-",IFERROR('Tabel A Be'!K51/'Tabel A F'!K51*100,"-"))</f>
        <v>4.790464870287777</v>
      </c>
    </row>
    <row r="52" spans="1:11" ht="15.75" customHeight="1" x14ac:dyDescent="0.2">
      <c r="A52" s="44" t="s">
        <v>63</v>
      </c>
    </row>
    <row r="53" spans="1:11" s="41" customFormat="1" ht="15" x14ac:dyDescent="0.2">
      <c r="A53" s="38"/>
      <c r="B53" s="86"/>
      <c r="C53" s="86"/>
      <c r="D53" s="86"/>
      <c r="E53" s="86"/>
      <c r="F53" s="86"/>
      <c r="G53" s="86"/>
      <c r="H53" s="86"/>
      <c r="I53" s="86"/>
      <c r="J53" s="38"/>
      <c r="K53" s="38"/>
    </row>
    <row r="54" spans="1:11" s="41" customFormat="1" ht="15" x14ac:dyDescent="0.2"/>
    <row r="55" spans="1:11" s="41" customFormat="1" ht="15" x14ac:dyDescent="0.2"/>
    <row r="58" spans="1:11" s="44" customFormat="1" ht="11.25" x14ac:dyDescent="0.2"/>
    <row r="60" spans="1:11" x14ac:dyDescent="0.2">
      <c r="B60" s="49"/>
      <c r="C60" s="49"/>
      <c r="D60" s="49"/>
      <c r="E60" s="49"/>
      <c r="F60" s="49"/>
      <c r="G60" s="49"/>
    </row>
    <row r="61" spans="1:11" x14ac:dyDescent="0.2">
      <c r="B61" s="49"/>
      <c r="C61" s="49"/>
      <c r="D61" s="49"/>
      <c r="E61" s="49"/>
      <c r="F61" s="49"/>
      <c r="G61" s="49"/>
    </row>
    <row r="62" spans="1:11" x14ac:dyDescent="0.2">
      <c r="B62" s="49"/>
      <c r="C62" s="49"/>
      <c r="D62" s="49"/>
      <c r="E62" s="49"/>
      <c r="F62" s="49"/>
      <c r="G62" s="49"/>
    </row>
    <row r="63" spans="1:11" x14ac:dyDescent="0.2">
      <c r="B63" s="49"/>
      <c r="C63" s="49"/>
      <c r="D63" s="49"/>
      <c r="E63" s="49"/>
      <c r="F63" s="49"/>
      <c r="G63" s="49"/>
    </row>
    <row r="64" spans="1:11" x14ac:dyDescent="0.2">
      <c r="B64" s="49"/>
      <c r="C64" s="49"/>
      <c r="D64" s="49"/>
      <c r="E64" s="49"/>
      <c r="F64" s="49"/>
      <c r="G64" s="49"/>
    </row>
    <row r="65" spans="2:7" x14ac:dyDescent="0.2">
      <c r="B65" s="49"/>
      <c r="C65" s="49"/>
      <c r="D65" s="49"/>
      <c r="E65" s="49"/>
      <c r="F65" s="49"/>
      <c r="G65" s="49"/>
    </row>
    <row r="66" spans="2:7" x14ac:dyDescent="0.2">
      <c r="B66" s="49"/>
      <c r="C66" s="49"/>
      <c r="D66" s="49"/>
      <c r="E66" s="49"/>
      <c r="F66" s="49"/>
      <c r="G66" s="49"/>
    </row>
    <row r="67" spans="2:7" x14ac:dyDescent="0.2">
      <c r="B67" s="49"/>
      <c r="C67" s="49"/>
      <c r="D67" s="49"/>
      <c r="E67" s="49"/>
      <c r="F67" s="49"/>
      <c r="G67" s="49"/>
    </row>
    <row r="68" spans="2:7" x14ac:dyDescent="0.2">
      <c r="B68" s="49"/>
      <c r="C68" s="49"/>
      <c r="D68" s="49"/>
      <c r="E68" s="49"/>
      <c r="F68" s="49"/>
      <c r="G68" s="49"/>
    </row>
    <row r="69" spans="2:7" x14ac:dyDescent="0.2">
      <c r="B69" s="49"/>
      <c r="C69" s="49"/>
      <c r="D69" s="49"/>
      <c r="E69" s="49"/>
      <c r="F69" s="49"/>
      <c r="G69" s="49"/>
    </row>
    <row r="70" spans="2:7" x14ac:dyDescent="0.2">
      <c r="B70" s="49"/>
      <c r="C70" s="49"/>
      <c r="D70" s="49"/>
      <c r="E70" s="49"/>
      <c r="F70" s="49"/>
      <c r="G70" s="49"/>
    </row>
    <row r="71" spans="2:7" x14ac:dyDescent="0.2">
      <c r="B71" s="49"/>
      <c r="C71" s="49"/>
      <c r="D71" s="49"/>
      <c r="E71" s="49"/>
      <c r="F71" s="49"/>
      <c r="G71" s="49"/>
    </row>
    <row r="72" spans="2:7" x14ac:dyDescent="0.2">
      <c r="B72" s="49"/>
      <c r="C72" s="49"/>
      <c r="D72" s="49"/>
      <c r="E72" s="49"/>
      <c r="F72" s="49"/>
      <c r="G72" s="49"/>
    </row>
    <row r="73" spans="2:7" x14ac:dyDescent="0.2">
      <c r="B73" s="49"/>
      <c r="C73" s="49"/>
      <c r="D73" s="49"/>
      <c r="E73" s="49"/>
      <c r="F73" s="49"/>
      <c r="G73" s="49"/>
    </row>
    <row r="74" spans="2:7" x14ac:dyDescent="0.2">
      <c r="B74" s="49"/>
      <c r="C74" s="49"/>
      <c r="D74" s="49"/>
      <c r="E74" s="49"/>
      <c r="F74" s="49"/>
      <c r="G74" s="49"/>
    </row>
    <row r="75" spans="2:7" x14ac:dyDescent="0.2">
      <c r="B75" s="49"/>
      <c r="C75" s="49"/>
      <c r="D75" s="49"/>
      <c r="E75" s="49"/>
      <c r="F75" s="49"/>
      <c r="G75" s="49"/>
    </row>
    <row r="76" spans="2:7" x14ac:dyDescent="0.2">
      <c r="B76" s="49"/>
      <c r="C76" s="49"/>
      <c r="D76" s="49"/>
      <c r="E76" s="49"/>
      <c r="F76" s="49"/>
      <c r="G76" s="49"/>
    </row>
    <row r="77" spans="2:7" x14ac:dyDescent="0.2">
      <c r="B77" s="49"/>
      <c r="C77" s="49"/>
      <c r="D77" s="49"/>
      <c r="E77" s="49"/>
      <c r="F77" s="49"/>
      <c r="G77" s="49"/>
    </row>
    <row r="78" spans="2:7" x14ac:dyDescent="0.2">
      <c r="B78" s="49"/>
      <c r="C78" s="49"/>
      <c r="D78" s="49"/>
      <c r="E78" s="49"/>
      <c r="F78" s="49"/>
      <c r="G78" s="49"/>
    </row>
    <row r="79" spans="2:7" x14ac:dyDescent="0.2">
      <c r="B79" s="49"/>
      <c r="C79" s="49"/>
      <c r="D79" s="49"/>
      <c r="E79" s="49"/>
      <c r="F79" s="49"/>
      <c r="G79" s="49"/>
    </row>
    <row r="80" spans="2:7" x14ac:dyDescent="0.2">
      <c r="B80" s="49"/>
      <c r="C80" s="49"/>
      <c r="D80" s="49"/>
      <c r="E80" s="49"/>
      <c r="F80" s="49"/>
      <c r="G80" s="49"/>
    </row>
    <row r="81" spans="2:7" x14ac:dyDescent="0.2">
      <c r="B81" s="49"/>
      <c r="C81" s="49"/>
      <c r="D81" s="49"/>
      <c r="E81" s="49"/>
      <c r="F81" s="49"/>
      <c r="G81" s="49"/>
    </row>
    <row r="82" spans="2:7" x14ac:dyDescent="0.2">
      <c r="B82" s="49"/>
      <c r="C82" s="49"/>
      <c r="D82" s="49"/>
      <c r="E82" s="49"/>
      <c r="F82" s="49"/>
      <c r="G82" s="49"/>
    </row>
    <row r="83" spans="2:7" x14ac:dyDescent="0.2">
      <c r="B83" s="49"/>
      <c r="C83" s="49"/>
      <c r="D83" s="49"/>
      <c r="E83" s="49"/>
      <c r="F83" s="49"/>
      <c r="G83" s="49"/>
    </row>
    <row r="84" spans="2:7" x14ac:dyDescent="0.2">
      <c r="B84" s="49"/>
      <c r="C84" s="49"/>
      <c r="D84" s="49"/>
      <c r="E84" s="49"/>
      <c r="F84" s="49"/>
      <c r="G84" s="49"/>
    </row>
    <row r="85" spans="2:7" x14ac:dyDescent="0.2">
      <c r="B85" s="49"/>
      <c r="C85" s="49"/>
      <c r="D85" s="49"/>
      <c r="E85" s="49"/>
      <c r="F85" s="49"/>
      <c r="G85" s="49"/>
    </row>
    <row r="86" spans="2:7" x14ac:dyDescent="0.2">
      <c r="B86" s="49"/>
      <c r="C86" s="49"/>
      <c r="D86" s="49"/>
      <c r="E86" s="49"/>
      <c r="F86" s="49"/>
      <c r="G86" s="49"/>
    </row>
    <row r="87" spans="2:7" x14ac:dyDescent="0.2">
      <c r="B87" s="49"/>
      <c r="C87" s="49"/>
      <c r="D87" s="49"/>
      <c r="E87" s="49"/>
      <c r="F87" s="49"/>
      <c r="G87" s="49"/>
    </row>
    <row r="88" spans="2:7" x14ac:dyDescent="0.2">
      <c r="B88" s="49"/>
      <c r="C88" s="49"/>
      <c r="D88" s="49"/>
      <c r="E88" s="49"/>
      <c r="F88" s="49"/>
      <c r="G88" s="49"/>
    </row>
    <row r="89" spans="2:7" x14ac:dyDescent="0.2">
      <c r="B89" s="49"/>
      <c r="C89" s="49"/>
      <c r="D89" s="49"/>
      <c r="E89" s="49"/>
      <c r="F89" s="49"/>
      <c r="G89" s="49"/>
    </row>
    <row r="90" spans="2:7" x14ac:dyDescent="0.2">
      <c r="B90" s="49"/>
      <c r="C90" s="49"/>
      <c r="D90" s="49"/>
      <c r="E90" s="49"/>
      <c r="F90" s="49"/>
      <c r="G90" s="49"/>
    </row>
    <row r="91" spans="2:7" x14ac:dyDescent="0.2">
      <c r="B91" s="49"/>
      <c r="C91" s="49"/>
      <c r="D91" s="49"/>
      <c r="E91" s="49"/>
      <c r="F91" s="49"/>
      <c r="G91" s="49"/>
    </row>
    <row r="92" spans="2:7" x14ac:dyDescent="0.2">
      <c r="B92" s="49"/>
      <c r="C92" s="49"/>
      <c r="D92" s="49"/>
      <c r="E92" s="49"/>
      <c r="F92" s="49"/>
      <c r="G92" s="49"/>
    </row>
    <row r="93" spans="2:7" x14ac:dyDescent="0.2">
      <c r="B93" s="49"/>
      <c r="C93" s="49"/>
      <c r="D93" s="49"/>
      <c r="E93" s="49"/>
      <c r="F93" s="49"/>
      <c r="G93" s="49"/>
    </row>
    <row r="94" spans="2:7" x14ac:dyDescent="0.2">
      <c r="B94" s="49"/>
      <c r="C94" s="49"/>
      <c r="D94" s="49"/>
      <c r="E94" s="49"/>
      <c r="F94" s="49"/>
      <c r="G94" s="49"/>
    </row>
    <row r="95" spans="2:7" x14ac:dyDescent="0.2">
      <c r="B95" s="49"/>
      <c r="C95" s="49"/>
      <c r="D95" s="49"/>
      <c r="E95" s="49"/>
      <c r="F95" s="49"/>
      <c r="G95" s="49"/>
    </row>
    <row r="96" spans="2:7" x14ac:dyDescent="0.2">
      <c r="B96" s="49"/>
      <c r="C96" s="49"/>
      <c r="D96" s="49"/>
      <c r="E96" s="49"/>
      <c r="F96" s="49"/>
      <c r="G96" s="49"/>
    </row>
    <row r="97" spans="2:7" x14ac:dyDescent="0.2">
      <c r="B97" s="49"/>
      <c r="C97" s="49"/>
      <c r="D97" s="49"/>
      <c r="E97" s="49"/>
      <c r="F97" s="49"/>
      <c r="G97" s="49"/>
    </row>
    <row r="98" spans="2:7" x14ac:dyDescent="0.2">
      <c r="B98" s="49"/>
      <c r="C98" s="49"/>
      <c r="D98" s="49"/>
      <c r="E98" s="49"/>
      <c r="F98" s="49"/>
      <c r="G98" s="49"/>
    </row>
    <row r="105" spans="2:7" s="41" customFormat="1" ht="15" x14ac:dyDescent="0.2"/>
    <row r="106" spans="2:7" s="41" customFormat="1" ht="15" x14ac:dyDescent="0.2"/>
    <row r="107" spans="2:7" s="41" customFormat="1" ht="15" x14ac:dyDescent="0.2"/>
    <row r="110" spans="2:7" s="44" customFormat="1" ht="11.25" x14ac:dyDescent="0.2"/>
    <row r="112" spans="2:7" x14ac:dyDescent="0.2">
      <c r="B112" s="49"/>
      <c r="C112" s="49"/>
      <c r="D112" s="49"/>
      <c r="E112" s="49"/>
      <c r="F112" s="49"/>
    </row>
    <row r="113" spans="2:6" x14ac:dyDescent="0.2">
      <c r="B113" s="49"/>
      <c r="C113" s="49"/>
      <c r="D113" s="49"/>
      <c r="E113" s="49"/>
      <c r="F113" s="49"/>
    </row>
    <row r="114" spans="2:6" x14ac:dyDescent="0.2">
      <c r="B114" s="49"/>
      <c r="C114" s="49"/>
      <c r="D114" s="49"/>
      <c r="E114" s="49"/>
      <c r="F114" s="49"/>
    </row>
    <row r="115" spans="2:6" x14ac:dyDescent="0.2">
      <c r="B115" s="49"/>
      <c r="C115" s="49"/>
      <c r="D115" s="49"/>
      <c r="E115" s="49"/>
      <c r="F115" s="49"/>
    </row>
    <row r="116" spans="2:6" x14ac:dyDescent="0.2">
      <c r="B116" s="49"/>
      <c r="C116" s="49"/>
      <c r="D116" s="49"/>
      <c r="E116" s="49"/>
      <c r="F116" s="49"/>
    </row>
    <row r="117" spans="2:6" x14ac:dyDescent="0.2">
      <c r="B117" s="49"/>
      <c r="C117" s="49"/>
      <c r="D117" s="49"/>
      <c r="E117" s="49"/>
      <c r="F117" s="49"/>
    </row>
    <row r="118" spans="2:6" x14ac:dyDescent="0.2">
      <c r="B118" s="49"/>
      <c r="C118" s="49"/>
      <c r="D118" s="49"/>
      <c r="E118" s="49"/>
      <c r="F118" s="49"/>
    </row>
    <row r="119" spans="2:6" x14ac:dyDescent="0.2">
      <c r="B119" s="49"/>
      <c r="C119" s="49"/>
      <c r="D119" s="49"/>
      <c r="E119" s="49"/>
      <c r="F119" s="49"/>
    </row>
    <row r="120" spans="2:6" x14ac:dyDescent="0.2">
      <c r="B120" s="49"/>
      <c r="C120" s="49"/>
      <c r="D120" s="49"/>
      <c r="E120" s="49"/>
      <c r="F120" s="49"/>
    </row>
    <row r="121" spans="2:6" x14ac:dyDescent="0.2">
      <c r="B121" s="49"/>
      <c r="C121" s="49"/>
      <c r="D121" s="49"/>
      <c r="E121" s="49"/>
      <c r="F121" s="49"/>
    </row>
    <row r="122" spans="2:6" x14ac:dyDescent="0.2">
      <c r="B122" s="49"/>
      <c r="C122" s="49"/>
      <c r="D122" s="49"/>
      <c r="E122" s="49"/>
      <c r="F122" s="49"/>
    </row>
    <row r="123" spans="2:6" x14ac:dyDescent="0.2">
      <c r="B123" s="49"/>
      <c r="C123" s="49"/>
      <c r="D123" s="49"/>
      <c r="E123" s="49"/>
      <c r="F123" s="49"/>
    </row>
    <row r="124" spans="2:6" x14ac:dyDescent="0.2">
      <c r="B124" s="49"/>
      <c r="C124" s="49"/>
      <c r="D124" s="49"/>
      <c r="E124" s="49"/>
      <c r="F124" s="49"/>
    </row>
    <row r="125" spans="2:6" x14ac:dyDescent="0.2">
      <c r="B125" s="49"/>
      <c r="C125" s="49"/>
      <c r="D125" s="49"/>
      <c r="E125" s="49"/>
      <c r="F125" s="49"/>
    </row>
    <row r="126" spans="2:6" x14ac:dyDescent="0.2">
      <c r="B126" s="49"/>
      <c r="C126" s="49"/>
      <c r="D126" s="49"/>
      <c r="E126" s="49"/>
      <c r="F126" s="49"/>
    </row>
    <row r="127" spans="2:6" x14ac:dyDescent="0.2">
      <c r="B127" s="49"/>
      <c r="C127" s="49"/>
      <c r="D127" s="49"/>
      <c r="E127" s="49"/>
      <c r="F127" s="49"/>
    </row>
    <row r="128" spans="2:6" x14ac:dyDescent="0.2">
      <c r="B128" s="49"/>
      <c r="C128" s="49"/>
      <c r="D128" s="49"/>
      <c r="E128" s="49"/>
      <c r="F128" s="49"/>
    </row>
    <row r="129" spans="2:6" x14ac:dyDescent="0.2">
      <c r="B129" s="49"/>
      <c r="C129" s="49"/>
      <c r="D129" s="49"/>
      <c r="E129" s="49"/>
      <c r="F129" s="49"/>
    </row>
    <row r="130" spans="2:6" x14ac:dyDescent="0.2">
      <c r="B130" s="49"/>
      <c r="C130" s="49"/>
      <c r="D130" s="49"/>
      <c r="E130" s="49"/>
      <c r="F130" s="49"/>
    </row>
    <row r="131" spans="2:6" x14ac:dyDescent="0.2">
      <c r="B131" s="49"/>
      <c r="C131" s="49"/>
      <c r="D131" s="49"/>
      <c r="E131" s="49"/>
      <c r="F131" s="49"/>
    </row>
    <row r="132" spans="2:6" x14ac:dyDescent="0.2">
      <c r="B132" s="49"/>
      <c r="C132" s="49"/>
      <c r="D132" s="49"/>
      <c r="E132" s="49"/>
      <c r="F132" s="49"/>
    </row>
    <row r="133" spans="2:6" x14ac:dyDescent="0.2">
      <c r="B133" s="49"/>
      <c r="C133" s="49"/>
      <c r="D133" s="49"/>
      <c r="E133" s="49"/>
      <c r="F133" s="49"/>
    </row>
    <row r="134" spans="2:6" x14ac:dyDescent="0.2">
      <c r="B134" s="49"/>
      <c r="C134" s="49"/>
      <c r="D134" s="49"/>
      <c r="E134" s="49"/>
      <c r="F134" s="49"/>
    </row>
    <row r="135" spans="2:6" x14ac:dyDescent="0.2">
      <c r="B135" s="49"/>
      <c r="C135" s="49"/>
      <c r="D135" s="49"/>
      <c r="E135" s="49"/>
      <c r="F135" s="49"/>
    </row>
    <row r="136" spans="2:6" x14ac:dyDescent="0.2">
      <c r="B136" s="49"/>
      <c r="C136" s="49"/>
      <c r="D136" s="49"/>
      <c r="E136" s="49"/>
      <c r="F136" s="49"/>
    </row>
    <row r="137" spans="2:6" x14ac:dyDescent="0.2">
      <c r="B137" s="49"/>
      <c r="C137" s="49"/>
      <c r="D137" s="49"/>
      <c r="E137" s="49"/>
      <c r="F137" s="49"/>
    </row>
    <row r="138" spans="2:6" x14ac:dyDescent="0.2">
      <c r="B138" s="49"/>
      <c r="C138" s="49"/>
      <c r="D138" s="49"/>
      <c r="E138" s="49"/>
      <c r="F138" s="49"/>
    </row>
    <row r="139" spans="2:6" x14ac:dyDescent="0.2">
      <c r="B139" s="49"/>
      <c r="C139" s="49"/>
      <c r="D139" s="49"/>
      <c r="E139" s="49"/>
      <c r="F139" s="49"/>
    </row>
    <row r="140" spans="2:6" x14ac:dyDescent="0.2">
      <c r="B140" s="49"/>
      <c r="C140" s="49"/>
      <c r="D140" s="49"/>
      <c r="E140" s="49"/>
      <c r="F140" s="49"/>
    </row>
    <row r="141" spans="2:6" x14ac:dyDescent="0.2">
      <c r="B141" s="49"/>
      <c r="C141" s="49"/>
      <c r="D141" s="49"/>
      <c r="E141" s="49"/>
      <c r="F141" s="49"/>
    </row>
    <row r="142" spans="2:6" x14ac:dyDescent="0.2">
      <c r="B142" s="49"/>
      <c r="C142" s="49"/>
      <c r="D142" s="49"/>
      <c r="E142" s="49"/>
      <c r="F142" s="49"/>
    </row>
    <row r="143" spans="2:6" x14ac:dyDescent="0.2">
      <c r="B143" s="49"/>
      <c r="C143" s="49"/>
      <c r="D143" s="49"/>
      <c r="E143" s="49"/>
      <c r="F143" s="49"/>
    </row>
    <row r="144" spans="2:6" x14ac:dyDescent="0.2">
      <c r="B144" s="49"/>
      <c r="C144" s="49"/>
      <c r="D144" s="49"/>
      <c r="E144" s="49"/>
      <c r="F144" s="49"/>
    </row>
    <row r="145" spans="2:6" x14ac:dyDescent="0.2">
      <c r="B145" s="49"/>
      <c r="C145" s="49"/>
      <c r="D145" s="49"/>
      <c r="E145" s="49"/>
      <c r="F145" s="49"/>
    </row>
    <row r="146" spans="2:6" x14ac:dyDescent="0.2">
      <c r="B146" s="49"/>
      <c r="C146" s="49"/>
      <c r="D146" s="49"/>
      <c r="E146" s="49"/>
      <c r="F146" s="49"/>
    </row>
    <row r="147" spans="2:6" x14ac:dyDescent="0.2">
      <c r="B147" s="49"/>
      <c r="C147" s="49"/>
      <c r="D147" s="49"/>
      <c r="E147" s="49"/>
      <c r="F147" s="49"/>
    </row>
    <row r="148" spans="2:6" x14ac:dyDescent="0.2">
      <c r="B148" s="49"/>
      <c r="C148" s="49"/>
      <c r="D148" s="49"/>
      <c r="E148" s="49"/>
      <c r="F148" s="49"/>
    </row>
    <row r="149" spans="2:6" x14ac:dyDescent="0.2">
      <c r="B149" s="49"/>
      <c r="C149" s="49"/>
      <c r="D149" s="49"/>
      <c r="E149" s="49"/>
      <c r="F149" s="49"/>
    </row>
    <row r="150" spans="2:6" x14ac:dyDescent="0.2">
      <c r="B150" s="49"/>
      <c r="C150" s="49"/>
      <c r="D150" s="49"/>
      <c r="E150" s="49"/>
      <c r="F150" s="49"/>
    </row>
    <row r="157" spans="2:6" s="41" customFormat="1" ht="15" x14ac:dyDescent="0.2"/>
    <row r="158" spans="2:6" s="41" customFormat="1" ht="15" x14ac:dyDescent="0.2"/>
    <row r="159" spans="2:6" s="41" customFormat="1" ht="15" x14ac:dyDescent="0.2"/>
    <row r="162" spans="2:6" s="44" customFormat="1" ht="11.25" x14ac:dyDescent="0.2"/>
    <row r="164" spans="2:6" x14ac:dyDescent="0.2">
      <c r="B164" s="49"/>
      <c r="C164" s="49"/>
      <c r="D164" s="49"/>
      <c r="E164" s="49"/>
      <c r="F164" s="49"/>
    </row>
    <row r="165" spans="2:6" x14ac:dyDescent="0.2">
      <c r="B165" s="49"/>
      <c r="C165" s="49"/>
      <c r="D165" s="49"/>
      <c r="E165" s="49"/>
      <c r="F165" s="49"/>
    </row>
    <row r="166" spans="2:6" x14ac:dyDescent="0.2">
      <c r="B166" s="49"/>
      <c r="C166" s="49"/>
      <c r="D166" s="49"/>
      <c r="E166" s="49"/>
      <c r="F166" s="49"/>
    </row>
    <row r="167" spans="2:6" x14ac:dyDescent="0.2">
      <c r="B167" s="49"/>
      <c r="C167" s="49"/>
      <c r="D167" s="49"/>
      <c r="E167" s="49"/>
      <c r="F167" s="49"/>
    </row>
    <row r="168" spans="2:6" x14ac:dyDescent="0.2">
      <c r="B168" s="49"/>
      <c r="C168" s="49"/>
      <c r="D168" s="49"/>
      <c r="E168" s="49"/>
      <c r="F168" s="49"/>
    </row>
    <row r="169" spans="2:6" x14ac:dyDescent="0.2">
      <c r="B169" s="49"/>
      <c r="C169" s="49"/>
      <c r="D169" s="49"/>
      <c r="E169" s="49"/>
      <c r="F169" s="49"/>
    </row>
    <row r="170" spans="2:6" x14ac:dyDescent="0.2">
      <c r="B170" s="49"/>
      <c r="C170" s="49"/>
      <c r="D170" s="49"/>
      <c r="E170" s="49"/>
      <c r="F170" s="49"/>
    </row>
    <row r="171" spans="2:6" x14ac:dyDescent="0.2">
      <c r="B171" s="49"/>
      <c r="C171" s="49"/>
      <c r="D171" s="49"/>
      <c r="E171" s="49"/>
      <c r="F171" s="49"/>
    </row>
    <row r="172" spans="2:6" x14ac:dyDescent="0.2">
      <c r="B172" s="49"/>
      <c r="C172" s="49"/>
      <c r="D172" s="49"/>
      <c r="E172" s="49"/>
      <c r="F172" s="49"/>
    </row>
    <row r="173" spans="2:6" x14ac:dyDescent="0.2">
      <c r="B173" s="49"/>
      <c r="C173" s="49"/>
      <c r="D173" s="49"/>
      <c r="E173" s="49"/>
      <c r="F173" s="49"/>
    </row>
    <row r="174" spans="2:6" x14ac:dyDescent="0.2">
      <c r="B174" s="49"/>
      <c r="C174" s="49"/>
      <c r="D174" s="49"/>
      <c r="E174" s="49"/>
      <c r="F174" s="49"/>
    </row>
    <row r="175" spans="2:6" x14ac:dyDescent="0.2">
      <c r="B175" s="49"/>
      <c r="C175" s="49"/>
      <c r="D175" s="49"/>
      <c r="E175" s="49"/>
      <c r="F175" s="49"/>
    </row>
    <row r="176" spans="2:6" x14ac:dyDescent="0.2">
      <c r="B176" s="49"/>
      <c r="C176" s="49"/>
      <c r="D176" s="49"/>
      <c r="E176" s="49"/>
      <c r="F176" s="49"/>
    </row>
    <row r="177" spans="2:6" x14ac:dyDescent="0.2">
      <c r="B177" s="49"/>
      <c r="C177" s="49"/>
      <c r="D177" s="49"/>
      <c r="E177" s="49"/>
      <c r="F177" s="49"/>
    </row>
    <row r="178" spans="2:6" x14ac:dyDescent="0.2">
      <c r="B178" s="49"/>
      <c r="C178" s="49"/>
      <c r="D178" s="49"/>
      <c r="E178" s="49"/>
      <c r="F178" s="49"/>
    </row>
    <row r="179" spans="2:6" x14ac:dyDescent="0.2">
      <c r="B179" s="49"/>
      <c r="C179" s="49"/>
      <c r="D179" s="49"/>
      <c r="E179" s="49"/>
      <c r="F179" s="49"/>
    </row>
    <row r="180" spans="2:6" x14ac:dyDescent="0.2">
      <c r="B180" s="49"/>
      <c r="C180" s="49"/>
      <c r="D180" s="49"/>
      <c r="E180" s="49"/>
      <c r="F180" s="49"/>
    </row>
    <row r="181" spans="2:6" x14ac:dyDescent="0.2">
      <c r="B181" s="49"/>
      <c r="C181" s="49"/>
      <c r="D181" s="49"/>
      <c r="E181" s="49"/>
      <c r="F181" s="49"/>
    </row>
    <row r="182" spans="2:6" x14ac:dyDescent="0.2">
      <c r="B182" s="49"/>
      <c r="C182" s="49"/>
      <c r="D182" s="49"/>
      <c r="E182" s="49"/>
      <c r="F182" s="49"/>
    </row>
    <row r="183" spans="2:6" x14ac:dyDescent="0.2">
      <c r="B183" s="49"/>
      <c r="C183" s="49"/>
      <c r="D183" s="49"/>
      <c r="E183" s="49"/>
      <c r="F183" s="49"/>
    </row>
    <row r="184" spans="2:6" x14ac:dyDescent="0.2">
      <c r="B184" s="49"/>
      <c r="C184" s="49"/>
      <c r="D184" s="49"/>
      <c r="E184" s="49"/>
      <c r="F184" s="49"/>
    </row>
    <row r="185" spans="2:6" x14ac:dyDescent="0.2">
      <c r="B185" s="49"/>
      <c r="C185" s="49"/>
      <c r="D185" s="49"/>
      <c r="E185" s="49"/>
      <c r="F185" s="49"/>
    </row>
    <row r="186" spans="2:6" x14ac:dyDescent="0.2">
      <c r="B186" s="49"/>
      <c r="C186" s="49"/>
      <c r="D186" s="49"/>
      <c r="E186" s="49"/>
      <c r="F186" s="49"/>
    </row>
    <row r="187" spans="2:6" x14ac:dyDescent="0.2">
      <c r="B187" s="49"/>
      <c r="C187" s="49"/>
      <c r="D187" s="49"/>
      <c r="E187" s="49"/>
      <c r="F187" s="49"/>
    </row>
    <row r="188" spans="2:6" x14ac:dyDescent="0.2">
      <c r="B188" s="49"/>
      <c r="C188" s="49"/>
      <c r="D188" s="49"/>
      <c r="E188" s="49"/>
      <c r="F188" s="49"/>
    </row>
    <row r="189" spans="2:6" x14ac:dyDescent="0.2">
      <c r="B189" s="49"/>
      <c r="C189" s="49"/>
      <c r="D189" s="49"/>
      <c r="E189" s="49"/>
      <c r="F189" s="49"/>
    </row>
    <row r="190" spans="2:6" x14ac:dyDescent="0.2">
      <c r="B190" s="49"/>
      <c r="C190" s="49"/>
      <c r="D190" s="49"/>
      <c r="E190" s="49"/>
      <c r="F190" s="49"/>
    </row>
    <row r="191" spans="2:6" x14ac:dyDescent="0.2">
      <c r="B191" s="49"/>
      <c r="C191" s="49"/>
      <c r="D191" s="49"/>
      <c r="E191" s="49"/>
      <c r="F191" s="49"/>
    </row>
    <row r="192" spans="2:6" x14ac:dyDescent="0.2">
      <c r="B192" s="49"/>
      <c r="C192" s="49"/>
      <c r="D192" s="49"/>
      <c r="E192" s="49"/>
      <c r="F192" s="49"/>
    </row>
    <row r="193" spans="2:6" x14ac:dyDescent="0.2">
      <c r="B193" s="49"/>
      <c r="C193" s="49"/>
      <c r="D193" s="49"/>
      <c r="E193" s="49"/>
      <c r="F193" s="49"/>
    </row>
    <row r="194" spans="2:6" x14ac:dyDescent="0.2">
      <c r="B194" s="49"/>
      <c r="C194" s="49"/>
      <c r="D194" s="49"/>
      <c r="E194" s="49"/>
      <c r="F194" s="49"/>
    </row>
    <row r="195" spans="2:6" x14ac:dyDescent="0.2">
      <c r="B195" s="49"/>
      <c r="C195" s="49"/>
      <c r="D195" s="49"/>
      <c r="E195" s="49"/>
      <c r="F195" s="49"/>
    </row>
    <row r="196" spans="2:6" x14ac:dyDescent="0.2">
      <c r="B196" s="49"/>
      <c r="C196" s="49"/>
      <c r="D196" s="49"/>
      <c r="E196" s="49"/>
      <c r="F196" s="49"/>
    </row>
    <row r="197" spans="2:6" x14ac:dyDescent="0.2">
      <c r="B197" s="49"/>
      <c r="C197" s="49"/>
      <c r="D197" s="49"/>
      <c r="E197" s="49"/>
      <c r="F197" s="49"/>
    </row>
    <row r="198" spans="2:6" x14ac:dyDescent="0.2">
      <c r="B198" s="49"/>
      <c r="C198" s="49"/>
      <c r="D198" s="49"/>
      <c r="E198" s="49"/>
      <c r="F198" s="49"/>
    </row>
    <row r="199" spans="2:6" x14ac:dyDescent="0.2">
      <c r="B199" s="49"/>
      <c r="C199" s="49"/>
      <c r="D199" s="49"/>
      <c r="E199" s="49"/>
      <c r="F199" s="49"/>
    </row>
    <row r="200" spans="2:6" x14ac:dyDescent="0.2">
      <c r="B200" s="49"/>
      <c r="C200" s="49"/>
      <c r="D200" s="49"/>
      <c r="E200" s="49"/>
      <c r="F200" s="49"/>
    </row>
    <row r="201" spans="2:6" x14ac:dyDescent="0.2">
      <c r="B201" s="49"/>
      <c r="C201" s="49"/>
      <c r="D201" s="49"/>
      <c r="E201" s="49"/>
      <c r="F201" s="49"/>
    </row>
    <row r="202" spans="2:6" x14ac:dyDescent="0.2">
      <c r="B202" s="49"/>
      <c r="C202" s="49"/>
      <c r="D202" s="49"/>
      <c r="E202" s="49"/>
      <c r="F202" s="49"/>
    </row>
    <row r="209" spans="2:6" s="41" customFormat="1" ht="15" x14ac:dyDescent="0.2"/>
    <row r="210" spans="2:6" s="41" customFormat="1" ht="15" x14ac:dyDescent="0.2"/>
    <row r="211" spans="2:6" s="41" customFormat="1" ht="15" x14ac:dyDescent="0.2"/>
    <row r="214" spans="2:6" s="44" customFormat="1" ht="11.25" x14ac:dyDescent="0.2"/>
    <row r="217" spans="2:6" x14ac:dyDescent="0.2">
      <c r="B217" s="49"/>
      <c r="C217" s="49"/>
      <c r="D217" s="49"/>
      <c r="E217" s="49"/>
      <c r="F217" s="49"/>
    </row>
    <row r="218" spans="2:6" x14ac:dyDescent="0.2">
      <c r="B218" s="49"/>
      <c r="C218" s="49"/>
      <c r="D218" s="49"/>
      <c r="E218" s="49"/>
      <c r="F218" s="49"/>
    </row>
    <row r="219" spans="2:6" x14ac:dyDescent="0.2">
      <c r="B219" s="49"/>
      <c r="C219" s="49"/>
      <c r="D219" s="49"/>
      <c r="E219" s="49"/>
      <c r="F219" s="49"/>
    </row>
    <row r="220" spans="2:6" x14ac:dyDescent="0.2">
      <c r="B220" s="49"/>
      <c r="C220" s="49"/>
      <c r="D220" s="49"/>
      <c r="E220" s="49"/>
      <c r="F220" s="49"/>
    </row>
    <row r="221" spans="2:6" x14ac:dyDescent="0.2">
      <c r="B221" s="49"/>
      <c r="C221" s="49"/>
      <c r="D221" s="49"/>
      <c r="E221" s="49"/>
      <c r="F221" s="49"/>
    </row>
    <row r="222" spans="2:6" x14ac:dyDescent="0.2">
      <c r="B222" s="49"/>
      <c r="C222" s="49"/>
      <c r="D222" s="49"/>
      <c r="E222" s="49"/>
      <c r="F222" s="49"/>
    </row>
    <row r="223" spans="2:6" x14ac:dyDescent="0.2">
      <c r="B223" s="49"/>
      <c r="C223" s="49"/>
      <c r="D223" s="49"/>
      <c r="E223" s="49"/>
      <c r="F223" s="49"/>
    </row>
    <row r="224" spans="2:6" x14ac:dyDescent="0.2">
      <c r="B224" s="49"/>
      <c r="C224" s="49"/>
      <c r="D224" s="49"/>
      <c r="E224" s="49"/>
      <c r="F224" s="49"/>
    </row>
    <row r="225" spans="2:6" x14ac:dyDescent="0.2">
      <c r="B225" s="49"/>
      <c r="C225" s="49"/>
      <c r="D225" s="49"/>
      <c r="E225" s="49"/>
      <c r="F225" s="49"/>
    </row>
    <row r="226" spans="2:6" x14ac:dyDescent="0.2">
      <c r="B226" s="49"/>
      <c r="C226" s="49"/>
      <c r="D226" s="49"/>
      <c r="E226" s="49"/>
      <c r="F226" s="49"/>
    </row>
    <row r="227" spans="2:6" x14ac:dyDescent="0.2">
      <c r="B227" s="49"/>
      <c r="C227" s="49"/>
      <c r="D227" s="49"/>
      <c r="E227" s="49"/>
      <c r="F227" s="49"/>
    </row>
    <row r="228" spans="2:6" x14ac:dyDescent="0.2">
      <c r="B228" s="49"/>
      <c r="C228" s="49"/>
      <c r="D228" s="49"/>
      <c r="E228" s="49"/>
      <c r="F228" s="49"/>
    </row>
    <row r="229" spans="2:6" x14ac:dyDescent="0.2">
      <c r="B229" s="49"/>
      <c r="C229" s="49"/>
      <c r="D229" s="49"/>
      <c r="E229" s="49"/>
      <c r="F229" s="49"/>
    </row>
    <row r="230" spans="2:6" x14ac:dyDescent="0.2">
      <c r="B230" s="49"/>
      <c r="C230" s="49"/>
      <c r="D230" s="49"/>
      <c r="E230" s="49"/>
      <c r="F230" s="49"/>
    </row>
    <row r="231" spans="2:6" x14ac:dyDescent="0.2">
      <c r="B231" s="49"/>
      <c r="C231" s="49"/>
      <c r="D231" s="49"/>
      <c r="E231" s="49"/>
      <c r="F231" s="49"/>
    </row>
    <row r="232" spans="2:6" x14ac:dyDescent="0.2">
      <c r="B232" s="49"/>
      <c r="C232" s="49"/>
      <c r="D232" s="49"/>
      <c r="E232" s="49"/>
      <c r="F232" s="49"/>
    </row>
    <row r="233" spans="2:6" x14ac:dyDescent="0.2">
      <c r="B233" s="49"/>
      <c r="C233" s="49"/>
      <c r="D233" s="49"/>
      <c r="E233" s="49"/>
      <c r="F233" s="49"/>
    </row>
    <row r="234" spans="2:6" x14ac:dyDescent="0.2">
      <c r="B234" s="49"/>
      <c r="C234" s="49"/>
      <c r="D234" s="49"/>
      <c r="E234" s="49"/>
      <c r="F234" s="49"/>
    </row>
    <row r="235" spans="2:6" x14ac:dyDescent="0.2">
      <c r="B235" s="49"/>
      <c r="C235" s="49"/>
      <c r="D235" s="49"/>
      <c r="E235" s="49"/>
      <c r="F235" s="49"/>
    </row>
    <row r="236" spans="2:6" x14ac:dyDescent="0.2">
      <c r="B236" s="49"/>
      <c r="C236" s="49"/>
      <c r="D236" s="49"/>
      <c r="E236" s="49"/>
      <c r="F236" s="49"/>
    </row>
    <row r="237" spans="2:6" x14ac:dyDescent="0.2">
      <c r="B237" s="49"/>
      <c r="C237" s="49"/>
      <c r="D237" s="49"/>
      <c r="E237" s="49"/>
      <c r="F237" s="49"/>
    </row>
    <row r="238" spans="2:6" x14ac:dyDescent="0.2">
      <c r="B238" s="49"/>
      <c r="C238" s="49"/>
      <c r="D238" s="49"/>
      <c r="E238" s="49"/>
      <c r="F238" s="49"/>
    </row>
    <row r="239" spans="2:6" x14ac:dyDescent="0.2">
      <c r="B239" s="49"/>
      <c r="C239" s="49"/>
      <c r="D239" s="49"/>
      <c r="E239" s="49"/>
      <c r="F239" s="49"/>
    </row>
    <row r="240" spans="2:6" x14ac:dyDescent="0.2">
      <c r="B240" s="49"/>
      <c r="C240" s="49"/>
      <c r="D240" s="49"/>
      <c r="E240" s="49"/>
      <c r="F240" s="49"/>
    </row>
    <row r="241" spans="2:6" x14ac:dyDescent="0.2">
      <c r="B241" s="49"/>
      <c r="C241" s="49"/>
      <c r="D241" s="49"/>
      <c r="E241" s="49"/>
      <c r="F241" s="49"/>
    </row>
    <row r="242" spans="2:6" x14ac:dyDescent="0.2">
      <c r="B242" s="49"/>
      <c r="C242" s="49"/>
      <c r="D242" s="49"/>
      <c r="E242" s="49"/>
      <c r="F242" s="49"/>
    </row>
    <row r="243" spans="2:6" x14ac:dyDescent="0.2">
      <c r="B243" s="49"/>
      <c r="C243" s="49"/>
      <c r="D243" s="49"/>
      <c r="E243" s="49"/>
      <c r="F243" s="49"/>
    </row>
    <row r="244" spans="2:6" x14ac:dyDescent="0.2">
      <c r="B244" s="49"/>
      <c r="C244" s="49"/>
      <c r="D244" s="49"/>
      <c r="E244" s="49"/>
      <c r="F244" s="49"/>
    </row>
    <row r="245" spans="2:6" x14ac:dyDescent="0.2">
      <c r="B245" s="49"/>
      <c r="C245" s="49"/>
      <c r="D245" s="49"/>
      <c r="E245" s="49"/>
      <c r="F245" s="49"/>
    </row>
    <row r="246" spans="2:6" x14ac:dyDescent="0.2">
      <c r="B246" s="49"/>
      <c r="C246" s="49"/>
      <c r="D246" s="49"/>
      <c r="E246" s="49"/>
      <c r="F246" s="49"/>
    </row>
    <row r="247" spans="2:6" x14ac:dyDescent="0.2">
      <c r="B247" s="49"/>
      <c r="C247" s="49"/>
      <c r="D247" s="49"/>
      <c r="E247" s="49"/>
      <c r="F247" s="49"/>
    </row>
    <row r="248" spans="2:6" x14ac:dyDescent="0.2">
      <c r="B248" s="49"/>
      <c r="C248" s="49"/>
      <c r="D248" s="49"/>
      <c r="E248" s="49"/>
      <c r="F248" s="49"/>
    </row>
    <row r="249" spans="2:6" x14ac:dyDescent="0.2">
      <c r="B249" s="49"/>
      <c r="C249" s="49"/>
      <c r="D249" s="49"/>
      <c r="E249" s="49"/>
      <c r="F249" s="49"/>
    </row>
    <row r="250" spans="2:6" x14ac:dyDescent="0.2">
      <c r="B250" s="49"/>
      <c r="C250" s="49"/>
      <c r="D250" s="49"/>
      <c r="E250" s="49"/>
      <c r="F250" s="49"/>
    </row>
    <row r="251" spans="2:6" x14ac:dyDescent="0.2">
      <c r="B251" s="49"/>
      <c r="C251" s="49"/>
      <c r="D251" s="49"/>
      <c r="E251" s="49"/>
      <c r="F251" s="49"/>
    </row>
    <row r="252" spans="2:6" x14ac:dyDescent="0.2">
      <c r="B252" s="49"/>
      <c r="C252" s="49"/>
      <c r="D252" s="49"/>
      <c r="E252" s="49"/>
      <c r="F252" s="49"/>
    </row>
    <row r="253" spans="2:6" x14ac:dyDescent="0.2">
      <c r="B253" s="49"/>
      <c r="C253" s="49"/>
      <c r="D253" s="49"/>
      <c r="E253" s="49"/>
      <c r="F253" s="49"/>
    </row>
    <row r="254" spans="2:6" x14ac:dyDescent="0.2">
      <c r="B254" s="49"/>
      <c r="C254" s="49"/>
      <c r="D254" s="49"/>
      <c r="E254" s="49"/>
      <c r="F254" s="49"/>
    </row>
    <row r="261" spans="2:6" s="41" customFormat="1" ht="15" x14ac:dyDescent="0.2"/>
    <row r="262" spans="2:6" s="41" customFormat="1" ht="15" x14ac:dyDescent="0.2"/>
    <row r="263" spans="2:6" s="41" customFormat="1" ht="15" x14ac:dyDescent="0.2"/>
    <row r="266" spans="2:6" s="44" customFormat="1" ht="11.25" x14ac:dyDescent="0.2"/>
    <row r="269" spans="2:6" x14ac:dyDescent="0.2">
      <c r="B269" s="49"/>
      <c r="C269" s="49"/>
      <c r="D269" s="49"/>
      <c r="E269" s="49"/>
      <c r="F269" s="49"/>
    </row>
    <row r="270" spans="2:6" x14ac:dyDescent="0.2">
      <c r="B270" s="49"/>
      <c r="C270" s="49"/>
      <c r="D270" s="49"/>
      <c r="E270" s="49"/>
      <c r="F270" s="49"/>
    </row>
    <row r="271" spans="2:6" x14ac:dyDescent="0.2">
      <c r="B271" s="49"/>
      <c r="C271" s="49"/>
      <c r="D271" s="49"/>
      <c r="E271" s="49"/>
      <c r="F271" s="49"/>
    </row>
    <row r="272" spans="2:6" x14ac:dyDescent="0.2">
      <c r="B272" s="49"/>
      <c r="C272" s="49"/>
      <c r="D272" s="49"/>
      <c r="E272" s="49"/>
      <c r="F272" s="49"/>
    </row>
    <row r="273" spans="2:6" x14ac:dyDescent="0.2">
      <c r="B273" s="49"/>
      <c r="C273" s="49"/>
      <c r="D273" s="49"/>
      <c r="E273" s="49"/>
      <c r="F273" s="49"/>
    </row>
    <row r="274" spans="2:6" x14ac:dyDescent="0.2">
      <c r="B274" s="49"/>
      <c r="C274" s="49"/>
      <c r="D274" s="49"/>
      <c r="E274" s="49"/>
      <c r="F274" s="49"/>
    </row>
    <row r="275" spans="2:6" x14ac:dyDescent="0.2">
      <c r="B275" s="49"/>
      <c r="C275" s="49"/>
      <c r="D275" s="49"/>
      <c r="E275" s="49"/>
      <c r="F275" s="49"/>
    </row>
    <row r="276" spans="2:6" x14ac:dyDescent="0.2">
      <c r="B276" s="49"/>
      <c r="C276" s="49"/>
      <c r="D276" s="49"/>
      <c r="E276" s="49"/>
      <c r="F276" s="49"/>
    </row>
    <row r="277" spans="2:6" x14ac:dyDescent="0.2">
      <c r="B277" s="49"/>
      <c r="C277" s="49"/>
      <c r="D277" s="49"/>
      <c r="E277" s="49"/>
      <c r="F277" s="49"/>
    </row>
    <row r="278" spans="2:6" x14ac:dyDescent="0.2">
      <c r="B278" s="49"/>
      <c r="C278" s="49"/>
      <c r="D278" s="49"/>
      <c r="E278" s="49"/>
      <c r="F278" s="49"/>
    </row>
    <row r="279" spans="2:6" x14ac:dyDescent="0.2">
      <c r="B279" s="49"/>
      <c r="C279" s="49"/>
      <c r="D279" s="49"/>
      <c r="E279" s="49"/>
      <c r="F279" s="49"/>
    </row>
    <row r="280" spans="2:6" x14ac:dyDescent="0.2">
      <c r="B280" s="49"/>
      <c r="C280" s="49"/>
      <c r="D280" s="49"/>
      <c r="E280" s="49"/>
      <c r="F280" s="49"/>
    </row>
    <row r="281" spans="2:6" x14ac:dyDescent="0.2">
      <c r="B281" s="49"/>
      <c r="C281" s="49"/>
      <c r="D281" s="49"/>
      <c r="E281" s="49"/>
      <c r="F281" s="49"/>
    </row>
    <row r="282" spans="2:6" x14ac:dyDescent="0.2">
      <c r="B282" s="49"/>
      <c r="C282" s="49"/>
      <c r="D282" s="49"/>
      <c r="E282" s="49"/>
      <c r="F282" s="49"/>
    </row>
    <row r="283" spans="2:6" x14ac:dyDescent="0.2">
      <c r="B283" s="49"/>
      <c r="C283" s="49"/>
      <c r="D283" s="49"/>
      <c r="E283" s="49"/>
      <c r="F283" s="49"/>
    </row>
    <row r="284" spans="2:6" x14ac:dyDescent="0.2">
      <c r="B284" s="49"/>
      <c r="C284" s="49"/>
      <c r="D284" s="49"/>
      <c r="E284" s="49"/>
      <c r="F284" s="49"/>
    </row>
    <row r="285" spans="2:6" x14ac:dyDescent="0.2">
      <c r="B285" s="49"/>
      <c r="C285" s="49"/>
      <c r="D285" s="49"/>
      <c r="E285" s="49"/>
      <c r="F285" s="49"/>
    </row>
    <row r="286" spans="2:6" x14ac:dyDescent="0.2">
      <c r="B286" s="49"/>
      <c r="C286" s="49"/>
      <c r="D286" s="49"/>
      <c r="E286" s="49"/>
      <c r="F286" s="49"/>
    </row>
    <row r="287" spans="2:6" x14ac:dyDescent="0.2">
      <c r="B287" s="49"/>
      <c r="C287" s="49"/>
      <c r="D287" s="49"/>
      <c r="E287" s="49"/>
      <c r="F287" s="49"/>
    </row>
    <row r="288" spans="2:6" x14ac:dyDescent="0.2">
      <c r="B288" s="49"/>
      <c r="C288" s="49"/>
      <c r="D288" s="49"/>
      <c r="E288" s="49"/>
      <c r="F288" s="49"/>
    </row>
    <row r="289" spans="2:6" x14ac:dyDescent="0.2">
      <c r="B289" s="49"/>
      <c r="C289" s="49"/>
      <c r="D289" s="49"/>
      <c r="E289" s="49"/>
      <c r="F289" s="49"/>
    </row>
    <row r="290" spans="2:6" x14ac:dyDescent="0.2">
      <c r="B290" s="49"/>
      <c r="C290" s="49"/>
      <c r="D290" s="49"/>
      <c r="E290" s="49"/>
      <c r="F290" s="49"/>
    </row>
    <row r="291" spans="2:6" x14ac:dyDescent="0.2">
      <c r="B291" s="49"/>
      <c r="C291" s="49"/>
      <c r="D291" s="49"/>
      <c r="E291" s="49"/>
      <c r="F291" s="49"/>
    </row>
    <row r="292" spans="2:6" x14ac:dyDescent="0.2">
      <c r="B292" s="49"/>
      <c r="C292" s="49"/>
      <c r="D292" s="49"/>
      <c r="E292" s="49"/>
      <c r="F292" s="49"/>
    </row>
    <row r="293" spans="2:6" x14ac:dyDescent="0.2">
      <c r="B293" s="49"/>
      <c r="C293" s="49"/>
      <c r="D293" s="49"/>
      <c r="E293" s="49"/>
      <c r="F293" s="49"/>
    </row>
    <row r="294" spans="2:6" x14ac:dyDescent="0.2">
      <c r="B294" s="49"/>
      <c r="C294" s="49"/>
      <c r="D294" s="49"/>
      <c r="E294" s="49"/>
      <c r="F294" s="49"/>
    </row>
    <row r="295" spans="2:6" x14ac:dyDescent="0.2">
      <c r="B295" s="49"/>
      <c r="C295" s="49"/>
      <c r="D295" s="49"/>
      <c r="E295" s="49"/>
      <c r="F295" s="49"/>
    </row>
    <row r="296" spans="2:6" x14ac:dyDescent="0.2">
      <c r="B296" s="49"/>
      <c r="C296" s="49"/>
      <c r="D296" s="49"/>
      <c r="E296" s="49"/>
      <c r="F296" s="49"/>
    </row>
    <row r="297" spans="2:6" x14ac:dyDescent="0.2">
      <c r="B297" s="49"/>
      <c r="C297" s="49"/>
      <c r="D297" s="49"/>
      <c r="E297" s="49"/>
      <c r="F297" s="49"/>
    </row>
    <row r="298" spans="2:6" x14ac:dyDescent="0.2">
      <c r="B298" s="49"/>
      <c r="C298" s="49"/>
      <c r="D298" s="49"/>
      <c r="E298" s="49"/>
      <c r="F298" s="49"/>
    </row>
    <row r="299" spans="2:6" x14ac:dyDescent="0.2">
      <c r="B299" s="49"/>
      <c r="C299" s="49"/>
      <c r="D299" s="49"/>
      <c r="E299" s="49"/>
      <c r="F299" s="49"/>
    </row>
    <row r="300" spans="2:6" x14ac:dyDescent="0.2">
      <c r="B300" s="49"/>
      <c r="C300" s="49"/>
      <c r="D300" s="49"/>
      <c r="E300" s="49"/>
      <c r="F300" s="49"/>
    </row>
    <row r="301" spans="2:6" x14ac:dyDescent="0.2">
      <c r="B301" s="49"/>
      <c r="C301" s="49"/>
      <c r="D301" s="49"/>
      <c r="E301" s="49"/>
      <c r="F301" s="49"/>
    </row>
    <row r="302" spans="2:6" x14ac:dyDescent="0.2">
      <c r="B302" s="49"/>
      <c r="C302" s="49"/>
      <c r="D302" s="49"/>
      <c r="E302" s="49"/>
      <c r="F302" s="49"/>
    </row>
    <row r="303" spans="2:6" x14ac:dyDescent="0.2">
      <c r="B303" s="49"/>
      <c r="C303" s="49"/>
      <c r="D303" s="49"/>
      <c r="E303" s="49"/>
      <c r="F303" s="49"/>
    </row>
    <row r="304" spans="2:6" x14ac:dyDescent="0.2">
      <c r="B304" s="49"/>
      <c r="C304" s="49"/>
      <c r="D304" s="49"/>
      <c r="E304" s="49"/>
      <c r="F304" s="49"/>
    </row>
    <row r="305" spans="2:6" x14ac:dyDescent="0.2">
      <c r="B305" s="49"/>
      <c r="C305" s="49"/>
      <c r="D305" s="49"/>
      <c r="E305" s="49"/>
      <c r="F305" s="49"/>
    </row>
    <row r="306" spans="2:6" x14ac:dyDescent="0.2">
      <c r="B306" s="49"/>
      <c r="C306" s="49"/>
      <c r="D306" s="49"/>
      <c r="E306" s="49"/>
      <c r="F306" s="49"/>
    </row>
    <row r="313" spans="2:6" s="41" customFormat="1" ht="15" x14ac:dyDescent="0.2"/>
    <row r="314" spans="2:6" s="41" customFormat="1" ht="15" x14ac:dyDescent="0.2"/>
    <row r="315" spans="2:6" s="41" customFormat="1" ht="15" x14ac:dyDescent="0.2"/>
    <row r="318" spans="2:6" s="44" customFormat="1" ht="11.25" x14ac:dyDescent="0.2"/>
    <row r="321" spans="2:6" x14ac:dyDescent="0.2">
      <c r="B321" s="49"/>
      <c r="C321" s="49"/>
      <c r="D321" s="49"/>
      <c r="E321" s="49"/>
      <c r="F321" s="49"/>
    </row>
    <row r="322" spans="2:6" x14ac:dyDescent="0.2">
      <c r="B322" s="49"/>
      <c r="C322" s="49"/>
      <c r="D322" s="49"/>
      <c r="E322" s="49"/>
      <c r="F322" s="49"/>
    </row>
    <row r="323" spans="2:6" x14ac:dyDescent="0.2">
      <c r="B323" s="49"/>
      <c r="C323" s="49"/>
      <c r="D323" s="49"/>
      <c r="E323" s="49"/>
      <c r="F323" s="49"/>
    </row>
    <row r="324" spans="2:6" x14ac:dyDescent="0.2">
      <c r="B324" s="49"/>
      <c r="C324" s="49"/>
      <c r="D324" s="49"/>
      <c r="E324" s="49"/>
      <c r="F324" s="49"/>
    </row>
    <row r="325" spans="2:6" x14ac:dyDescent="0.2">
      <c r="B325" s="49"/>
      <c r="C325" s="49"/>
      <c r="D325" s="49"/>
      <c r="E325" s="49"/>
      <c r="F325" s="49"/>
    </row>
    <row r="326" spans="2:6" x14ac:dyDescent="0.2">
      <c r="B326" s="49"/>
      <c r="C326" s="49"/>
      <c r="D326" s="49"/>
      <c r="E326" s="49"/>
      <c r="F326" s="49"/>
    </row>
    <row r="327" spans="2:6" x14ac:dyDescent="0.2">
      <c r="B327" s="49"/>
      <c r="C327" s="49"/>
      <c r="D327" s="49"/>
      <c r="E327" s="49"/>
      <c r="F327" s="49"/>
    </row>
    <row r="328" spans="2:6" x14ac:dyDescent="0.2">
      <c r="B328" s="49"/>
      <c r="C328" s="49"/>
      <c r="D328" s="49"/>
      <c r="E328" s="49"/>
      <c r="F328" s="49"/>
    </row>
    <row r="329" spans="2:6" x14ac:dyDescent="0.2">
      <c r="B329" s="49"/>
      <c r="C329" s="49"/>
      <c r="D329" s="49"/>
      <c r="E329" s="49"/>
      <c r="F329" s="49"/>
    </row>
    <row r="330" spans="2:6" x14ac:dyDescent="0.2">
      <c r="B330" s="49"/>
      <c r="C330" s="49"/>
      <c r="D330" s="49"/>
      <c r="E330" s="49"/>
      <c r="F330" s="49"/>
    </row>
    <row r="331" spans="2:6" x14ac:dyDescent="0.2">
      <c r="B331" s="49"/>
      <c r="C331" s="49"/>
      <c r="D331" s="49"/>
      <c r="E331" s="49"/>
      <c r="F331" s="49"/>
    </row>
    <row r="332" spans="2:6" x14ac:dyDescent="0.2">
      <c r="B332" s="49"/>
      <c r="C332" s="49"/>
      <c r="D332" s="49"/>
      <c r="E332" s="49"/>
      <c r="F332" s="49"/>
    </row>
    <row r="333" spans="2:6" x14ac:dyDescent="0.2">
      <c r="B333" s="49"/>
      <c r="C333" s="49"/>
      <c r="D333" s="49"/>
      <c r="E333" s="49"/>
      <c r="F333" s="49"/>
    </row>
    <row r="334" spans="2:6" x14ac:dyDescent="0.2">
      <c r="B334" s="49"/>
      <c r="C334" s="49"/>
      <c r="D334" s="49"/>
      <c r="E334" s="49"/>
      <c r="F334" s="49"/>
    </row>
    <row r="335" spans="2:6" x14ac:dyDescent="0.2">
      <c r="B335" s="49"/>
      <c r="C335" s="49"/>
      <c r="D335" s="49"/>
      <c r="E335" s="49"/>
      <c r="F335" s="49"/>
    </row>
    <row r="336" spans="2:6" x14ac:dyDescent="0.2">
      <c r="B336" s="49"/>
      <c r="C336" s="49"/>
      <c r="D336" s="49"/>
      <c r="E336" s="49"/>
      <c r="F336" s="49"/>
    </row>
    <row r="337" spans="2:6" x14ac:dyDescent="0.2">
      <c r="B337" s="49"/>
      <c r="C337" s="49"/>
      <c r="D337" s="49"/>
      <c r="E337" s="49"/>
      <c r="F337" s="49"/>
    </row>
    <row r="338" spans="2:6" x14ac:dyDescent="0.2">
      <c r="B338" s="49"/>
      <c r="C338" s="49"/>
      <c r="D338" s="49"/>
      <c r="E338" s="49"/>
      <c r="F338" s="49"/>
    </row>
    <row r="339" spans="2:6" x14ac:dyDescent="0.2">
      <c r="B339" s="49"/>
      <c r="C339" s="49"/>
      <c r="D339" s="49"/>
      <c r="E339" s="49"/>
      <c r="F339" s="49"/>
    </row>
    <row r="340" spans="2:6" x14ac:dyDescent="0.2">
      <c r="B340" s="49"/>
      <c r="C340" s="49"/>
      <c r="D340" s="49"/>
      <c r="E340" s="49"/>
      <c r="F340" s="49"/>
    </row>
    <row r="341" spans="2:6" x14ac:dyDescent="0.2">
      <c r="B341" s="49"/>
      <c r="C341" s="49"/>
      <c r="D341" s="49"/>
      <c r="E341" s="49"/>
      <c r="F341" s="49"/>
    </row>
    <row r="342" spans="2:6" x14ac:dyDescent="0.2">
      <c r="B342" s="49"/>
      <c r="C342" s="49"/>
      <c r="D342" s="49"/>
      <c r="E342" s="49"/>
      <c r="F342" s="49"/>
    </row>
    <row r="343" spans="2:6" x14ac:dyDescent="0.2">
      <c r="B343" s="49"/>
      <c r="C343" s="49"/>
      <c r="D343" s="49"/>
      <c r="E343" s="49"/>
      <c r="F343" s="49"/>
    </row>
    <row r="344" spans="2:6" x14ac:dyDescent="0.2">
      <c r="B344" s="49"/>
      <c r="C344" s="49"/>
      <c r="D344" s="49"/>
      <c r="E344" s="49"/>
      <c r="F344" s="49"/>
    </row>
    <row r="345" spans="2:6" x14ac:dyDescent="0.2">
      <c r="B345" s="49"/>
      <c r="C345" s="49"/>
      <c r="D345" s="49"/>
      <c r="E345" s="49"/>
      <c r="F345" s="49"/>
    </row>
    <row r="346" spans="2:6" x14ac:dyDescent="0.2">
      <c r="B346" s="49"/>
      <c r="C346" s="49"/>
      <c r="D346" s="49"/>
      <c r="E346" s="49"/>
      <c r="F346" s="49"/>
    </row>
    <row r="347" spans="2:6" x14ac:dyDescent="0.2">
      <c r="B347" s="49"/>
      <c r="C347" s="49"/>
      <c r="D347" s="49"/>
      <c r="E347" s="49"/>
      <c r="F347" s="49"/>
    </row>
    <row r="348" spans="2:6" x14ac:dyDescent="0.2">
      <c r="B348" s="49"/>
      <c r="C348" s="49"/>
      <c r="D348" s="49"/>
      <c r="E348" s="49"/>
      <c r="F348" s="49"/>
    </row>
    <row r="349" spans="2:6" x14ac:dyDescent="0.2">
      <c r="B349" s="49"/>
      <c r="C349" s="49"/>
      <c r="D349" s="49"/>
      <c r="E349" s="49"/>
      <c r="F349" s="49"/>
    </row>
    <row r="350" spans="2:6" x14ac:dyDescent="0.2">
      <c r="B350" s="49"/>
      <c r="C350" s="49"/>
      <c r="D350" s="49"/>
      <c r="E350" s="49"/>
      <c r="F350" s="49"/>
    </row>
    <row r="351" spans="2:6" x14ac:dyDescent="0.2">
      <c r="B351" s="49"/>
      <c r="C351" s="49"/>
      <c r="D351" s="49"/>
      <c r="E351" s="49"/>
      <c r="F351" s="49"/>
    </row>
    <row r="352" spans="2:6" x14ac:dyDescent="0.2">
      <c r="B352" s="49"/>
      <c r="C352" s="49"/>
      <c r="D352" s="49"/>
      <c r="E352" s="49"/>
      <c r="F352" s="49"/>
    </row>
    <row r="353" spans="2:6" x14ac:dyDescent="0.2">
      <c r="B353" s="49"/>
      <c r="C353" s="49"/>
      <c r="D353" s="49"/>
      <c r="E353" s="49"/>
      <c r="F353" s="49"/>
    </row>
    <row r="354" spans="2:6" x14ac:dyDescent="0.2">
      <c r="B354" s="49"/>
      <c r="C354" s="49"/>
      <c r="D354" s="49"/>
      <c r="E354" s="49"/>
      <c r="F354" s="49"/>
    </row>
    <row r="355" spans="2:6" x14ac:dyDescent="0.2">
      <c r="B355" s="49"/>
      <c r="C355" s="49"/>
      <c r="D355" s="49"/>
      <c r="E355" s="49"/>
      <c r="F355" s="49"/>
    </row>
    <row r="356" spans="2:6" x14ac:dyDescent="0.2">
      <c r="B356" s="49"/>
      <c r="C356" s="49"/>
      <c r="D356" s="49"/>
      <c r="E356" s="49"/>
      <c r="F356" s="49"/>
    </row>
    <row r="357" spans="2:6" x14ac:dyDescent="0.2">
      <c r="B357" s="49"/>
      <c r="C357" s="49"/>
      <c r="D357" s="49"/>
      <c r="E357" s="49"/>
      <c r="F357" s="49"/>
    </row>
    <row r="358" spans="2:6" x14ac:dyDescent="0.2">
      <c r="B358" s="49"/>
      <c r="C358" s="49"/>
      <c r="D358" s="49"/>
      <c r="E358" s="49"/>
      <c r="F358" s="49"/>
    </row>
    <row r="365" spans="2:6" s="41" customFormat="1" ht="15" x14ac:dyDescent="0.2"/>
    <row r="366" spans="2:6" s="41" customFormat="1" ht="15" x14ac:dyDescent="0.2"/>
    <row r="367" spans="2:6" s="41" customFormat="1" ht="15" x14ac:dyDescent="0.2"/>
    <row r="370" spans="2:6" s="44" customFormat="1" ht="11.25" x14ac:dyDescent="0.2"/>
    <row r="373" spans="2:6" x14ac:dyDescent="0.2">
      <c r="B373" s="49"/>
      <c r="C373" s="49"/>
      <c r="D373" s="49"/>
      <c r="E373" s="49"/>
      <c r="F373" s="49"/>
    </row>
    <row r="374" spans="2:6" x14ac:dyDescent="0.2">
      <c r="B374" s="49"/>
      <c r="C374" s="49"/>
      <c r="D374" s="49"/>
      <c r="E374" s="49"/>
      <c r="F374" s="49"/>
    </row>
    <row r="375" spans="2:6" x14ac:dyDescent="0.2">
      <c r="B375" s="49"/>
      <c r="C375" s="49"/>
      <c r="D375" s="49"/>
      <c r="E375" s="49"/>
      <c r="F375" s="49"/>
    </row>
    <row r="376" spans="2:6" x14ac:dyDescent="0.2">
      <c r="B376" s="49"/>
      <c r="C376" s="49"/>
      <c r="D376" s="49"/>
      <c r="E376" s="49"/>
      <c r="F376" s="49"/>
    </row>
    <row r="377" spans="2:6" x14ac:dyDescent="0.2">
      <c r="B377" s="49"/>
      <c r="C377" s="49"/>
      <c r="D377" s="49"/>
      <c r="E377" s="49"/>
      <c r="F377" s="49"/>
    </row>
    <row r="378" spans="2:6" x14ac:dyDescent="0.2">
      <c r="B378" s="49"/>
      <c r="C378" s="49"/>
      <c r="D378" s="49"/>
      <c r="E378" s="49"/>
      <c r="F378" s="49"/>
    </row>
    <row r="379" spans="2:6" x14ac:dyDescent="0.2">
      <c r="B379" s="49"/>
      <c r="C379" s="49"/>
      <c r="D379" s="49"/>
      <c r="E379" s="49"/>
      <c r="F379" s="49"/>
    </row>
    <row r="380" spans="2:6" x14ac:dyDescent="0.2">
      <c r="B380" s="49"/>
      <c r="C380" s="49"/>
      <c r="D380" s="49"/>
      <c r="E380" s="49"/>
      <c r="F380" s="49"/>
    </row>
    <row r="381" spans="2:6" x14ac:dyDescent="0.2">
      <c r="B381" s="49"/>
      <c r="C381" s="49"/>
      <c r="D381" s="49"/>
      <c r="E381" s="49"/>
      <c r="F381" s="49"/>
    </row>
    <row r="382" spans="2:6" x14ac:dyDescent="0.2">
      <c r="B382" s="49"/>
      <c r="C382" s="49"/>
      <c r="D382" s="49"/>
      <c r="E382" s="49"/>
      <c r="F382" s="49"/>
    </row>
    <row r="383" spans="2:6" x14ac:dyDescent="0.2">
      <c r="B383" s="49"/>
      <c r="C383" s="49"/>
      <c r="D383" s="49"/>
      <c r="E383" s="49"/>
      <c r="F383" s="49"/>
    </row>
    <row r="384" spans="2:6" x14ac:dyDescent="0.2">
      <c r="B384" s="49"/>
      <c r="C384" s="49"/>
      <c r="D384" s="49"/>
      <c r="E384" s="49"/>
      <c r="F384" s="49"/>
    </row>
    <row r="385" spans="2:6" x14ac:dyDescent="0.2">
      <c r="B385" s="49"/>
      <c r="C385" s="49"/>
      <c r="D385" s="49"/>
      <c r="E385" s="49"/>
      <c r="F385" s="49"/>
    </row>
    <row r="386" spans="2:6" x14ac:dyDescent="0.2">
      <c r="B386" s="49"/>
      <c r="C386" s="49"/>
      <c r="D386" s="49"/>
      <c r="E386" s="49"/>
      <c r="F386" s="49"/>
    </row>
    <row r="387" spans="2:6" x14ac:dyDescent="0.2">
      <c r="B387" s="49"/>
      <c r="C387" s="49"/>
      <c r="D387" s="49"/>
      <c r="E387" s="49"/>
      <c r="F387" s="49"/>
    </row>
    <row r="388" spans="2:6" x14ac:dyDescent="0.2">
      <c r="B388" s="49"/>
      <c r="C388" s="49"/>
      <c r="D388" s="49"/>
      <c r="E388" s="49"/>
      <c r="F388" s="49"/>
    </row>
    <row r="389" spans="2:6" x14ac:dyDescent="0.2">
      <c r="B389" s="49"/>
      <c r="C389" s="49"/>
      <c r="D389" s="49"/>
      <c r="E389" s="49"/>
      <c r="F389" s="49"/>
    </row>
    <row r="390" spans="2:6" x14ac:dyDescent="0.2">
      <c r="B390" s="49"/>
      <c r="C390" s="49"/>
      <c r="D390" s="49"/>
      <c r="E390" s="49"/>
      <c r="F390" s="49"/>
    </row>
    <row r="391" spans="2:6" x14ac:dyDescent="0.2">
      <c r="B391" s="49"/>
      <c r="C391" s="49"/>
      <c r="D391" s="49"/>
      <c r="E391" s="49"/>
      <c r="F391" s="49"/>
    </row>
    <row r="392" spans="2:6" x14ac:dyDescent="0.2">
      <c r="B392" s="49"/>
      <c r="C392" s="49"/>
      <c r="D392" s="49"/>
      <c r="E392" s="49"/>
      <c r="F392" s="49"/>
    </row>
    <row r="393" spans="2:6" x14ac:dyDescent="0.2">
      <c r="B393" s="49"/>
      <c r="C393" s="49"/>
      <c r="D393" s="49"/>
      <c r="E393" s="49"/>
      <c r="F393" s="49"/>
    </row>
    <row r="394" spans="2:6" x14ac:dyDescent="0.2">
      <c r="B394" s="49"/>
      <c r="C394" s="49"/>
      <c r="D394" s="49"/>
      <c r="E394" s="49"/>
      <c r="F394" s="49"/>
    </row>
    <row r="395" spans="2:6" x14ac:dyDescent="0.2">
      <c r="B395" s="49"/>
      <c r="C395" s="49"/>
      <c r="D395" s="49"/>
      <c r="E395" s="49"/>
      <c r="F395" s="49"/>
    </row>
    <row r="396" spans="2:6" x14ac:dyDescent="0.2">
      <c r="B396" s="49"/>
      <c r="C396" s="49"/>
      <c r="D396" s="49"/>
      <c r="E396" s="49"/>
      <c r="F396" s="49"/>
    </row>
    <row r="397" spans="2:6" x14ac:dyDescent="0.2">
      <c r="B397" s="49"/>
      <c r="C397" s="49"/>
      <c r="D397" s="49"/>
      <c r="E397" s="49"/>
      <c r="F397" s="49"/>
    </row>
    <row r="398" spans="2:6" x14ac:dyDescent="0.2">
      <c r="B398" s="49"/>
      <c r="C398" s="49"/>
      <c r="D398" s="49"/>
      <c r="E398" s="49"/>
      <c r="F398" s="49"/>
    </row>
    <row r="399" spans="2:6" x14ac:dyDescent="0.2">
      <c r="B399" s="49"/>
      <c r="C399" s="49"/>
      <c r="D399" s="49"/>
      <c r="E399" s="49"/>
      <c r="F399" s="49"/>
    </row>
    <row r="400" spans="2:6" x14ac:dyDescent="0.2">
      <c r="B400" s="49"/>
      <c r="C400" s="49"/>
      <c r="D400" s="49"/>
      <c r="E400" s="49"/>
      <c r="F400" s="49"/>
    </row>
    <row r="401" spans="2:6" x14ac:dyDescent="0.2">
      <c r="B401" s="49"/>
      <c r="C401" s="49"/>
      <c r="D401" s="49"/>
      <c r="E401" s="49"/>
      <c r="F401" s="49"/>
    </row>
    <row r="402" spans="2:6" x14ac:dyDescent="0.2">
      <c r="B402" s="49"/>
      <c r="C402" s="49"/>
      <c r="D402" s="49"/>
      <c r="E402" s="49"/>
      <c r="F402" s="49"/>
    </row>
    <row r="403" spans="2:6" x14ac:dyDescent="0.2">
      <c r="B403" s="49"/>
      <c r="C403" s="49"/>
      <c r="D403" s="49"/>
      <c r="E403" s="49"/>
      <c r="F403" s="49"/>
    </row>
    <row r="404" spans="2:6" x14ac:dyDescent="0.2">
      <c r="B404" s="49"/>
      <c r="C404" s="49"/>
      <c r="D404" s="49"/>
      <c r="E404" s="49"/>
      <c r="F404" s="49"/>
    </row>
    <row r="405" spans="2:6" x14ac:dyDescent="0.2">
      <c r="B405" s="49"/>
      <c r="C405" s="49"/>
      <c r="D405" s="49"/>
      <c r="E405" s="49"/>
      <c r="F405" s="49"/>
    </row>
    <row r="406" spans="2:6" x14ac:dyDescent="0.2">
      <c r="B406" s="49"/>
      <c r="C406" s="49"/>
      <c r="D406" s="49"/>
      <c r="E406" s="49"/>
      <c r="F406" s="49"/>
    </row>
    <row r="407" spans="2:6" x14ac:dyDescent="0.2">
      <c r="B407" s="49"/>
      <c r="C407" s="49"/>
      <c r="D407" s="49"/>
      <c r="E407" s="49"/>
      <c r="F407" s="49"/>
    </row>
    <row r="408" spans="2:6" x14ac:dyDescent="0.2">
      <c r="B408" s="49"/>
      <c r="C408" s="49"/>
      <c r="D408" s="49"/>
      <c r="E408" s="49"/>
      <c r="F408" s="49"/>
    </row>
    <row r="409" spans="2:6" x14ac:dyDescent="0.2">
      <c r="B409" s="49"/>
      <c r="C409" s="49"/>
      <c r="D409" s="49"/>
      <c r="E409" s="49"/>
      <c r="F409" s="49"/>
    </row>
    <row r="410" spans="2:6" x14ac:dyDescent="0.2">
      <c r="B410" s="49"/>
      <c r="C410" s="49"/>
      <c r="D410" s="49"/>
      <c r="E410" s="49"/>
      <c r="F410" s="49"/>
    </row>
    <row r="417" spans="2:6" s="41" customFormat="1" ht="15" x14ac:dyDescent="0.2"/>
    <row r="418" spans="2:6" s="41" customFormat="1" ht="15" x14ac:dyDescent="0.2"/>
    <row r="419" spans="2:6" s="41" customFormat="1" ht="15" x14ac:dyDescent="0.2"/>
    <row r="422" spans="2:6" s="44" customFormat="1" ht="11.25" x14ac:dyDescent="0.2"/>
    <row r="425" spans="2:6" x14ac:dyDescent="0.2">
      <c r="B425" s="49"/>
      <c r="C425" s="49"/>
      <c r="D425" s="49"/>
      <c r="E425" s="49"/>
      <c r="F425" s="49"/>
    </row>
    <row r="426" spans="2:6" x14ac:dyDescent="0.2">
      <c r="B426" s="49"/>
      <c r="C426" s="49"/>
      <c r="D426" s="49"/>
      <c r="E426" s="49"/>
      <c r="F426" s="49"/>
    </row>
    <row r="427" spans="2:6" x14ac:dyDescent="0.2">
      <c r="B427" s="49"/>
      <c r="C427" s="49"/>
      <c r="D427" s="49"/>
      <c r="E427" s="49"/>
      <c r="F427" s="49"/>
    </row>
    <row r="428" spans="2:6" x14ac:dyDescent="0.2">
      <c r="B428" s="49"/>
      <c r="C428" s="49"/>
      <c r="D428" s="49"/>
      <c r="E428" s="49"/>
      <c r="F428" s="49"/>
    </row>
    <row r="429" spans="2:6" x14ac:dyDescent="0.2">
      <c r="B429" s="49"/>
      <c r="C429" s="49"/>
      <c r="D429" s="49"/>
      <c r="E429" s="49"/>
      <c r="F429" s="49"/>
    </row>
    <row r="430" spans="2:6" x14ac:dyDescent="0.2">
      <c r="B430" s="49"/>
      <c r="C430" s="49"/>
      <c r="D430" s="49"/>
      <c r="E430" s="49"/>
      <c r="F430" s="49"/>
    </row>
    <row r="431" spans="2:6" x14ac:dyDescent="0.2">
      <c r="B431" s="49"/>
      <c r="C431" s="49"/>
      <c r="D431" s="49"/>
      <c r="E431" s="49"/>
      <c r="F431" s="49"/>
    </row>
    <row r="432" spans="2:6" x14ac:dyDescent="0.2">
      <c r="B432" s="49"/>
      <c r="C432" s="49"/>
      <c r="D432" s="49"/>
      <c r="E432" s="49"/>
      <c r="F432" s="49"/>
    </row>
    <row r="433" spans="2:6" x14ac:dyDescent="0.2">
      <c r="B433" s="49"/>
      <c r="C433" s="49"/>
      <c r="D433" s="49"/>
      <c r="E433" s="49"/>
      <c r="F433" s="49"/>
    </row>
    <row r="434" spans="2:6" x14ac:dyDescent="0.2">
      <c r="B434" s="49"/>
      <c r="C434" s="49"/>
      <c r="D434" s="49"/>
      <c r="E434" s="49"/>
      <c r="F434" s="49"/>
    </row>
    <row r="435" spans="2:6" x14ac:dyDescent="0.2">
      <c r="B435" s="49"/>
      <c r="C435" s="49"/>
      <c r="D435" s="49"/>
      <c r="E435" s="49"/>
      <c r="F435" s="49"/>
    </row>
    <row r="436" spans="2:6" x14ac:dyDescent="0.2">
      <c r="B436" s="49"/>
      <c r="C436" s="49"/>
      <c r="D436" s="49"/>
      <c r="E436" s="49"/>
      <c r="F436" s="49"/>
    </row>
    <row r="437" spans="2:6" x14ac:dyDescent="0.2">
      <c r="B437" s="49"/>
      <c r="C437" s="49"/>
      <c r="D437" s="49"/>
      <c r="E437" s="49"/>
      <c r="F437" s="49"/>
    </row>
    <row r="438" spans="2:6" x14ac:dyDescent="0.2">
      <c r="B438" s="49"/>
      <c r="C438" s="49"/>
      <c r="D438" s="49"/>
      <c r="E438" s="49"/>
      <c r="F438" s="49"/>
    </row>
    <row r="439" spans="2:6" x14ac:dyDescent="0.2">
      <c r="B439" s="49"/>
      <c r="C439" s="49"/>
      <c r="D439" s="49"/>
      <c r="E439" s="49"/>
      <c r="F439" s="49"/>
    </row>
    <row r="440" spans="2:6" x14ac:dyDescent="0.2">
      <c r="B440" s="49"/>
      <c r="C440" s="49"/>
      <c r="D440" s="49"/>
      <c r="E440" s="49"/>
      <c r="F440" s="49"/>
    </row>
    <row r="441" spans="2:6" x14ac:dyDescent="0.2">
      <c r="B441" s="49"/>
      <c r="C441" s="49"/>
      <c r="D441" s="49"/>
      <c r="E441" s="49"/>
      <c r="F441" s="49"/>
    </row>
    <row r="442" spans="2:6" x14ac:dyDescent="0.2">
      <c r="B442" s="49"/>
      <c r="C442" s="49"/>
      <c r="D442" s="49"/>
      <c r="E442" s="49"/>
      <c r="F442" s="49"/>
    </row>
    <row r="443" spans="2:6" x14ac:dyDescent="0.2">
      <c r="B443" s="49"/>
      <c r="C443" s="49"/>
      <c r="D443" s="49"/>
      <c r="E443" s="49"/>
      <c r="F443" s="49"/>
    </row>
    <row r="444" spans="2:6" x14ac:dyDescent="0.2">
      <c r="B444" s="49"/>
      <c r="C444" s="49"/>
      <c r="D444" s="49"/>
      <c r="E444" s="49"/>
      <c r="F444" s="49"/>
    </row>
    <row r="445" spans="2:6" x14ac:dyDescent="0.2">
      <c r="B445" s="49"/>
      <c r="C445" s="49"/>
      <c r="D445" s="49"/>
      <c r="E445" s="49"/>
      <c r="F445" s="49"/>
    </row>
    <row r="446" spans="2:6" x14ac:dyDescent="0.2">
      <c r="B446" s="49"/>
      <c r="C446" s="49"/>
      <c r="D446" s="49"/>
      <c r="E446" s="49"/>
      <c r="F446" s="49"/>
    </row>
    <row r="447" spans="2:6" x14ac:dyDescent="0.2">
      <c r="B447" s="49"/>
      <c r="C447" s="49"/>
      <c r="D447" s="49"/>
      <c r="E447" s="49"/>
      <c r="F447" s="49"/>
    </row>
    <row r="448" spans="2:6" x14ac:dyDescent="0.2">
      <c r="B448" s="49"/>
      <c r="C448" s="49"/>
      <c r="D448" s="49"/>
      <c r="E448" s="49"/>
      <c r="F448" s="49"/>
    </row>
    <row r="449" spans="2:6" x14ac:dyDescent="0.2">
      <c r="B449" s="49"/>
      <c r="C449" s="49"/>
      <c r="D449" s="49"/>
      <c r="E449" s="49"/>
      <c r="F449" s="49"/>
    </row>
    <row r="450" spans="2:6" x14ac:dyDescent="0.2">
      <c r="B450" s="49"/>
      <c r="C450" s="49"/>
      <c r="D450" s="49"/>
      <c r="E450" s="49"/>
      <c r="F450" s="49"/>
    </row>
    <row r="451" spans="2:6" x14ac:dyDescent="0.2">
      <c r="B451" s="49"/>
      <c r="C451" s="49"/>
      <c r="D451" s="49"/>
      <c r="E451" s="49"/>
      <c r="F451" s="49"/>
    </row>
    <row r="452" spans="2:6" x14ac:dyDescent="0.2">
      <c r="B452" s="49"/>
      <c r="C452" s="49"/>
      <c r="D452" s="49"/>
      <c r="E452" s="49"/>
      <c r="F452" s="49"/>
    </row>
    <row r="453" spans="2:6" x14ac:dyDescent="0.2">
      <c r="B453" s="49"/>
      <c r="C453" s="49"/>
      <c r="D453" s="49"/>
      <c r="E453" s="49"/>
      <c r="F453" s="49"/>
    </row>
    <row r="454" spans="2:6" x14ac:dyDescent="0.2">
      <c r="B454" s="49"/>
      <c r="C454" s="49"/>
      <c r="D454" s="49"/>
      <c r="E454" s="49"/>
      <c r="F454" s="49"/>
    </row>
    <row r="455" spans="2:6" x14ac:dyDescent="0.2">
      <c r="B455" s="49"/>
      <c r="C455" s="49"/>
      <c r="D455" s="49"/>
      <c r="E455" s="49"/>
      <c r="F455" s="49"/>
    </row>
    <row r="456" spans="2:6" x14ac:dyDescent="0.2">
      <c r="B456" s="49"/>
      <c r="C456" s="49"/>
      <c r="D456" s="49"/>
      <c r="E456" s="49"/>
      <c r="F456" s="49"/>
    </row>
    <row r="457" spans="2:6" x14ac:dyDescent="0.2">
      <c r="B457" s="49"/>
      <c r="C457" s="49"/>
      <c r="D457" s="49"/>
      <c r="E457" s="49"/>
      <c r="F457" s="49"/>
    </row>
    <row r="458" spans="2:6" x14ac:dyDescent="0.2">
      <c r="B458" s="49"/>
      <c r="C458" s="49"/>
      <c r="D458" s="49"/>
      <c r="E458" s="49"/>
      <c r="F458" s="49"/>
    </row>
    <row r="459" spans="2:6" x14ac:dyDescent="0.2">
      <c r="B459" s="49"/>
      <c r="C459" s="49"/>
      <c r="D459" s="49"/>
      <c r="E459" s="49"/>
      <c r="F459" s="49"/>
    </row>
    <row r="460" spans="2:6" x14ac:dyDescent="0.2">
      <c r="B460" s="49"/>
      <c r="C460" s="49"/>
      <c r="D460" s="49"/>
      <c r="E460" s="49"/>
      <c r="F460" s="49"/>
    </row>
    <row r="461" spans="2:6" x14ac:dyDescent="0.2">
      <c r="B461" s="49"/>
      <c r="C461" s="49"/>
      <c r="D461" s="49"/>
      <c r="E461" s="49"/>
      <c r="F461" s="49"/>
    </row>
    <row r="462" spans="2:6" x14ac:dyDescent="0.2">
      <c r="B462" s="49"/>
      <c r="C462" s="49"/>
      <c r="D462" s="49"/>
      <c r="E462" s="49"/>
      <c r="F462" s="49"/>
    </row>
    <row r="463" spans="2:6" x14ac:dyDescent="0.2">
      <c r="B463" s="49"/>
      <c r="C463" s="49"/>
      <c r="D463" s="49"/>
      <c r="E463" s="49"/>
      <c r="F463" s="49"/>
    </row>
    <row r="464" spans="2:6" x14ac:dyDescent="0.2">
      <c r="B464" s="49"/>
      <c r="C464" s="49"/>
      <c r="D464" s="49"/>
      <c r="E464" s="49"/>
      <c r="F464" s="49"/>
    </row>
    <row r="465" spans="2:6" x14ac:dyDescent="0.2">
      <c r="B465" s="49"/>
      <c r="C465" s="49"/>
      <c r="D465" s="49"/>
      <c r="E465" s="49"/>
      <c r="F465" s="49"/>
    </row>
    <row r="466" spans="2:6" x14ac:dyDescent="0.2">
      <c r="B466" s="49"/>
      <c r="C466" s="49"/>
      <c r="D466" s="49"/>
      <c r="E466" s="49"/>
      <c r="F466" s="49"/>
    </row>
    <row r="467" spans="2:6" x14ac:dyDescent="0.2">
      <c r="B467" s="49"/>
      <c r="C467" s="49"/>
      <c r="D467" s="49"/>
      <c r="E467" s="49"/>
      <c r="F467" s="49"/>
    </row>
    <row r="468" spans="2:6" x14ac:dyDescent="0.2">
      <c r="B468" s="49"/>
      <c r="C468" s="49"/>
      <c r="D468" s="49"/>
      <c r="E468" s="49"/>
      <c r="F468" s="49"/>
    </row>
    <row r="469" spans="2:6" s="41" customFormat="1" ht="15" x14ac:dyDescent="0.2">
      <c r="B469" s="49"/>
      <c r="C469" s="49"/>
      <c r="D469" s="49"/>
      <c r="E469" s="49"/>
      <c r="F469" s="49"/>
    </row>
    <row r="470" spans="2:6" s="41" customFormat="1" ht="15" x14ac:dyDescent="0.2">
      <c r="B470" s="49"/>
      <c r="C470" s="49"/>
      <c r="D470" s="49"/>
      <c r="E470" s="49"/>
      <c r="F470" s="49"/>
    </row>
    <row r="471" spans="2:6" s="41" customFormat="1" ht="15" x14ac:dyDescent="0.2">
      <c r="B471" s="49"/>
      <c r="C471" s="49"/>
      <c r="D471" s="49"/>
      <c r="E471" s="49"/>
      <c r="F471" s="49"/>
    </row>
    <row r="472" spans="2:6" x14ac:dyDescent="0.2">
      <c r="B472" s="49"/>
      <c r="C472" s="49"/>
      <c r="D472" s="49"/>
      <c r="E472" s="49"/>
      <c r="F472" s="49"/>
    </row>
    <row r="473" spans="2:6" x14ac:dyDescent="0.2">
      <c r="B473" s="49"/>
      <c r="C473" s="49"/>
      <c r="D473" s="49"/>
      <c r="E473" s="49"/>
      <c r="F473" s="49"/>
    </row>
    <row r="474" spans="2:6" s="44" customFormat="1" ht="11.25" x14ac:dyDescent="0.2"/>
    <row r="475" spans="2:6" x14ac:dyDescent="0.2">
      <c r="B475" s="49"/>
      <c r="C475" s="49"/>
      <c r="D475" s="49"/>
      <c r="E475" s="49"/>
      <c r="F475" s="49"/>
    </row>
    <row r="476" spans="2:6" x14ac:dyDescent="0.2">
      <c r="B476" s="49"/>
      <c r="C476" s="49"/>
      <c r="D476" s="49"/>
      <c r="E476" s="49"/>
      <c r="F476" s="49"/>
    </row>
    <row r="477" spans="2:6" x14ac:dyDescent="0.2">
      <c r="B477" s="49"/>
      <c r="C477" s="49"/>
      <c r="D477" s="49"/>
      <c r="E477" s="49"/>
      <c r="F477" s="49"/>
    </row>
    <row r="478" spans="2:6" x14ac:dyDescent="0.2">
      <c r="B478" s="49"/>
      <c r="C478" s="49"/>
      <c r="D478" s="49"/>
      <c r="E478" s="49"/>
      <c r="F478" s="49"/>
    </row>
    <row r="479" spans="2:6" x14ac:dyDescent="0.2">
      <c r="B479" s="49"/>
      <c r="C479" s="49"/>
      <c r="D479" s="49"/>
      <c r="E479" s="49"/>
      <c r="F479" s="49"/>
    </row>
    <row r="480" spans="2:6" x14ac:dyDescent="0.2">
      <c r="B480" s="49"/>
      <c r="C480" s="49"/>
      <c r="D480" s="49"/>
      <c r="E480" s="49"/>
      <c r="F480" s="49"/>
    </row>
    <row r="481" spans="2:6" x14ac:dyDescent="0.2">
      <c r="B481" s="49"/>
      <c r="C481" s="49"/>
      <c r="D481" s="49"/>
      <c r="E481" s="49"/>
      <c r="F481" s="49"/>
    </row>
    <row r="482" spans="2:6" x14ac:dyDescent="0.2">
      <c r="B482" s="49"/>
      <c r="C482" s="49"/>
      <c r="D482" s="49"/>
      <c r="E482" s="49"/>
      <c r="F482" s="49"/>
    </row>
    <row r="483" spans="2:6" x14ac:dyDescent="0.2">
      <c r="B483" s="49"/>
      <c r="C483" s="49"/>
      <c r="D483" s="49"/>
      <c r="E483" s="49"/>
      <c r="F483" s="49"/>
    </row>
    <row r="484" spans="2:6" x14ac:dyDescent="0.2">
      <c r="B484" s="49"/>
      <c r="C484" s="49"/>
      <c r="D484" s="49"/>
      <c r="E484" s="49"/>
      <c r="F484" s="49"/>
    </row>
    <row r="485" spans="2:6" x14ac:dyDescent="0.2">
      <c r="B485" s="49"/>
      <c r="C485" s="49"/>
      <c r="D485" s="49"/>
      <c r="E485" s="49"/>
      <c r="F485" s="49"/>
    </row>
    <row r="486" spans="2:6" x14ac:dyDescent="0.2">
      <c r="B486" s="49"/>
      <c r="C486" s="49"/>
      <c r="D486" s="49"/>
      <c r="E486" s="49"/>
      <c r="F486" s="49"/>
    </row>
    <row r="487" spans="2:6" x14ac:dyDescent="0.2">
      <c r="B487" s="49"/>
      <c r="C487" s="49"/>
      <c r="D487" s="49"/>
      <c r="E487" s="49"/>
      <c r="F487" s="49"/>
    </row>
    <row r="488" spans="2:6" x14ac:dyDescent="0.2">
      <c r="B488" s="49"/>
      <c r="C488" s="49"/>
      <c r="D488" s="49"/>
      <c r="E488" s="49"/>
      <c r="F488" s="49"/>
    </row>
    <row r="489" spans="2:6" x14ac:dyDescent="0.2">
      <c r="B489" s="49"/>
      <c r="C489" s="49"/>
      <c r="D489" s="49"/>
      <c r="E489" s="49"/>
      <c r="F489" s="49"/>
    </row>
    <row r="490" spans="2:6" x14ac:dyDescent="0.2">
      <c r="B490" s="49"/>
      <c r="C490" s="49"/>
      <c r="D490" s="49"/>
      <c r="E490" s="49"/>
      <c r="F490" s="49"/>
    </row>
    <row r="491" spans="2:6" x14ac:dyDescent="0.2">
      <c r="B491" s="49"/>
      <c r="C491" s="49"/>
      <c r="D491" s="49"/>
      <c r="E491" s="49"/>
      <c r="F491" s="49"/>
    </row>
    <row r="492" spans="2:6" x14ac:dyDescent="0.2">
      <c r="B492" s="49"/>
      <c r="C492" s="49"/>
      <c r="D492" s="49"/>
      <c r="E492" s="49"/>
      <c r="F492" s="49"/>
    </row>
    <row r="493" spans="2:6" x14ac:dyDescent="0.2">
      <c r="B493" s="49"/>
      <c r="C493" s="49"/>
      <c r="D493" s="49"/>
      <c r="E493" s="49"/>
      <c r="F493" s="49"/>
    </row>
    <row r="494" spans="2:6" x14ac:dyDescent="0.2">
      <c r="B494" s="49"/>
      <c r="C494" s="49"/>
      <c r="D494" s="49"/>
      <c r="E494" s="49"/>
      <c r="F494" s="49"/>
    </row>
    <row r="495" spans="2:6" x14ac:dyDescent="0.2">
      <c r="B495" s="49"/>
      <c r="C495" s="49"/>
      <c r="D495" s="49"/>
      <c r="E495" s="49"/>
      <c r="F495" s="49"/>
    </row>
    <row r="496" spans="2:6" x14ac:dyDescent="0.2">
      <c r="B496" s="49"/>
      <c r="C496" s="49"/>
      <c r="D496" s="49"/>
      <c r="E496" s="49"/>
      <c r="F496" s="49"/>
    </row>
    <row r="497" spans="2:6" x14ac:dyDescent="0.2">
      <c r="B497" s="49"/>
      <c r="C497" s="49"/>
      <c r="D497" s="49"/>
      <c r="E497" s="49"/>
      <c r="F497" s="49"/>
    </row>
    <row r="498" spans="2:6" x14ac:dyDescent="0.2">
      <c r="B498" s="49"/>
      <c r="C498" s="49"/>
      <c r="D498" s="49"/>
      <c r="E498" s="49"/>
      <c r="F498" s="49"/>
    </row>
    <row r="499" spans="2:6" x14ac:dyDescent="0.2">
      <c r="B499" s="49"/>
      <c r="C499" s="49"/>
      <c r="D499" s="49"/>
      <c r="E499" s="49"/>
      <c r="F499" s="49"/>
    </row>
    <row r="500" spans="2:6" x14ac:dyDescent="0.2">
      <c r="B500" s="49"/>
      <c r="C500" s="49"/>
      <c r="D500" s="49"/>
      <c r="E500" s="49"/>
      <c r="F500" s="49"/>
    </row>
    <row r="501" spans="2:6" x14ac:dyDescent="0.2">
      <c r="B501" s="49"/>
      <c r="C501" s="49"/>
      <c r="D501" s="49"/>
      <c r="E501" s="49"/>
      <c r="F501" s="49"/>
    </row>
    <row r="502" spans="2:6" x14ac:dyDescent="0.2">
      <c r="B502" s="49"/>
      <c r="C502" s="49"/>
      <c r="D502" s="49"/>
      <c r="E502" s="49"/>
      <c r="F502" s="49"/>
    </row>
    <row r="503" spans="2:6" x14ac:dyDescent="0.2">
      <c r="B503" s="49"/>
      <c r="C503" s="49"/>
      <c r="D503" s="49"/>
      <c r="E503" s="49"/>
      <c r="F503" s="49"/>
    </row>
    <row r="504" spans="2:6" x14ac:dyDescent="0.2">
      <c r="B504" s="49"/>
      <c r="C504" s="49"/>
      <c r="D504" s="49"/>
      <c r="E504" s="49"/>
      <c r="F504" s="49"/>
    </row>
    <row r="505" spans="2:6" x14ac:dyDescent="0.2">
      <c r="B505" s="49"/>
      <c r="C505" s="49"/>
      <c r="D505" s="49"/>
      <c r="E505" s="49"/>
      <c r="F505" s="49"/>
    </row>
    <row r="506" spans="2:6" x14ac:dyDescent="0.2">
      <c r="B506" s="49"/>
      <c r="C506" s="49"/>
      <c r="D506" s="49"/>
      <c r="E506" s="49"/>
      <c r="F506" s="49"/>
    </row>
    <row r="507" spans="2:6" x14ac:dyDescent="0.2">
      <c r="B507" s="49"/>
      <c r="C507" s="49"/>
      <c r="D507" s="49"/>
      <c r="E507" s="49"/>
      <c r="F507" s="49"/>
    </row>
    <row r="508" spans="2:6" x14ac:dyDescent="0.2">
      <c r="B508" s="49"/>
      <c r="C508" s="49"/>
      <c r="D508" s="49"/>
      <c r="E508" s="49"/>
      <c r="F508" s="49"/>
    </row>
    <row r="509" spans="2:6" x14ac:dyDescent="0.2">
      <c r="B509" s="49"/>
      <c r="C509" s="49"/>
      <c r="D509" s="49"/>
      <c r="E509" s="49"/>
      <c r="F509" s="49"/>
    </row>
    <row r="510" spans="2:6" x14ac:dyDescent="0.2">
      <c r="B510" s="49"/>
      <c r="C510" s="49"/>
      <c r="D510" s="49"/>
      <c r="E510" s="49"/>
      <c r="F510" s="49"/>
    </row>
    <row r="511" spans="2:6" x14ac:dyDescent="0.2">
      <c r="B511" s="49"/>
      <c r="C511" s="49"/>
      <c r="D511" s="49"/>
      <c r="E511" s="49"/>
      <c r="F511" s="49"/>
    </row>
    <row r="512" spans="2:6" x14ac:dyDescent="0.2">
      <c r="B512" s="49"/>
      <c r="C512" s="49"/>
      <c r="D512" s="49"/>
      <c r="E512" s="49"/>
      <c r="F512" s="49"/>
    </row>
    <row r="513" spans="2:6" x14ac:dyDescent="0.2">
      <c r="B513" s="49"/>
      <c r="C513" s="49"/>
      <c r="D513" s="49"/>
      <c r="E513" s="49"/>
      <c r="F513" s="49"/>
    </row>
    <row r="514" spans="2:6" x14ac:dyDescent="0.2">
      <c r="B514" s="49"/>
      <c r="C514" s="49"/>
      <c r="D514" s="49"/>
      <c r="E514" s="49"/>
      <c r="F514" s="49"/>
    </row>
    <row r="521" spans="2:6" s="41" customFormat="1" ht="15" x14ac:dyDescent="0.2"/>
    <row r="522" spans="2:6" s="41" customFormat="1" ht="15" x14ac:dyDescent="0.2"/>
    <row r="523" spans="2:6" s="41" customFormat="1" ht="15" x14ac:dyDescent="0.2"/>
    <row r="526" spans="2:6" s="44" customFormat="1" ht="11.25" x14ac:dyDescent="0.2"/>
    <row r="529" spans="2:6" x14ac:dyDescent="0.2">
      <c r="B529" s="49"/>
      <c r="C529" s="49"/>
      <c r="D529" s="49"/>
      <c r="E529" s="49"/>
      <c r="F529" s="49"/>
    </row>
    <row r="530" spans="2:6" x14ac:dyDescent="0.2">
      <c r="B530" s="49"/>
      <c r="C530" s="49"/>
      <c r="D530" s="49"/>
      <c r="E530" s="49"/>
      <c r="F530" s="49"/>
    </row>
    <row r="531" spans="2:6" x14ac:dyDescent="0.2">
      <c r="B531" s="49"/>
      <c r="C531" s="49"/>
      <c r="D531" s="49"/>
      <c r="E531" s="49"/>
      <c r="F531" s="49"/>
    </row>
    <row r="532" spans="2:6" x14ac:dyDescent="0.2">
      <c r="B532" s="49"/>
      <c r="C532" s="49"/>
      <c r="D532" s="49"/>
      <c r="E532" s="49"/>
      <c r="F532" s="49"/>
    </row>
    <row r="533" spans="2:6" x14ac:dyDescent="0.2">
      <c r="B533" s="49"/>
      <c r="C533" s="49"/>
      <c r="D533" s="49"/>
      <c r="E533" s="49"/>
      <c r="F533" s="49"/>
    </row>
    <row r="534" spans="2:6" x14ac:dyDescent="0.2">
      <c r="B534" s="49"/>
      <c r="C534" s="49"/>
      <c r="D534" s="49"/>
      <c r="E534" s="49"/>
      <c r="F534" s="49"/>
    </row>
    <row r="535" spans="2:6" x14ac:dyDescent="0.2">
      <c r="B535" s="49"/>
      <c r="C535" s="49"/>
      <c r="D535" s="49"/>
      <c r="E535" s="49"/>
      <c r="F535" s="49"/>
    </row>
    <row r="536" spans="2:6" x14ac:dyDescent="0.2">
      <c r="B536" s="49"/>
      <c r="C536" s="49"/>
      <c r="D536" s="49"/>
      <c r="E536" s="49"/>
      <c r="F536" s="49"/>
    </row>
    <row r="537" spans="2:6" x14ac:dyDescent="0.2">
      <c r="B537" s="49"/>
      <c r="C537" s="49"/>
      <c r="D537" s="49"/>
      <c r="E537" s="49"/>
      <c r="F537" s="49"/>
    </row>
    <row r="538" spans="2:6" x14ac:dyDescent="0.2">
      <c r="B538" s="49"/>
      <c r="C538" s="49"/>
      <c r="D538" s="49"/>
      <c r="E538" s="49"/>
      <c r="F538" s="49"/>
    </row>
    <row r="539" spans="2:6" x14ac:dyDescent="0.2">
      <c r="B539" s="49"/>
      <c r="C539" s="49"/>
      <c r="D539" s="49"/>
      <c r="E539" s="49"/>
      <c r="F539" s="49"/>
    </row>
    <row r="540" spans="2:6" x14ac:dyDescent="0.2">
      <c r="B540" s="49"/>
      <c r="C540" s="49"/>
      <c r="D540" s="49"/>
      <c r="E540" s="49"/>
      <c r="F540" s="49"/>
    </row>
    <row r="541" spans="2:6" x14ac:dyDescent="0.2">
      <c r="B541" s="49"/>
      <c r="C541" s="49"/>
      <c r="D541" s="49"/>
      <c r="E541" s="49"/>
      <c r="F541" s="49"/>
    </row>
    <row r="542" spans="2:6" x14ac:dyDescent="0.2">
      <c r="B542" s="49"/>
      <c r="C542" s="49"/>
      <c r="D542" s="49"/>
      <c r="E542" s="49"/>
      <c r="F542" s="49"/>
    </row>
    <row r="543" spans="2:6" x14ac:dyDescent="0.2">
      <c r="B543" s="49"/>
      <c r="C543" s="49"/>
      <c r="D543" s="49"/>
      <c r="E543" s="49"/>
      <c r="F543" s="49"/>
    </row>
    <row r="544" spans="2:6" x14ac:dyDescent="0.2">
      <c r="B544" s="49"/>
      <c r="C544" s="49"/>
      <c r="D544" s="49"/>
      <c r="E544" s="49"/>
      <c r="F544" s="49"/>
    </row>
    <row r="545" spans="2:6" x14ac:dyDescent="0.2">
      <c r="B545" s="49"/>
      <c r="C545" s="49"/>
      <c r="D545" s="49"/>
      <c r="E545" s="49"/>
      <c r="F545" s="49"/>
    </row>
    <row r="546" spans="2:6" x14ac:dyDescent="0.2">
      <c r="B546" s="49"/>
      <c r="C546" s="49"/>
      <c r="D546" s="49"/>
      <c r="E546" s="49"/>
      <c r="F546" s="49"/>
    </row>
    <row r="547" spans="2:6" x14ac:dyDescent="0.2">
      <c r="B547" s="49"/>
      <c r="C547" s="49"/>
      <c r="D547" s="49"/>
      <c r="E547" s="49"/>
      <c r="F547" s="49"/>
    </row>
    <row r="548" spans="2:6" x14ac:dyDescent="0.2">
      <c r="B548" s="49"/>
      <c r="C548" s="49"/>
      <c r="D548" s="49"/>
      <c r="E548" s="49"/>
      <c r="F548" s="49"/>
    </row>
    <row r="549" spans="2:6" x14ac:dyDescent="0.2">
      <c r="B549" s="49"/>
      <c r="C549" s="49"/>
      <c r="D549" s="49"/>
      <c r="E549" s="49"/>
      <c r="F549" s="49"/>
    </row>
    <row r="550" spans="2:6" x14ac:dyDescent="0.2">
      <c r="B550" s="49"/>
      <c r="C550" s="49"/>
      <c r="D550" s="49"/>
      <c r="E550" s="49"/>
      <c r="F550" s="49"/>
    </row>
    <row r="551" spans="2:6" x14ac:dyDescent="0.2">
      <c r="B551" s="49"/>
      <c r="C551" s="49"/>
      <c r="D551" s="49"/>
      <c r="E551" s="49"/>
      <c r="F551" s="49"/>
    </row>
    <row r="552" spans="2:6" x14ac:dyDescent="0.2">
      <c r="B552" s="49"/>
      <c r="C552" s="49"/>
      <c r="D552" s="49"/>
      <c r="E552" s="49"/>
      <c r="F552" s="49"/>
    </row>
    <row r="553" spans="2:6" x14ac:dyDescent="0.2">
      <c r="B553" s="49"/>
      <c r="C553" s="49"/>
      <c r="D553" s="49"/>
      <c r="E553" s="49"/>
      <c r="F553" s="49"/>
    </row>
    <row r="554" spans="2:6" x14ac:dyDescent="0.2">
      <c r="B554" s="49"/>
      <c r="C554" s="49"/>
      <c r="D554" s="49"/>
      <c r="E554" s="49"/>
      <c r="F554" s="49"/>
    </row>
    <row r="555" spans="2:6" x14ac:dyDescent="0.2">
      <c r="B555" s="49"/>
      <c r="C555" s="49"/>
      <c r="D555" s="49"/>
      <c r="E555" s="49"/>
      <c r="F555" s="49"/>
    </row>
    <row r="556" spans="2:6" x14ac:dyDescent="0.2">
      <c r="B556" s="49"/>
      <c r="C556" s="49"/>
      <c r="D556" s="49"/>
      <c r="E556" s="49"/>
      <c r="F556" s="49"/>
    </row>
    <row r="557" spans="2:6" x14ac:dyDescent="0.2">
      <c r="B557" s="49"/>
      <c r="C557" s="49"/>
      <c r="D557" s="49"/>
      <c r="E557" s="49"/>
      <c r="F557" s="49"/>
    </row>
    <row r="558" spans="2:6" x14ac:dyDescent="0.2">
      <c r="B558" s="49"/>
      <c r="C558" s="49"/>
      <c r="D558" s="49"/>
      <c r="E558" s="49"/>
      <c r="F558" s="49"/>
    </row>
    <row r="559" spans="2:6" x14ac:dyDescent="0.2">
      <c r="B559" s="49"/>
      <c r="C559" s="49"/>
      <c r="D559" s="49"/>
      <c r="E559" s="49"/>
      <c r="F559" s="49"/>
    </row>
    <row r="560" spans="2:6" x14ac:dyDescent="0.2">
      <c r="B560" s="49"/>
      <c r="C560" s="49"/>
      <c r="D560" s="49"/>
      <c r="E560" s="49"/>
      <c r="F560" s="49"/>
    </row>
    <row r="561" spans="2:6" x14ac:dyDescent="0.2">
      <c r="B561" s="49"/>
      <c r="C561" s="49"/>
      <c r="D561" s="49"/>
      <c r="E561" s="49"/>
      <c r="F561" s="49"/>
    </row>
    <row r="562" spans="2:6" x14ac:dyDescent="0.2">
      <c r="B562" s="49"/>
      <c r="C562" s="49"/>
      <c r="D562" s="49"/>
      <c r="E562" s="49"/>
      <c r="F562" s="49"/>
    </row>
    <row r="563" spans="2:6" x14ac:dyDescent="0.2">
      <c r="B563" s="49"/>
      <c r="C563" s="49"/>
      <c r="D563" s="49"/>
      <c r="E563" s="49"/>
      <c r="F563" s="49"/>
    </row>
    <row r="564" spans="2:6" x14ac:dyDescent="0.2">
      <c r="B564" s="49"/>
      <c r="C564" s="49"/>
      <c r="D564" s="49"/>
      <c r="E564" s="49"/>
      <c r="F564" s="49"/>
    </row>
    <row r="565" spans="2:6" x14ac:dyDescent="0.2">
      <c r="B565" s="49"/>
      <c r="C565" s="49"/>
      <c r="D565" s="49"/>
      <c r="E565" s="49"/>
      <c r="F565" s="49"/>
    </row>
    <row r="566" spans="2:6" x14ac:dyDescent="0.2">
      <c r="B566" s="49"/>
      <c r="C566" s="49"/>
      <c r="D566" s="49"/>
      <c r="E566" s="49"/>
      <c r="F566" s="49"/>
    </row>
    <row r="567" spans="2:6" x14ac:dyDescent="0.2">
      <c r="B567" s="49"/>
      <c r="C567" s="49"/>
      <c r="D567" s="49"/>
      <c r="E567" s="49"/>
      <c r="F567" s="49"/>
    </row>
    <row r="568" spans="2:6" x14ac:dyDescent="0.2">
      <c r="B568" s="49"/>
      <c r="C568" s="49"/>
      <c r="D568" s="49"/>
      <c r="E568" s="49"/>
      <c r="F568" s="49"/>
    </row>
    <row r="569" spans="2:6" x14ac:dyDescent="0.2">
      <c r="B569" s="49"/>
      <c r="C569" s="49"/>
      <c r="D569" s="49"/>
      <c r="E569" s="49"/>
      <c r="F569" s="49"/>
    </row>
    <row r="570" spans="2:6" x14ac:dyDescent="0.2">
      <c r="B570" s="49"/>
      <c r="C570" s="49"/>
      <c r="D570" s="49"/>
      <c r="E570" s="49"/>
      <c r="F570" s="49"/>
    </row>
    <row r="571" spans="2:6" x14ac:dyDescent="0.2">
      <c r="B571" s="49"/>
      <c r="C571" s="49"/>
      <c r="D571" s="49"/>
      <c r="E571" s="49"/>
      <c r="F571" s="49"/>
    </row>
    <row r="572" spans="2:6" x14ac:dyDescent="0.2">
      <c r="B572" s="49"/>
      <c r="C572" s="49"/>
      <c r="D572" s="49"/>
      <c r="E572" s="49"/>
      <c r="F572" s="49"/>
    </row>
    <row r="573" spans="2:6" s="41" customFormat="1" ht="15" x14ac:dyDescent="0.2">
      <c r="B573" s="49"/>
      <c r="C573" s="49"/>
      <c r="D573" s="49"/>
      <c r="E573" s="49"/>
      <c r="F573" s="49"/>
    </row>
    <row r="574" spans="2:6" s="41" customFormat="1" ht="15" x14ac:dyDescent="0.2">
      <c r="B574" s="49"/>
      <c r="C574" s="49"/>
      <c r="D574" s="49"/>
      <c r="E574" s="49"/>
      <c r="F574" s="49"/>
    </row>
    <row r="575" spans="2:6" s="41" customFormat="1" ht="15" x14ac:dyDescent="0.2">
      <c r="B575" s="49"/>
      <c r="C575" s="49"/>
      <c r="D575" s="49"/>
      <c r="E575" s="49"/>
      <c r="F575" s="49"/>
    </row>
    <row r="576" spans="2:6" x14ac:dyDescent="0.2">
      <c r="B576" s="49"/>
      <c r="C576" s="49"/>
      <c r="D576" s="49"/>
      <c r="E576" s="49"/>
      <c r="F576" s="49"/>
    </row>
    <row r="577" spans="2:6" x14ac:dyDescent="0.2">
      <c r="B577" s="49"/>
      <c r="C577" s="49"/>
      <c r="D577" s="49"/>
      <c r="E577" s="49"/>
      <c r="F577" s="49"/>
    </row>
    <row r="578" spans="2:6" s="44" customFormat="1" ht="11.25" x14ac:dyDescent="0.2"/>
    <row r="579" spans="2:6" x14ac:dyDescent="0.2">
      <c r="B579" s="49"/>
      <c r="C579" s="49"/>
      <c r="D579" s="49"/>
      <c r="E579" s="49"/>
      <c r="F579" s="49"/>
    </row>
    <row r="580" spans="2:6" x14ac:dyDescent="0.2">
      <c r="B580" s="49"/>
      <c r="C580" s="49"/>
      <c r="D580" s="49"/>
      <c r="E580" s="49"/>
      <c r="F580" s="49"/>
    </row>
    <row r="581" spans="2:6" x14ac:dyDescent="0.2">
      <c r="B581" s="49"/>
      <c r="C581" s="49"/>
      <c r="D581" s="49"/>
      <c r="E581" s="49"/>
      <c r="F581" s="49"/>
    </row>
    <row r="582" spans="2:6" x14ac:dyDescent="0.2">
      <c r="B582" s="49"/>
      <c r="C582" s="49"/>
      <c r="D582" s="49"/>
      <c r="E582" s="49"/>
      <c r="F582" s="49"/>
    </row>
    <row r="583" spans="2:6" x14ac:dyDescent="0.2">
      <c r="B583" s="49"/>
      <c r="C583" s="49"/>
      <c r="D583" s="49"/>
      <c r="E583" s="49"/>
      <c r="F583" s="49"/>
    </row>
    <row r="584" spans="2:6" x14ac:dyDescent="0.2">
      <c r="B584" s="49"/>
      <c r="C584" s="49"/>
      <c r="D584" s="49"/>
      <c r="E584" s="49"/>
      <c r="F584" s="49"/>
    </row>
    <row r="585" spans="2:6" x14ac:dyDescent="0.2">
      <c r="B585" s="49"/>
      <c r="C585" s="49"/>
      <c r="D585" s="49"/>
      <c r="E585" s="49"/>
      <c r="F585" s="49"/>
    </row>
    <row r="586" spans="2:6" x14ac:dyDescent="0.2">
      <c r="B586" s="49"/>
      <c r="C586" s="49"/>
      <c r="D586" s="49"/>
      <c r="E586" s="49"/>
      <c r="F586" s="49"/>
    </row>
    <row r="587" spans="2:6" x14ac:dyDescent="0.2">
      <c r="B587" s="49"/>
      <c r="C587" s="49"/>
      <c r="D587" s="49"/>
      <c r="E587" s="49"/>
      <c r="F587" s="49"/>
    </row>
    <row r="588" spans="2:6" x14ac:dyDescent="0.2">
      <c r="B588" s="49"/>
      <c r="C588" s="49"/>
      <c r="D588" s="49"/>
      <c r="E588" s="49"/>
      <c r="F588" s="49"/>
    </row>
    <row r="589" spans="2:6" x14ac:dyDescent="0.2">
      <c r="B589" s="49"/>
      <c r="C589" s="49"/>
      <c r="D589" s="49"/>
      <c r="E589" s="49"/>
      <c r="F589" s="49"/>
    </row>
    <row r="590" spans="2:6" x14ac:dyDescent="0.2">
      <c r="B590" s="49"/>
      <c r="C590" s="49"/>
      <c r="D590" s="49"/>
      <c r="E590" s="49"/>
      <c r="F590" s="49"/>
    </row>
    <row r="591" spans="2:6" x14ac:dyDescent="0.2">
      <c r="B591" s="49"/>
      <c r="C591" s="49"/>
      <c r="D591" s="49"/>
      <c r="E591" s="49"/>
      <c r="F591" s="49"/>
    </row>
    <row r="592" spans="2:6" x14ac:dyDescent="0.2">
      <c r="B592" s="49"/>
      <c r="C592" s="49"/>
      <c r="D592" s="49"/>
      <c r="E592" s="49"/>
      <c r="F592" s="49"/>
    </row>
    <row r="593" spans="2:6" x14ac:dyDescent="0.2">
      <c r="B593" s="49"/>
      <c r="C593" s="49"/>
      <c r="D593" s="49"/>
      <c r="E593" s="49"/>
      <c r="F593" s="49"/>
    </row>
    <row r="594" spans="2:6" x14ac:dyDescent="0.2">
      <c r="B594" s="49"/>
      <c r="C594" s="49"/>
      <c r="D594" s="49"/>
      <c r="E594" s="49"/>
      <c r="F594" s="49"/>
    </row>
    <row r="595" spans="2:6" x14ac:dyDescent="0.2">
      <c r="B595" s="49"/>
      <c r="C595" s="49"/>
      <c r="D595" s="49"/>
      <c r="E595" s="49"/>
      <c r="F595" s="49"/>
    </row>
    <row r="596" spans="2:6" x14ac:dyDescent="0.2">
      <c r="B596" s="49"/>
      <c r="C596" s="49"/>
      <c r="D596" s="49"/>
      <c r="E596" s="49"/>
      <c r="F596" s="49"/>
    </row>
    <row r="597" spans="2:6" x14ac:dyDescent="0.2">
      <c r="B597" s="49"/>
      <c r="C597" s="49"/>
      <c r="D597" s="49"/>
      <c r="E597" s="49"/>
      <c r="F597" s="49"/>
    </row>
    <row r="598" spans="2:6" x14ac:dyDescent="0.2">
      <c r="B598" s="49"/>
      <c r="C598" s="49"/>
      <c r="D598" s="49"/>
      <c r="E598" s="49"/>
      <c r="F598" s="49"/>
    </row>
    <row r="599" spans="2:6" x14ac:dyDescent="0.2">
      <c r="B599" s="49"/>
      <c r="C599" s="49"/>
      <c r="D599" s="49"/>
      <c r="E599" s="49"/>
      <c r="F599" s="49"/>
    </row>
    <row r="600" spans="2:6" x14ac:dyDescent="0.2">
      <c r="B600" s="49"/>
      <c r="C600" s="49"/>
      <c r="D600" s="49"/>
      <c r="E600" s="49"/>
      <c r="F600" s="49"/>
    </row>
    <row r="601" spans="2:6" x14ac:dyDescent="0.2">
      <c r="B601" s="49"/>
      <c r="C601" s="49"/>
      <c r="D601" s="49"/>
      <c r="E601" s="49"/>
      <c r="F601" s="49"/>
    </row>
    <row r="602" spans="2:6" x14ac:dyDescent="0.2">
      <c r="B602" s="49"/>
      <c r="C602" s="49"/>
      <c r="D602" s="49"/>
      <c r="E602" s="49"/>
      <c r="F602" s="49"/>
    </row>
    <row r="603" spans="2:6" x14ac:dyDescent="0.2">
      <c r="B603" s="49"/>
      <c r="C603" s="49"/>
      <c r="D603" s="49"/>
      <c r="E603" s="49"/>
      <c r="F603" s="49"/>
    </row>
    <row r="604" spans="2:6" x14ac:dyDescent="0.2">
      <c r="B604" s="49"/>
      <c r="C604" s="49"/>
      <c r="D604" s="49"/>
      <c r="E604" s="49"/>
      <c r="F604" s="49"/>
    </row>
    <row r="605" spans="2:6" x14ac:dyDescent="0.2">
      <c r="B605" s="49"/>
      <c r="C605" s="49"/>
      <c r="D605" s="49"/>
      <c r="E605" s="49"/>
      <c r="F605" s="49"/>
    </row>
    <row r="606" spans="2:6" x14ac:dyDescent="0.2">
      <c r="B606" s="49"/>
      <c r="C606" s="49"/>
      <c r="D606" s="49"/>
      <c r="E606" s="49"/>
      <c r="F606" s="49"/>
    </row>
    <row r="607" spans="2:6" x14ac:dyDescent="0.2">
      <c r="B607" s="49"/>
      <c r="C607" s="49"/>
      <c r="D607" s="49"/>
      <c r="E607" s="49"/>
      <c r="F607" s="49"/>
    </row>
    <row r="608" spans="2:6" x14ac:dyDescent="0.2">
      <c r="B608" s="49"/>
      <c r="C608" s="49"/>
      <c r="D608" s="49"/>
      <c r="E608" s="49"/>
      <c r="F608" s="49"/>
    </row>
    <row r="609" spans="2:6" x14ac:dyDescent="0.2">
      <c r="B609" s="49"/>
      <c r="C609" s="49"/>
      <c r="D609" s="49"/>
      <c r="E609" s="49"/>
      <c r="F609" s="49"/>
    </row>
    <row r="610" spans="2:6" x14ac:dyDescent="0.2">
      <c r="B610" s="49"/>
      <c r="C610" s="49"/>
      <c r="D610" s="49"/>
      <c r="E610" s="49"/>
      <c r="F610" s="49"/>
    </row>
    <row r="611" spans="2:6" x14ac:dyDescent="0.2">
      <c r="B611" s="49"/>
      <c r="C611" s="49"/>
      <c r="D611" s="49"/>
      <c r="E611" s="49"/>
      <c r="F611" s="49"/>
    </row>
    <row r="612" spans="2:6" x14ac:dyDescent="0.2">
      <c r="B612" s="49"/>
      <c r="C612" s="49"/>
      <c r="D612" s="49"/>
      <c r="E612" s="49"/>
      <c r="F612" s="49"/>
    </row>
    <row r="613" spans="2:6" x14ac:dyDescent="0.2">
      <c r="B613" s="49"/>
      <c r="C613" s="49"/>
      <c r="D613" s="49"/>
      <c r="E613" s="49"/>
      <c r="F613" s="49"/>
    </row>
    <row r="614" spans="2:6" x14ac:dyDescent="0.2">
      <c r="B614" s="49"/>
      <c r="C614" s="49"/>
      <c r="D614" s="49"/>
      <c r="E614" s="49"/>
      <c r="F614" s="49"/>
    </row>
    <row r="615" spans="2:6" x14ac:dyDescent="0.2">
      <c r="B615" s="49"/>
      <c r="C615" s="49"/>
      <c r="D615" s="49"/>
      <c r="E615" s="49"/>
      <c r="F615" s="49"/>
    </row>
    <row r="616" spans="2:6" x14ac:dyDescent="0.2">
      <c r="B616" s="49"/>
      <c r="C616" s="49"/>
      <c r="D616" s="49"/>
      <c r="E616" s="49"/>
      <c r="F616" s="49"/>
    </row>
    <row r="617" spans="2:6" x14ac:dyDescent="0.2">
      <c r="B617" s="49"/>
      <c r="C617" s="49"/>
      <c r="D617" s="49"/>
      <c r="E617" s="49"/>
      <c r="F617" s="49"/>
    </row>
    <row r="618" spans="2:6" x14ac:dyDescent="0.2">
      <c r="B618" s="49"/>
      <c r="C618" s="49"/>
      <c r="D618" s="49"/>
      <c r="E618" s="49"/>
      <c r="F618" s="49"/>
    </row>
    <row r="625" spans="2:6" s="41" customFormat="1" ht="15" x14ac:dyDescent="0.2"/>
    <row r="626" spans="2:6" s="41" customFormat="1" ht="15" x14ac:dyDescent="0.2"/>
    <row r="627" spans="2:6" s="41" customFormat="1" ht="15" x14ac:dyDescent="0.2"/>
    <row r="630" spans="2:6" s="44" customFormat="1" ht="11.25" x14ac:dyDescent="0.2"/>
    <row r="633" spans="2:6" x14ac:dyDescent="0.2">
      <c r="B633" s="49"/>
      <c r="C633" s="49"/>
      <c r="D633" s="49"/>
      <c r="E633" s="49"/>
      <c r="F633" s="49"/>
    </row>
    <row r="634" spans="2:6" x14ac:dyDescent="0.2">
      <c r="B634" s="49"/>
      <c r="C634" s="49"/>
      <c r="D634" s="49"/>
      <c r="E634" s="49"/>
      <c r="F634" s="49"/>
    </row>
    <row r="635" spans="2:6" x14ac:dyDescent="0.2">
      <c r="B635" s="49"/>
      <c r="C635" s="49"/>
      <c r="D635" s="49"/>
      <c r="E635" s="49"/>
      <c r="F635" s="49"/>
    </row>
    <row r="636" spans="2:6" x14ac:dyDescent="0.2">
      <c r="B636" s="49"/>
      <c r="C636" s="49"/>
      <c r="D636" s="49"/>
      <c r="E636" s="49"/>
      <c r="F636" s="49"/>
    </row>
    <row r="637" spans="2:6" x14ac:dyDescent="0.2">
      <c r="B637" s="49"/>
      <c r="C637" s="49"/>
      <c r="D637" s="49"/>
      <c r="E637" s="49"/>
      <c r="F637" s="49"/>
    </row>
    <row r="638" spans="2:6" x14ac:dyDescent="0.2">
      <c r="B638" s="49"/>
      <c r="C638" s="49"/>
      <c r="D638" s="49"/>
      <c r="E638" s="49"/>
      <c r="F638" s="49"/>
    </row>
    <row r="639" spans="2:6" x14ac:dyDescent="0.2">
      <c r="B639" s="49"/>
      <c r="C639" s="49"/>
      <c r="D639" s="49"/>
      <c r="E639" s="49"/>
      <c r="F639" s="49"/>
    </row>
    <row r="640" spans="2:6" x14ac:dyDescent="0.2">
      <c r="B640" s="49"/>
      <c r="C640" s="49"/>
      <c r="D640" s="49"/>
      <c r="E640" s="49"/>
      <c r="F640" s="49"/>
    </row>
    <row r="641" spans="2:6" x14ac:dyDescent="0.2">
      <c r="B641" s="49"/>
      <c r="C641" s="49"/>
      <c r="D641" s="49"/>
      <c r="E641" s="49"/>
      <c r="F641" s="49"/>
    </row>
    <row r="642" spans="2:6" x14ac:dyDescent="0.2">
      <c r="B642" s="49"/>
      <c r="C642" s="49"/>
      <c r="D642" s="49"/>
      <c r="E642" s="49"/>
      <c r="F642" s="49"/>
    </row>
    <row r="643" spans="2:6" x14ac:dyDescent="0.2">
      <c r="B643" s="49"/>
      <c r="C643" s="49"/>
      <c r="D643" s="49"/>
      <c r="E643" s="49"/>
      <c r="F643" s="49"/>
    </row>
    <row r="644" spans="2:6" x14ac:dyDescent="0.2">
      <c r="B644" s="49"/>
      <c r="C644" s="49"/>
      <c r="D644" s="49"/>
      <c r="E644" s="49"/>
      <c r="F644" s="49"/>
    </row>
    <row r="645" spans="2:6" x14ac:dyDescent="0.2">
      <c r="B645" s="49"/>
      <c r="C645" s="49"/>
      <c r="D645" s="49"/>
      <c r="E645" s="49"/>
      <c r="F645" s="49"/>
    </row>
    <row r="646" spans="2:6" x14ac:dyDescent="0.2">
      <c r="B646" s="49"/>
      <c r="C646" s="49"/>
      <c r="D646" s="49"/>
      <c r="E646" s="49"/>
      <c r="F646" s="49"/>
    </row>
    <row r="647" spans="2:6" x14ac:dyDescent="0.2">
      <c r="B647" s="49"/>
      <c r="C647" s="49"/>
      <c r="D647" s="49"/>
      <c r="E647" s="49"/>
      <c r="F647" s="49"/>
    </row>
    <row r="648" spans="2:6" x14ac:dyDescent="0.2">
      <c r="B648" s="49"/>
      <c r="C648" s="49"/>
      <c r="D648" s="49"/>
      <c r="E648" s="49"/>
      <c r="F648" s="49"/>
    </row>
    <row r="649" spans="2:6" x14ac:dyDescent="0.2">
      <c r="B649" s="49"/>
      <c r="C649" s="49"/>
      <c r="D649" s="49"/>
      <c r="E649" s="49"/>
      <c r="F649" s="49"/>
    </row>
    <row r="650" spans="2:6" x14ac:dyDescent="0.2">
      <c r="B650" s="49"/>
      <c r="C650" s="49"/>
      <c r="D650" s="49"/>
      <c r="E650" s="49"/>
      <c r="F650" s="49"/>
    </row>
    <row r="651" spans="2:6" x14ac:dyDescent="0.2">
      <c r="B651" s="49"/>
      <c r="C651" s="49"/>
      <c r="D651" s="49"/>
      <c r="E651" s="49"/>
      <c r="F651" s="49"/>
    </row>
    <row r="652" spans="2:6" x14ac:dyDescent="0.2">
      <c r="B652" s="49"/>
      <c r="C652" s="49"/>
      <c r="D652" s="49"/>
      <c r="E652" s="49"/>
      <c r="F652" s="49"/>
    </row>
    <row r="653" spans="2:6" x14ac:dyDescent="0.2">
      <c r="B653" s="49"/>
      <c r="C653" s="49"/>
      <c r="D653" s="49"/>
      <c r="E653" s="49"/>
      <c r="F653" s="49"/>
    </row>
    <row r="654" spans="2:6" x14ac:dyDescent="0.2">
      <c r="B654" s="49"/>
      <c r="C654" s="49"/>
      <c r="D654" s="49"/>
      <c r="E654" s="49"/>
      <c r="F654" s="49"/>
    </row>
    <row r="655" spans="2:6" x14ac:dyDescent="0.2">
      <c r="B655" s="49"/>
      <c r="C655" s="49"/>
      <c r="D655" s="49"/>
      <c r="E655" s="49"/>
      <c r="F655" s="49"/>
    </row>
    <row r="656" spans="2:6" x14ac:dyDescent="0.2">
      <c r="B656" s="49"/>
      <c r="C656" s="49"/>
      <c r="D656" s="49"/>
      <c r="E656" s="49"/>
      <c r="F656" s="49"/>
    </row>
    <row r="657" spans="2:6" x14ac:dyDescent="0.2">
      <c r="B657" s="49"/>
      <c r="C657" s="49"/>
      <c r="D657" s="49"/>
      <c r="E657" s="49"/>
      <c r="F657" s="49"/>
    </row>
    <row r="658" spans="2:6" x14ac:dyDescent="0.2">
      <c r="B658" s="49"/>
      <c r="C658" s="49"/>
      <c r="D658" s="49"/>
      <c r="E658" s="49"/>
      <c r="F658" s="49"/>
    </row>
    <row r="659" spans="2:6" x14ac:dyDescent="0.2">
      <c r="B659" s="49"/>
      <c r="C659" s="49"/>
      <c r="D659" s="49"/>
      <c r="E659" s="49"/>
      <c r="F659" s="49"/>
    </row>
    <row r="660" spans="2:6" x14ac:dyDescent="0.2">
      <c r="B660" s="49"/>
      <c r="C660" s="49"/>
      <c r="D660" s="49"/>
      <c r="E660" s="49"/>
      <c r="F660" s="49"/>
    </row>
    <row r="661" spans="2:6" x14ac:dyDescent="0.2">
      <c r="B661" s="49"/>
      <c r="C661" s="49"/>
      <c r="D661" s="49"/>
      <c r="E661" s="49"/>
      <c r="F661" s="49"/>
    </row>
    <row r="662" spans="2:6" x14ac:dyDescent="0.2">
      <c r="B662" s="49"/>
      <c r="C662" s="49"/>
      <c r="D662" s="49"/>
      <c r="E662" s="49"/>
      <c r="F662" s="49"/>
    </row>
    <row r="663" spans="2:6" x14ac:dyDescent="0.2">
      <c r="B663" s="49"/>
      <c r="C663" s="49"/>
      <c r="D663" s="49"/>
      <c r="E663" s="49"/>
      <c r="F663" s="49"/>
    </row>
    <row r="664" spans="2:6" x14ac:dyDescent="0.2">
      <c r="B664" s="49"/>
      <c r="C664" s="49"/>
      <c r="D664" s="49"/>
      <c r="E664" s="49"/>
      <c r="F664" s="49"/>
    </row>
    <row r="665" spans="2:6" x14ac:dyDescent="0.2">
      <c r="B665" s="49"/>
      <c r="C665" s="49"/>
      <c r="D665" s="49"/>
      <c r="E665" s="49"/>
      <c r="F665" s="49"/>
    </row>
    <row r="666" spans="2:6" x14ac:dyDescent="0.2">
      <c r="B666" s="49"/>
      <c r="C666" s="49"/>
      <c r="D666" s="49"/>
      <c r="E666" s="49"/>
      <c r="F666" s="49"/>
    </row>
    <row r="667" spans="2:6" x14ac:dyDescent="0.2">
      <c r="B667" s="49"/>
      <c r="C667" s="49"/>
      <c r="D667" s="49"/>
      <c r="E667" s="49"/>
      <c r="F667" s="49"/>
    </row>
    <row r="668" spans="2:6" x14ac:dyDescent="0.2">
      <c r="B668" s="49"/>
      <c r="C668" s="49"/>
      <c r="D668" s="49"/>
      <c r="E668" s="49"/>
      <c r="F668" s="49"/>
    </row>
    <row r="669" spans="2:6" x14ac:dyDescent="0.2">
      <c r="B669" s="49"/>
      <c r="C669" s="49"/>
      <c r="D669" s="49"/>
      <c r="E669" s="49"/>
      <c r="F669" s="49"/>
    </row>
    <row r="670" spans="2:6" x14ac:dyDescent="0.2">
      <c r="B670" s="49"/>
      <c r="C670" s="49"/>
      <c r="D670" s="49"/>
      <c r="E670" s="49"/>
      <c r="F670" s="49"/>
    </row>
    <row r="677" spans="2:6" s="41" customFormat="1" ht="15" x14ac:dyDescent="0.2"/>
    <row r="678" spans="2:6" s="41" customFormat="1" ht="15" x14ac:dyDescent="0.2"/>
    <row r="679" spans="2:6" s="41" customFormat="1" ht="15" x14ac:dyDescent="0.2"/>
    <row r="682" spans="2:6" s="44" customFormat="1" ht="11.25" x14ac:dyDescent="0.2"/>
    <row r="685" spans="2:6" x14ac:dyDescent="0.2">
      <c r="B685" s="49"/>
      <c r="C685" s="49"/>
      <c r="D685" s="49"/>
      <c r="E685" s="49"/>
      <c r="F685" s="49"/>
    </row>
    <row r="686" spans="2:6" x14ac:dyDescent="0.2">
      <c r="B686" s="49"/>
      <c r="C686" s="49"/>
      <c r="D686" s="49"/>
      <c r="E686" s="49"/>
      <c r="F686" s="49"/>
    </row>
    <row r="687" spans="2:6" x14ac:dyDescent="0.2">
      <c r="B687" s="49"/>
      <c r="C687" s="49"/>
      <c r="D687" s="49"/>
      <c r="E687" s="49"/>
      <c r="F687" s="49"/>
    </row>
    <row r="688" spans="2:6" x14ac:dyDescent="0.2">
      <c r="B688" s="49"/>
      <c r="C688" s="49"/>
      <c r="D688" s="49"/>
      <c r="E688" s="49"/>
      <c r="F688" s="49"/>
    </row>
    <row r="689" spans="2:6" x14ac:dyDescent="0.2">
      <c r="B689" s="49"/>
      <c r="C689" s="49"/>
      <c r="D689" s="49"/>
      <c r="E689" s="49"/>
      <c r="F689" s="49"/>
    </row>
    <row r="690" spans="2:6" x14ac:dyDescent="0.2">
      <c r="B690" s="49"/>
      <c r="C690" s="49"/>
      <c r="D690" s="49"/>
      <c r="E690" s="49"/>
      <c r="F690" s="49"/>
    </row>
    <row r="691" spans="2:6" x14ac:dyDescent="0.2">
      <c r="B691" s="49"/>
      <c r="C691" s="49"/>
      <c r="D691" s="49"/>
      <c r="E691" s="49"/>
      <c r="F691" s="49"/>
    </row>
    <row r="692" spans="2:6" x14ac:dyDescent="0.2">
      <c r="B692" s="49"/>
      <c r="C692" s="49"/>
      <c r="D692" s="49"/>
      <c r="E692" s="49"/>
      <c r="F692" s="49"/>
    </row>
    <row r="693" spans="2:6" x14ac:dyDescent="0.2">
      <c r="B693" s="49"/>
      <c r="C693" s="49"/>
      <c r="D693" s="49"/>
      <c r="E693" s="49"/>
      <c r="F693" s="49"/>
    </row>
    <row r="694" spans="2:6" x14ac:dyDescent="0.2">
      <c r="B694" s="49"/>
      <c r="C694" s="49"/>
      <c r="D694" s="49"/>
      <c r="E694" s="49"/>
      <c r="F694" s="49"/>
    </row>
    <row r="695" spans="2:6" x14ac:dyDescent="0.2">
      <c r="B695" s="49"/>
      <c r="C695" s="49"/>
      <c r="D695" s="49"/>
      <c r="E695" s="49"/>
      <c r="F695" s="49"/>
    </row>
    <row r="696" spans="2:6" x14ac:dyDescent="0.2">
      <c r="B696" s="49"/>
      <c r="C696" s="49"/>
      <c r="D696" s="49"/>
      <c r="E696" s="49"/>
      <c r="F696" s="49"/>
    </row>
    <row r="697" spans="2:6" x14ac:dyDescent="0.2">
      <c r="B697" s="49"/>
      <c r="C697" s="49"/>
      <c r="D697" s="49"/>
      <c r="E697" s="49"/>
      <c r="F697" s="49"/>
    </row>
    <row r="698" spans="2:6" x14ac:dyDescent="0.2">
      <c r="B698" s="49"/>
      <c r="C698" s="49"/>
      <c r="D698" s="49"/>
      <c r="E698" s="49"/>
      <c r="F698" s="49"/>
    </row>
    <row r="699" spans="2:6" x14ac:dyDescent="0.2">
      <c r="B699" s="49"/>
      <c r="C699" s="49"/>
      <c r="D699" s="49"/>
      <c r="E699" s="49"/>
      <c r="F699" s="49"/>
    </row>
    <row r="700" spans="2:6" x14ac:dyDescent="0.2">
      <c r="B700" s="49"/>
      <c r="C700" s="49"/>
      <c r="D700" s="49"/>
      <c r="E700" s="49"/>
      <c r="F700" s="49"/>
    </row>
    <row r="701" spans="2:6" x14ac:dyDescent="0.2">
      <c r="B701" s="49"/>
      <c r="C701" s="49"/>
      <c r="D701" s="49"/>
      <c r="E701" s="49"/>
      <c r="F701" s="49"/>
    </row>
    <row r="702" spans="2:6" x14ac:dyDescent="0.2">
      <c r="B702" s="49"/>
      <c r="C702" s="49"/>
      <c r="D702" s="49"/>
      <c r="E702" s="49"/>
      <c r="F702" s="49"/>
    </row>
    <row r="703" spans="2:6" x14ac:dyDescent="0.2">
      <c r="B703" s="49"/>
      <c r="C703" s="49"/>
      <c r="D703" s="49"/>
      <c r="E703" s="49"/>
      <c r="F703" s="49"/>
    </row>
    <row r="704" spans="2:6" x14ac:dyDescent="0.2">
      <c r="B704" s="49"/>
      <c r="C704" s="49"/>
      <c r="D704" s="49"/>
      <c r="E704" s="49"/>
      <c r="F704" s="49"/>
    </row>
    <row r="705" spans="2:6" x14ac:dyDescent="0.2">
      <c r="B705" s="49"/>
      <c r="C705" s="49"/>
      <c r="D705" s="49"/>
      <c r="E705" s="49"/>
      <c r="F705" s="49"/>
    </row>
    <row r="706" spans="2:6" x14ac:dyDescent="0.2">
      <c r="B706" s="49"/>
      <c r="C706" s="49"/>
      <c r="D706" s="49"/>
      <c r="E706" s="49"/>
      <c r="F706" s="49"/>
    </row>
    <row r="707" spans="2:6" x14ac:dyDescent="0.2">
      <c r="B707" s="49"/>
      <c r="C707" s="49"/>
      <c r="D707" s="49"/>
      <c r="E707" s="49"/>
      <c r="F707" s="49"/>
    </row>
    <row r="708" spans="2:6" x14ac:dyDescent="0.2">
      <c r="B708" s="49"/>
      <c r="C708" s="49"/>
      <c r="D708" s="49"/>
      <c r="E708" s="49"/>
      <c r="F708" s="49"/>
    </row>
    <row r="709" spans="2:6" x14ac:dyDescent="0.2">
      <c r="B709" s="49"/>
      <c r="C709" s="49"/>
      <c r="D709" s="49"/>
      <c r="E709" s="49"/>
      <c r="F709" s="49"/>
    </row>
    <row r="710" spans="2:6" x14ac:dyDescent="0.2">
      <c r="B710" s="49"/>
      <c r="C710" s="49"/>
      <c r="D710" s="49"/>
      <c r="E710" s="49"/>
      <c r="F710" s="49"/>
    </row>
    <row r="711" spans="2:6" x14ac:dyDescent="0.2">
      <c r="B711" s="49"/>
      <c r="C711" s="49"/>
      <c r="D711" s="49"/>
      <c r="E711" s="49"/>
      <c r="F711" s="49"/>
    </row>
    <row r="712" spans="2:6" x14ac:dyDescent="0.2">
      <c r="B712" s="49"/>
      <c r="C712" s="49"/>
      <c r="D712" s="49"/>
      <c r="E712" s="49"/>
      <c r="F712" s="49"/>
    </row>
    <row r="713" spans="2:6" x14ac:dyDescent="0.2">
      <c r="B713" s="49"/>
      <c r="C713" s="49"/>
      <c r="D713" s="49"/>
      <c r="E713" s="49"/>
      <c r="F713" s="49"/>
    </row>
    <row r="714" spans="2:6" x14ac:dyDescent="0.2">
      <c r="B714" s="49"/>
      <c r="C714" s="49"/>
      <c r="D714" s="49"/>
      <c r="E714" s="49"/>
      <c r="F714" s="49"/>
    </row>
    <row r="715" spans="2:6" x14ac:dyDescent="0.2">
      <c r="B715" s="49"/>
      <c r="C715" s="49"/>
      <c r="D715" s="49"/>
      <c r="E715" s="49"/>
      <c r="F715" s="49"/>
    </row>
    <row r="716" spans="2:6" x14ac:dyDescent="0.2">
      <c r="B716" s="49"/>
      <c r="C716" s="49"/>
      <c r="D716" s="49"/>
      <c r="E716" s="49"/>
      <c r="F716" s="49"/>
    </row>
    <row r="717" spans="2:6" x14ac:dyDescent="0.2">
      <c r="B717" s="49"/>
      <c r="C717" s="49"/>
      <c r="D717" s="49"/>
      <c r="E717" s="49"/>
      <c r="F717" s="49"/>
    </row>
    <row r="718" spans="2:6" x14ac:dyDescent="0.2">
      <c r="B718" s="49"/>
      <c r="C718" s="49"/>
      <c r="D718" s="49"/>
      <c r="E718" s="49"/>
      <c r="F718" s="49"/>
    </row>
    <row r="719" spans="2:6" x14ac:dyDescent="0.2">
      <c r="B719" s="49"/>
      <c r="C719" s="49"/>
      <c r="D719" s="49"/>
      <c r="E719" s="49"/>
      <c r="F719" s="49"/>
    </row>
    <row r="720" spans="2:6" x14ac:dyDescent="0.2">
      <c r="B720" s="49"/>
      <c r="C720" s="49"/>
      <c r="D720" s="49"/>
      <c r="E720" s="49"/>
      <c r="F720" s="49"/>
    </row>
    <row r="721" spans="2:6" x14ac:dyDescent="0.2">
      <c r="B721" s="49"/>
      <c r="C721" s="49"/>
      <c r="D721" s="49"/>
      <c r="E721" s="49"/>
      <c r="F721" s="49"/>
    </row>
    <row r="722" spans="2:6" x14ac:dyDescent="0.2">
      <c r="B722" s="49"/>
      <c r="C722" s="49"/>
      <c r="D722" s="49"/>
      <c r="E722" s="49"/>
      <c r="F722" s="49"/>
    </row>
    <row r="729" spans="2:6" s="41" customFormat="1" ht="15" x14ac:dyDescent="0.2"/>
    <row r="730" spans="2:6" s="41" customFormat="1" ht="15" x14ac:dyDescent="0.2"/>
    <row r="731" spans="2:6" s="41" customFormat="1" ht="15" x14ac:dyDescent="0.2"/>
    <row r="734" spans="2:6" s="44" customFormat="1" ht="11.25" x14ac:dyDescent="0.2"/>
    <row r="737" spans="2:6" x14ac:dyDescent="0.2">
      <c r="B737" s="49"/>
      <c r="C737" s="49"/>
      <c r="D737" s="49"/>
      <c r="E737" s="49"/>
      <c r="F737" s="49"/>
    </row>
    <row r="738" spans="2:6" x14ac:dyDescent="0.2">
      <c r="B738" s="49"/>
      <c r="C738" s="49"/>
      <c r="D738" s="49"/>
      <c r="E738" s="49"/>
      <c r="F738" s="49"/>
    </row>
    <row r="739" spans="2:6" x14ac:dyDescent="0.2">
      <c r="B739" s="49"/>
      <c r="C739" s="49"/>
      <c r="D739" s="49"/>
      <c r="E739" s="49"/>
      <c r="F739" s="49"/>
    </row>
    <row r="740" spans="2:6" x14ac:dyDescent="0.2">
      <c r="B740" s="49"/>
      <c r="C740" s="49"/>
      <c r="D740" s="49"/>
      <c r="E740" s="49"/>
      <c r="F740" s="49"/>
    </row>
    <row r="741" spans="2:6" x14ac:dyDescent="0.2">
      <c r="B741" s="49"/>
      <c r="C741" s="49"/>
      <c r="D741" s="49"/>
      <c r="E741" s="49"/>
      <c r="F741" s="49"/>
    </row>
    <row r="742" spans="2:6" x14ac:dyDescent="0.2">
      <c r="B742" s="49"/>
      <c r="C742" s="49"/>
      <c r="D742" s="49"/>
      <c r="E742" s="49"/>
      <c r="F742" s="49"/>
    </row>
    <row r="743" spans="2:6" x14ac:dyDescent="0.2">
      <c r="B743" s="49"/>
      <c r="C743" s="49"/>
      <c r="D743" s="49"/>
      <c r="E743" s="49"/>
      <c r="F743" s="49"/>
    </row>
    <row r="744" spans="2:6" x14ac:dyDescent="0.2">
      <c r="B744" s="49"/>
      <c r="C744" s="49"/>
      <c r="D744" s="49"/>
      <c r="E744" s="49"/>
      <c r="F744" s="49"/>
    </row>
    <row r="745" spans="2:6" x14ac:dyDescent="0.2">
      <c r="B745" s="49"/>
      <c r="C745" s="49"/>
      <c r="D745" s="49"/>
      <c r="E745" s="49"/>
      <c r="F745" s="49"/>
    </row>
    <row r="746" spans="2:6" x14ac:dyDescent="0.2">
      <c r="B746" s="49"/>
      <c r="C746" s="49"/>
      <c r="D746" s="49"/>
      <c r="E746" s="49"/>
      <c r="F746" s="49"/>
    </row>
    <row r="747" spans="2:6" x14ac:dyDescent="0.2">
      <c r="B747" s="49"/>
      <c r="C747" s="49"/>
      <c r="D747" s="49"/>
      <c r="E747" s="49"/>
      <c r="F747" s="49"/>
    </row>
    <row r="748" spans="2:6" x14ac:dyDescent="0.2">
      <c r="B748" s="49"/>
      <c r="C748" s="49"/>
      <c r="D748" s="49"/>
      <c r="E748" s="49"/>
      <c r="F748" s="49"/>
    </row>
    <row r="749" spans="2:6" x14ac:dyDescent="0.2">
      <c r="B749" s="49"/>
      <c r="C749" s="49"/>
      <c r="D749" s="49"/>
      <c r="E749" s="49"/>
      <c r="F749" s="49"/>
    </row>
    <row r="750" spans="2:6" x14ac:dyDescent="0.2">
      <c r="B750" s="49"/>
      <c r="C750" s="49"/>
      <c r="D750" s="49"/>
      <c r="E750" s="49"/>
      <c r="F750" s="49"/>
    </row>
    <row r="751" spans="2:6" x14ac:dyDescent="0.2">
      <c r="B751" s="49"/>
      <c r="C751" s="49"/>
      <c r="D751" s="49"/>
      <c r="E751" s="49"/>
      <c r="F751" s="49"/>
    </row>
    <row r="752" spans="2:6" x14ac:dyDescent="0.2">
      <c r="B752" s="49"/>
      <c r="C752" s="49"/>
      <c r="D752" s="49"/>
      <c r="E752" s="49"/>
      <c r="F752" s="49"/>
    </row>
    <row r="753" spans="2:6" x14ac:dyDescent="0.2">
      <c r="B753" s="49"/>
      <c r="C753" s="49"/>
      <c r="D753" s="49"/>
      <c r="E753" s="49"/>
      <c r="F753" s="49"/>
    </row>
    <row r="754" spans="2:6" x14ac:dyDescent="0.2">
      <c r="B754" s="49"/>
      <c r="C754" s="49"/>
      <c r="D754" s="49"/>
      <c r="E754" s="49"/>
      <c r="F754" s="49"/>
    </row>
    <row r="755" spans="2:6" x14ac:dyDescent="0.2">
      <c r="B755" s="49"/>
      <c r="C755" s="49"/>
      <c r="D755" s="49"/>
      <c r="E755" s="49"/>
      <c r="F755" s="49"/>
    </row>
    <row r="756" spans="2:6" x14ac:dyDescent="0.2">
      <c r="B756" s="49"/>
      <c r="C756" s="49"/>
      <c r="D756" s="49"/>
      <c r="E756" s="49"/>
      <c r="F756" s="49"/>
    </row>
    <row r="757" spans="2:6" x14ac:dyDescent="0.2">
      <c r="B757" s="49"/>
      <c r="C757" s="49"/>
      <c r="D757" s="49"/>
      <c r="E757" s="49"/>
      <c r="F757" s="49"/>
    </row>
    <row r="758" spans="2:6" x14ac:dyDescent="0.2">
      <c r="B758" s="49"/>
      <c r="C758" s="49"/>
      <c r="D758" s="49"/>
      <c r="E758" s="49"/>
      <c r="F758" s="49"/>
    </row>
    <row r="759" spans="2:6" x14ac:dyDescent="0.2">
      <c r="B759" s="49"/>
      <c r="C759" s="49"/>
      <c r="D759" s="49"/>
      <c r="E759" s="49"/>
      <c r="F759" s="49"/>
    </row>
    <row r="760" spans="2:6" x14ac:dyDescent="0.2">
      <c r="B760" s="49"/>
      <c r="C760" s="49"/>
      <c r="D760" s="49"/>
      <c r="E760" s="49"/>
      <c r="F760" s="49"/>
    </row>
    <row r="761" spans="2:6" x14ac:dyDescent="0.2">
      <c r="B761" s="49"/>
      <c r="C761" s="49"/>
      <c r="D761" s="49"/>
      <c r="E761" s="49"/>
      <c r="F761" s="49"/>
    </row>
    <row r="762" spans="2:6" x14ac:dyDescent="0.2">
      <c r="B762" s="49"/>
      <c r="C762" s="49"/>
      <c r="D762" s="49"/>
      <c r="E762" s="49"/>
      <c r="F762" s="49"/>
    </row>
    <row r="763" spans="2:6" x14ac:dyDescent="0.2">
      <c r="B763" s="49"/>
      <c r="C763" s="49"/>
      <c r="D763" s="49"/>
      <c r="E763" s="49"/>
      <c r="F763" s="49"/>
    </row>
    <row r="764" spans="2:6" x14ac:dyDescent="0.2">
      <c r="B764" s="49"/>
      <c r="C764" s="49"/>
      <c r="D764" s="49"/>
      <c r="E764" s="49"/>
      <c r="F764" s="49"/>
    </row>
    <row r="765" spans="2:6" x14ac:dyDescent="0.2">
      <c r="B765" s="49"/>
      <c r="C765" s="49"/>
      <c r="D765" s="49"/>
      <c r="E765" s="49"/>
      <c r="F765" s="49"/>
    </row>
    <row r="766" spans="2:6" x14ac:dyDescent="0.2">
      <c r="B766" s="49"/>
      <c r="C766" s="49"/>
      <c r="D766" s="49"/>
      <c r="E766" s="49"/>
      <c r="F766" s="49"/>
    </row>
    <row r="767" spans="2:6" x14ac:dyDescent="0.2">
      <c r="B767" s="49"/>
      <c r="C767" s="49"/>
      <c r="D767" s="49"/>
      <c r="E767" s="49"/>
      <c r="F767" s="49"/>
    </row>
    <row r="768" spans="2:6" x14ac:dyDescent="0.2">
      <c r="B768" s="49"/>
      <c r="C768" s="49"/>
      <c r="D768" s="49"/>
      <c r="E768" s="49"/>
      <c r="F768" s="49"/>
    </row>
    <row r="769" spans="2:6" x14ac:dyDescent="0.2">
      <c r="B769" s="49"/>
      <c r="C769" s="49"/>
      <c r="D769" s="49"/>
      <c r="E769" s="49"/>
      <c r="F769" s="49"/>
    </row>
    <row r="770" spans="2:6" x14ac:dyDescent="0.2">
      <c r="B770" s="49"/>
      <c r="C770" s="49"/>
      <c r="D770" s="49"/>
      <c r="E770" s="49"/>
      <c r="F770" s="49"/>
    </row>
    <row r="771" spans="2:6" x14ac:dyDescent="0.2">
      <c r="B771" s="49"/>
      <c r="C771" s="49"/>
      <c r="D771" s="49"/>
      <c r="E771" s="49"/>
      <c r="F771" s="49"/>
    </row>
    <row r="772" spans="2:6" x14ac:dyDescent="0.2">
      <c r="B772" s="49"/>
      <c r="C772" s="49"/>
      <c r="D772" s="49"/>
      <c r="E772" s="49"/>
      <c r="F772" s="49"/>
    </row>
    <row r="773" spans="2:6" x14ac:dyDescent="0.2">
      <c r="B773" s="49"/>
      <c r="C773" s="49"/>
      <c r="D773" s="49"/>
      <c r="E773" s="49"/>
      <c r="F773" s="49"/>
    </row>
    <row r="774" spans="2:6" x14ac:dyDescent="0.2">
      <c r="B774" s="49"/>
      <c r="C774" s="49"/>
      <c r="D774" s="49"/>
      <c r="E774" s="49"/>
      <c r="F774" s="49"/>
    </row>
  </sheetData>
  <mergeCells count="1">
    <mergeCell ref="A3:K3"/>
  </mergeCells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24"/>
  <dimension ref="A1:K773"/>
  <sheetViews>
    <sheetView showGridLines="0" topLeftCell="A13" workbookViewId="0">
      <selection activeCell="A28" sqref="A28"/>
    </sheetView>
  </sheetViews>
  <sheetFormatPr defaultColWidth="9.140625" defaultRowHeight="12.75" x14ac:dyDescent="0.2"/>
  <cols>
    <col min="1" max="1" width="17.140625" style="44" customWidth="1"/>
    <col min="2" max="9" width="9.7109375" customWidth="1"/>
    <col min="10" max="10" width="1.140625" customWidth="1"/>
    <col min="11" max="11" width="9.7109375" customWidth="1"/>
  </cols>
  <sheetData>
    <row r="1" spans="1:11" s="41" customFormat="1" ht="15.75" customHeight="1" x14ac:dyDescent="0.2"/>
    <row r="2" spans="1:11" s="41" customFormat="1" ht="15.75" customHeight="1" x14ac:dyDescent="0.25">
      <c r="A2" s="33"/>
    </row>
    <row r="3" spans="1:11" s="41" customFormat="1" ht="15.75" customHeight="1" x14ac:dyDescent="0.25">
      <c r="A3" s="135" t="s">
        <v>217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1" s="41" customFormat="1" ht="15.75" customHeight="1" x14ac:dyDescent="0.25">
      <c r="A4" s="33"/>
    </row>
    <row r="5" spans="1:11" ht="15.75" customHeight="1" x14ac:dyDescent="0.2"/>
    <row r="6" spans="1:11" s="44" customFormat="1" ht="15.75" customHeight="1" x14ac:dyDescent="0.2">
      <c r="B6" s="67" t="s">
        <v>95</v>
      </c>
      <c r="C6" s="67" t="s">
        <v>160</v>
      </c>
      <c r="D6" s="67" t="s">
        <v>161</v>
      </c>
      <c r="E6" s="67" t="s">
        <v>94</v>
      </c>
      <c r="F6" s="102" t="s">
        <v>162</v>
      </c>
      <c r="G6" s="67" t="s">
        <v>93</v>
      </c>
      <c r="H6" s="67" t="s">
        <v>163</v>
      </c>
      <c r="I6" s="67" t="s">
        <v>157</v>
      </c>
      <c r="J6" s="60"/>
      <c r="K6" s="67" t="s">
        <v>100</v>
      </c>
    </row>
    <row r="7" spans="1:11" s="44" customFormat="1" ht="15.75" customHeight="1" x14ac:dyDescent="0.2">
      <c r="B7" s="67" t="s">
        <v>159</v>
      </c>
      <c r="C7" s="67" t="s">
        <v>159</v>
      </c>
      <c r="D7" s="67" t="s">
        <v>159</v>
      </c>
      <c r="E7" s="67" t="s">
        <v>159</v>
      </c>
      <c r="F7" s="102"/>
      <c r="G7" s="67"/>
      <c r="H7" s="67" t="s">
        <v>102</v>
      </c>
      <c r="I7" s="67"/>
      <c r="J7" s="60"/>
      <c r="K7" s="67" t="s">
        <v>101</v>
      </c>
    </row>
    <row r="8" spans="1:11" s="44" customFormat="1" ht="15.75" hidden="1" customHeight="1" x14ac:dyDescent="0.2">
      <c r="B8" s="66"/>
      <c r="C8" s="47"/>
      <c r="D8" s="47"/>
      <c r="E8" s="47"/>
      <c r="F8" s="79"/>
      <c r="G8" s="47"/>
      <c r="H8" s="47"/>
      <c r="I8" s="47"/>
      <c r="J8"/>
      <c r="K8" s="47"/>
    </row>
    <row r="9" spans="1:11" ht="15.75" customHeight="1" x14ac:dyDescent="0.2">
      <c r="A9" s="50" t="s">
        <v>225</v>
      </c>
      <c r="B9" s="62">
        <f>IF(OR('Tabel A F'!B9&lt;5,'Tabel A Br'!B9&lt;0.5),"-",IFERROR('Tabel A Br'!B9/'Tabel A F'!B9*100,"-"))</f>
        <v>3.001830760898998</v>
      </c>
      <c r="C9" s="62">
        <f>IF(OR('Tabel A F'!C9&lt;5,'Tabel A Br'!C9&lt;0.5),"-",IFERROR('Tabel A Br'!C9/'Tabel A F'!C9*100,"-"))</f>
        <v>2.1294526315789475</v>
      </c>
      <c r="D9" s="62">
        <f>IF(OR('Tabel A F'!D9&lt;5,'Tabel A Br'!D9&lt;0.5),"-",IFERROR('Tabel A Br'!D9/'Tabel A F'!D9*100,"-"))</f>
        <v>3.2088896761133605</v>
      </c>
      <c r="E9" s="62">
        <f>IF(OR('Tabel A F'!E9&lt;5,'Tabel A Br'!E9&lt;0.5),"-",IFERROR('Tabel A Br'!E9/'Tabel A F'!E9*100,"-"))</f>
        <v>2.8276518824136154</v>
      </c>
      <c r="F9" s="62">
        <f>IF(OR('Tabel A F'!F9&lt;5,'Tabel A Br'!F9&lt;0.5),"-",IFERROR('Tabel A Br'!F9/'Tabel A F'!F9*100,"-"))</f>
        <v>5.4824332321699547</v>
      </c>
      <c r="G9" s="62">
        <f>IF(OR('Tabel A F'!G9&lt;5,'Tabel A Br'!G9&lt;0.5),"-",IFERROR('Tabel A Br'!G9/'Tabel A F'!G9*100,"-"))</f>
        <v>1.8723422018348621</v>
      </c>
      <c r="H9" s="62">
        <f>IF(OR('Tabel A F'!H9&lt;5,'Tabel A Br'!H9&lt;0.5),"-",IFERROR('Tabel A Br'!H9/'Tabel A F'!H9*100,"-"))</f>
        <v>3.02009142258196</v>
      </c>
      <c r="I9" s="62" t="str">
        <f>IF(OR('Tabel A F'!I9&lt;5,'Tabel A Br'!I9&lt;0.5),"-",IFERROR('Tabel A Br'!I9/'Tabel A F'!I9*100,"-"))</f>
        <v>-</v>
      </c>
      <c r="K9" s="62">
        <f>IF(OR('Tabel A F'!K9&lt;5,'Tabel A Br'!K9&lt;0.5),"-",IFERROR('Tabel A Br'!K9/'Tabel A F'!K9*100,"-"))</f>
        <v>2.993056658303427</v>
      </c>
    </row>
    <row r="10" spans="1:11" ht="15.75" customHeight="1" x14ac:dyDescent="0.2">
      <c r="A10" s="52" t="s">
        <v>226</v>
      </c>
      <c r="B10" s="105">
        <f>IF(OR('Tabel A F'!B10&lt;5,'Tabel A Br'!B10&lt;0.5),"-",IFERROR('Tabel A Br'!B10/'Tabel A F'!B10*100,"-"))</f>
        <v>2.8935675675675681</v>
      </c>
      <c r="C10" s="105">
        <f>IF(OR('Tabel A F'!C10&lt;5,'Tabel A Br'!C10&lt;0.5),"-",IFERROR('Tabel A Br'!C10/'Tabel A F'!C10*100,"-"))</f>
        <v>1.7821954225352112</v>
      </c>
      <c r="D10" s="105">
        <f>IF(OR('Tabel A F'!D10&lt;5,'Tabel A Br'!D10&lt;0.5),"-",IFERROR('Tabel A Br'!D10/'Tabel A F'!D10*100,"-"))</f>
        <v>3.1271495408832535</v>
      </c>
      <c r="E10" s="105">
        <f>IF(OR('Tabel A F'!E10&lt;5,'Tabel A Br'!E10&lt;0.5),"-",IFERROR('Tabel A Br'!E10/'Tabel A F'!E10*100,"-"))</f>
        <v>2.3567166666666668</v>
      </c>
      <c r="F10" s="105">
        <f>IF(OR('Tabel A F'!F10&lt;5,'Tabel A Br'!F10&lt;0.5),"-",IFERROR('Tabel A Br'!F10/'Tabel A F'!F10*100,"-"))</f>
        <v>3.8129323686693932</v>
      </c>
      <c r="G10" s="105">
        <f>IF(OR('Tabel A F'!G10&lt;5,'Tabel A Br'!G10&lt;0.5),"-",IFERROR('Tabel A Br'!G10/'Tabel A F'!G10*100,"-"))</f>
        <v>2.0893830123977843</v>
      </c>
      <c r="H10" s="105">
        <f>IF(OR('Tabel A F'!H10&lt;5,'Tabel A Br'!H10&lt;0.5),"-",IFERROR('Tabel A Br'!H10/'Tabel A F'!H10*100,"-"))</f>
        <v>3.1708715249879478</v>
      </c>
      <c r="I10" s="105">
        <f>IF(OR('Tabel A F'!I10&lt;5,'Tabel A Br'!I10&lt;0.5),"-",IFERROR('Tabel A Br'!I10/'Tabel A F'!I10*100,"-"))</f>
        <v>3.1244218749999999</v>
      </c>
      <c r="K10" s="105">
        <f>IF(OR('Tabel A F'!K10&lt;5,'Tabel A Br'!K10&lt;0.5),"-",IFERROR('Tabel A Br'!K10/'Tabel A F'!K10*100,"-"))</f>
        <v>2.89675864201166</v>
      </c>
    </row>
    <row r="11" spans="1:11" ht="15.75" customHeight="1" x14ac:dyDescent="0.2">
      <c r="A11" s="50" t="s">
        <v>227</v>
      </c>
      <c r="B11" s="62">
        <f>IF(OR('Tabel A F'!B11&lt;5,'Tabel A Br'!B11&lt;0.5),"-",IFERROR('Tabel A Br'!B11/'Tabel A F'!B11*100,"-"))</f>
        <v>11.84716328011611</v>
      </c>
      <c r="C11" s="62">
        <f>IF(OR('Tabel A F'!C11&lt;5,'Tabel A Br'!C11&lt;0.5),"-",IFERROR('Tabel A Br'!C11/'Tabel A F'!C11*100,"-"))</f>
        <v>5.4548651685393255</v>
      </c>
      <c r="D11" s="62">
        <f>IF(OR('Tabel A F'!D11&lt;5,'Tabel A Br'!D11&lt;0.5),"-",IFERROR('Tabel A Br'!D11/'Tabel A F'!D11*100,"-"))</f>
        <v>9.3935351490614654</v>
      </c>
      <c r="E11" s="62">
        <f>IF(OR('Tabel A F'!E11&lt;5,'Tabel A Br'!E11&lt;0.5),"-",IFERROR('Tabel A Br'!E11/'Tabel A F'!E11*100,"-"))</f>
        <v>7.0351711165048538</v>
      </c>
      <c r="F11" s="62">
        <f>IF(OR('Tabel A F'!F11&lt;5,'Tabel A Br'!F11&lt;0.5),"-",IFERROR('Tabel A Br'!F11/'Tabel A F'!F11*100,"-"))</f>
        <v>11.117209342560553</v>
      </c>
      <c r="G11" s="62">
        <f>IF(OR('Tabel A F'!G11&lt;5,'Tabel A Br'!G11&lt;0.5),"-",IFERROR('Tabel A Br'!G11/'Tabel A F'!G11*100,"-"))</f>
        <v>5.8880502742230352</v>
      </c>
      <c r="H11" s="62">
        <f>IF(OR('Tabel A F'!H11&lt;5,'Tabel A Br'!H11&lt;0.5),"-",IFERROR('Tabel A Br'!H11/'Tabel A F'!H11*100,"-"))</f>
        <v>8.4503976927747413</v>
      </c>
      <c r="I11" s="62">
        <f>IF(OR('Tabel A F'!I11&lt;5,'Tabel A Br'!I11&lt;0.5),"-",IFERROR('Tabel A Br'!I11/'Tabel A F'!I11*100,"-"))</f>
        <v>4.2911333333333328</v>
      </c>
      <c r="K11" s="62">
        <f>IF(OR('Tabel A F'!K11&lt;5,'Tabel A Br'!K11&lt;0.5),"-",IFERROR('Tabel A Br'!K11/'Tabel A F'!K11*100,"-"))</f>
        <v>8.5991838633288218</v>
      </c>
    </row>
    <row r="12" spans="1:11" ht="15.75" customHeight="1" x14ac:dyDescent="0.2">
      <c r="A12" s="52" t="s">
        <v>26</v>
      </c>
      <c r="B12" s="105">
        <f>IF(OR('Tabel A F'!B12&lt;5,'Tabel A Br'!B12&lt;0.5),"-",IFERROR('Tabel A Br'!B12/'Tabel A F'!B12*100,"-"))</f>
        <v>9.8487764786795058</v>
      </c>
      <c r="C12" s="105">
        <f>IF(OR('Tabel A F'!C12&lt;5,'Tabel A Br'!C12&lt;0.5),"-",IFERROR('Tabel A Br'!C12/'Tabel A F'!C12*100,"-"))</f>
        <v>5.9793237347294932</v>
      </c>
      <c r="D12" s="105">
        <f>IF(OR('Tabel A F'!D12&lt;5,'Tabel A Br'!D12&lt;0.5),"-",IFERROR('Tabel A Br'!D12/'Tabel A F'!D12*100,"-"))</f>
        <v>11.171202609459289</v>
      </c>
      <c r="E12" s="105">
        <f>IF(OR('Tabel A F'!E12&lt;5,'Tabel A Br'!E12&lt;0.5),"-",IFERROR('Tabel A Br'!E12/'Tabel A F'!E12*100,"-"))</f>
        <v>6.3594214254094741</v>
      </c>
      <c r="F12" s="105">
        <f>IF(OR('Tabel A F'!F12&lt;5,'Tabel A Br'!F12&lt;0.5),"-",IFERROR('Tabel A Br'!F12/'Tabel A F'!F12*100,"-"))</f>
        <v>10.363920450986534</v>
      </c>
      <c r="G12" s="105">
        <f>IF(OR('Tabel A F'!G12&lt;5,'Tabel A Br'!G12&lt;0.5),"-",IFERROR('Tabel A Br'!G12/'Tabel A F'!G12*100,"-"))</f>
        <v>6.5391045296167256</v>
      </c>
      <c r="H12" s="105">
        <f>IF(OR('Tabel A F'!H12&lt;5,'Tabel A Br'!H12&lt;0.5),"-",IFERROR('Tabel A Br'!H12/'Tabel A F'!H12*100,"-"))</f>
        <v>8.4112961870869345</v>
      </c>
      <c r="I12" s="105">
        <f>IF(OR('Tabel A F'!I12&lt;5,'Tabel A Br'!I12&lt;0.5),"-",IFERROR('Tabel A Br'!I12/'Tabel A F'!I12*100,"-"))</f>
        <v>11.659681034482759</v>
      </c>
      <c r="K12" s="105">
        <f>IF(OR('Tabel A F'!K12&lt;5,'Tabel A Br'!K12&lt;0.5),"-",IFERROR('Tabel A Br'!K12/'Tabel A F'!K12*100,"-"))</f>
        <v>8.8236337673868022</v>
      </c>
    </row>
    <row r="13" spans="1:11" ht="15.75" customHeight="1" x14ac:dyDescent="0.2">
      <c r="A13" s="50" t="s">
        <v>27</v>
      </c>
      <c r="B13" s="104">
        <f>IF(OR('Tabel A F'!B13&lt;5,'Tabel A Br'!B13&lt;0.5),"-",IFERROR('Tabel A Br'!B13/'Tabel A F'!B13*100,"-"))</f>
        <v>5.0226224489795923</v>
      </c>
      <c r="C13" s="104">
        <f>IF(OR('Tabel A F'!C13&lt;5,'Tabel A Br'!C13&lt;0.5),"-",IFERROR('Tabel A Br'!C13/'Tabel A F'!C13*100,"-"))</f>
        <v>2.5272482915717545</v>
      </c>
      <c r="D13" s="104">
        <f>IF(OR('Tabel A F'!D13&lt;5,'Tabel A Br'!D13&lt;0.5),"-",IFERROR('Tabel A Br'!D13/'Tabel A F'!D13*100,"-"))</f>
        <v>3.8061437478351232</v>
      </c>
      <c r="E13" s="104">
        <f>IF(OR('Tabel A F'!E13&lt;5,'Tabel A Br'!E13&lt;0.5),"-",IFERROR('Tabel A Br'!E13/'Tabel A F'!E13*100,"-"))</f>
        <v>2.6815472972972971</v>
      </c>
      <c r="F13" s="104">
        <f>IF(OR('Tabel A F'!F13&lt;5,'Tabel A Br'!F13&lt;0.5),"-",IFERROR('Tabel A Br'!F13/'Tabel A F'!F13*100,"-"))</f>
        <v>4.8341060869565213</v>
      </c>
      <c r="G13" s="104">
        <f>IF(OR('Tabel A F'!G13&lt;5,'Tabel A Br'!G13&lt;0.5),"-",IFERROR('Tabel A Br'!G13/'Tabel A F'!G13*100,"-"))</f>
        <v>2.5240113154172561</v>
      </c>
      <c r="H13" s="104">
        <f>IF(OR('Tabel A F'!H13&lt;5,'Tabel A Br'!H13&lt;0.5),"-",IFERROR('Tabel A Br'!H13/'Tabel A F'!H13*100,"-"))</f>
        <v>3.4989845317725754</v>
      </c>
      <c r="I13" s="104">
        <f>IF(OR('Tabel A F'!I13&lt;5,'Tabel A Br'!I13&lt;0.5),"-",IFERROR('Tabel A Br'!I13/'Tabel A F'!I13*100,"-"))</f>
        <v>9.7520208333333347</v>
      </c>
      <c r="K13" s="104">
        <f>IF(OR('Tabel A F'!K13&lt;5,'Tabel A Br'!K13&lt;0.5),"-",IFERROR('Tabel A Br'!K13/'Tabel A F'!K13*100,"-"))</f>
        <v>3.5468083966359192</v>
      </c>
    </row>
    <row r="14" spans="1:11" ht="15.75" customHeight="1" x14ac:dyDescent="0.2">
      <c r="A14" s="52" t="s">
        <v>28</v>
      </c>
      <c r="B14" s="105">
        <f>IF(OR('Tabel A F'!B14&lt;5,'Tabel A Br'!B14&lt;0.5),"-",IFERROR('Tabel A Br'!B14/'Tabel A F'!B14*100,"-"))</f>
        <v>4.8404382022471912</v>
      </c>
      <c r="C14" s="105" t="str">
        <f>IF(OR('Tabel A F'!C14&lt;5,'Tabel A Br'!C14&lt;0.5),"-",IFERROR('Tabel A Br'!C14/'Tabel A F'!C14*100,"-"))</f>
        <v>-</v>
      </c>
      <c r="D14" s="105">
        <f>IF(OR('Tabel A F'!D14&lt;5,'Tabel A Br'!D14&lt;0.5),"-",IFERROR('Tabel A Br'!D14/'Tabel A F'!D14*100,"-"))</f>
        <v>4.9992870201096888</v>
      </c>
      <c r="E14" s="105">
        <f>IF(OR('Tabel A F'!E14&lt;5,'Tabel A Br'!E14&lt;0.5),"-",IFERROR('Tabel A Br'!E14/'Tabel A F'!E14*100,"-"))</f>
        <v>3.7633513513513508</v>
      </c>
      <c r="F14" s="105">
        <f>IF(OR('Tabel A F'!F14&lt;5,'Tabel A Br'!F14&lt;0.5),"-",IFERROR('Tabel A Br'!F14/'Tabel A F'!F14*100,"-"))</f>
        <v>3.8698025477707008</v>
      </c>
      <c r="G14" s="105">
        <f>IF(OR('Tabel A F'!G14&lt;5,'Tabel A Br'!G14&lt;0.5),"-",IFERROR('Tabel A Br'!G14/'Tabel A F'!G14*100,"-"))</f>
        <v>3.6064822695035463</v>
      </c>
      <c r="H14" s="105">
        <f>IF(OR('Tabel A F'!H14&lt;5,'Tabel A Br'!H14&lt;0.5),"-",IFERROR('Tabel A Br'!H14/'Tabel A F'!H14*100,"-"))</f>
        <v>4.6099871897518021</v>
      </c>
      <c r="I14" s="105">
        <f>IF(OR('Tabel A F'!I14&lt;5,'Tabel A Br'!I14&lt;0.5),"-",IFERROR('Tabel A Br'!I14/'Tabel A F'!I14*100,"-"))</f>
        <v>11.688400000000001</v>
      </c>
      <c r="K14" s="105">
        <f>IF(OR('Tabel A F'!K14&lt;5,'Tabel A Br'!K14&lt;0.5),"-",IFERROR('Tabel A Br'!K14/'Tabel A F'!K14*100,"-"))</f>
        <v>4.2775887428101891</v>
      </c>
    </row>
    <row r="15" spans="1:11" ht="15.75" customHeight="1" x14ac:dyDescent="0.2">
      <c r="A15" s="50" t="s">
        <v>29</v>
      </c>
      <c r="B15" s="104">
        <f>IF(OR('Tabel A F'!B15&lt;5,'Tabel A Br'!B15&lt;0.5),"-",IFERROR('Tabel A Br'!B15/'Tabel A F'!B15*100,"-"))</f>
        <v>16.685254071661241</v>
      </c>
      <c r="C15" s="104">
        <f>IF(OR('Tabel A F'!C15&lt;5,'Tabel A Br'!C15&lt;0.5),"-",IFERROR('Tabel A Br'!C15/'Tabel A F'!C15*100,"-"))</f>
        <v>13.240681818181818</v>
      </c>
      <c r="D15" s="104">
        <f>IF(OR('Tabel A F'!D15&lt;5,'Tabel A Br'!D15&lt;0.5),"-",IFERROR('Tabel A Br'!D15/'Tabel A F'!D15*100,"-"))</f>
        <v>16.499866270430907</v>
      </c>
      <c r="E15" s="104">
        <f>IF(OR('Tabel A F'!E15&lt;5,'Tabel A Br'!E15&lt;0.5),"-",IFERROR('Tabel A Br'!E15/'Tabel A F'!E15*100,"-"))</f>
        <v>11.988291666666665</v>
      </c>
      <c r="F15" s="104">
        <f>IF(OR('Tabel A F'!F15&lt;5,'Tabel A Br'!F15&lt;0.5),"-",IFERROR('Tabel A Br'!F15/'Tabel A F'!F15*100,"-"))</f>
        <v>16.321733727810649</v>
      </c>
      <c r="G15" s="104">
        <f>IF(OR('Tabel A F'!G15&lt;5,'Tabel A Br'!G15&lt;0.5),"-",IFERROR('Tabel A Br'!G15/'Tabel A F'!G15*100,"-"))</f>
        <v>7.9332046109510088</v>
      </c>
      <c r="H15" s="104">
        <f>IF(OR('Tabel A F'!H15&lt;5,'Tabel A Br'!H15&lt;0.5),"-",IFERROR('Tabel A Br'!H15/'Tabel A F'!H15*100,"-"))</f>
        <v>11.910167931688804</v>
      </c>
      <c r="I15" s="104">
        <f>IF(OR('Tabel A F'!I15&lt;5,'Tabel A Br'!I15&lt;0.5),"-",IFERROR('Tabel A Br'!I15/'Tabel A F'!I15*100,"-"))</f>
        <v>19.688533333333332</v>
      </c>
      <c r="K15" s="104">
        <f>IF(OR('Tabel A F'!K15&lt;5,'Tabel A Br'!K15&lt;0.5),"-",IFERROR('Tabel A Br'!K15/'Tabel A F'!K15*100,"-"))</f>
        <v>12.632034602076125</v>
      </c>
    </row>
    <row r="16" spans="1:11" ht="15.75" customHeight="1" x14ac:dyDescent="0.2">
      <c r="A16" s="52" t="s">
        <v>30</v>
      </c>
      <c r="B16" s="105">
        <f>IF(OR('Tabel A F'!B16&lt;5,'Tabel A Br'!B16&lt;0.5),"-",IFERROR('Tabel A Br'!B16/'Tabel A F'!B16*100,"-"))</f>
        <v>8.6253666666666682</v>
      </c>
      <c r="C16" s="105">
        <f>IF(OR('Tabel A F'!C16&lt;5,'Tabel A Br'!C16&lt;0.5),"-",IFERROR('Tabel A Br'!C16/'Tabel A F'!C16*100,"-"))</f>
        <v>8.2439484536082475</v>
      </c>
      <c r="D16" s="105">
        <f>IF(OR('Tabel A F'!D16&lt;5,'Tabel A Br'!D16&lt;0.5),"-",IFERROR('Tabel A Br'!D16/'Tabel A F'!D16*100,"-"))</f>
        <v>10.553324863883848</v>
      </c>
      <c r="E16" s="105">
        <f>IF(OR('Tabel A F'!E16&lt;5,'Tabel A Br'!E16&lt;0.5),"-",IFERROR('Tabel A Br'!E16/'Tabel A F'!E16*100,"-"))</f>
        <v>3.5324099099099096</v>
      </c>
      <c r="F16" s="105">
        <f>IF(OR('Tabel A F'!F16&lt;5,'Tabel A Br'!F16&lt;0.5),"-",IFERROR('Tabel A Br'!F16/'Tabel A F'!F16*100,"-"))</f>
        <v>8.0561136363636354</v>
      </c>
      <c r="G16" s="105">
        <f>IF(OR('Tabel A F'!G16&lt;5,'Tabel A Br'!G16&lt;0.5),"-",IFERROR('Tabel A Br'!G16/'Tabel A F'!G16*100,"-"))</f>
        <v>2.9735541666666663</v>
      </c>
      <c r="H16" s="105">
        <f>IF(OR('Tabel A F'!H16&lt;5,'Tabel A Br'!H16&lt;0.5),"-",IFERROR('Tabel A Br'!H16/'Tabel A F'!H16*100,"-"))</f>
        <v>7.4046461143224152</v>
      </c>
      <c r="I16" s="105">
        <f>IF(OR('Tabel A F'!I16&lt;5,'Tabel A Br'!I16&lt;0.5),"-",IFERROR('Tabel A Br'!I16/'Tabel A F'!I16*100,"-"))</f>
        <v>8.9315999999999995</v>
      </c>
      <c r="K16" s="105">
        <f>IF(OR('Tabel A F'!K16&lt;5,'Tabel A Br'!K16&lt;0.5),"-",IFERROR('Tabel A Br'!K16/'Tabel A F'!K16*100,"-"))</f>
        <v>7.3019918724601434</v>
      </c>
    </row>
    <row r="17" spans="1:11" ht="15.75" hidden="1" customHeight="1" x14ac:dyDescent="0.2">
      <c r="A17" s="50" t="s">
        <v>31</v>
      </c>
      <c r="B17" s="104">
        <f>IF(OR('Tabel A F'!B17&lt;5,'Tabel A Br'!B17&lt;0.5),"-",IFERROR('Tabel A Br'!B17/'Tabel A F'!B17*100,"-"))</f>
        <v>1.4595839416058394</v>
      </c>
      <c r="C17" s="104">
        <f>IF(OR('Tabel A F'!C17&lt;5,'Tabel A Br'!C17&lt;0.5),"-",IFERROR('Tabel A Br'!C17/'Tabel A F'!C17*100,"-"))</f>
        <v>2.1615638766519822</v>
      </c>
      <c r="D17" s="104">
        <f>IF(OR('Tabel A F'!D17&lt;5,'Tabel A Br'!D17&lt;0.5),"-",IFERROR('Tabel A Br'!D17/'Tabel A F'!D17*100,"-"))</f>
        <v>3.2146941176470585</v>
      </c>
      <c r="E17" s="104">
        <f>IF(OR('Tabel A F'!E17&lt;5,'Tabel A Br'!E17&lt;0.5),"-",IFERROR('Tabel A Br'!E17/'Tabel A F'!E17*100,"-"))</f>
        <v>1.5311891891891891</v>
      </c>
      <c r="F17" s="104">
        <f>IF(OR('Tabel A F'!F17&lt;5,'Tabel A Br'!F17&lt;0.5),"-",IFERROR('Tabel A Br'!F17/'Tabel A F'!F17*100,"-"))</f>
        <v>2.4865960264900662</v>
      </c>
      <c r="G17" s="104">
        <f>IF(OR('Tabel A F'!G17&lt;5,'Tabel A Br'!G17&lt;0.5),"-",IFERROR('Tabel A Br'!G17/'Tabel A F'!G17*100,"-"))</f>
        <v>2.9069692982456137</v>
      </c>
      <c r="H17" s="104">
        <f>IF(OR('Tabel A F'!H17&lt;5,'Tabel A Br'!H17&lt;0.5),"-",IFERROR('Tabel A Br'!H17/'Tabel A F'!H17*100,"-"))</f>
        <v>4.9971012345679018</v>
      </c>
      <c r="I17" s="104">
        <f>IF(OR('Tabel A F'!I17&lt;5,'Tabel A Br'!I17&lt;0.5),"-",IFERROR('Tabel A Br'!I17/'Tabel A F'!I17*100,"-"))</f>
        <v>8.3317499999999995</v>
      </c>
      <c r="K17" s="104">
        <f>IF(OR('Tabel A F'!K17&lt;5,'Tabel A Br'!K17&lt;0.5),"-",IFERROR('Tabel A Br'!K17/'Tabel A F'!K17*100,"-"))</f>
        <v>3.3623977224799657</v>
      </c>
    </row>
    <row r="18" spans="1:11" ht="15.75" hidden="1" customHeight="1" x14ac:dyDescent="0.2">
      <c r="A18" s="52" t="s">
        <v>32</v>
      </c>
      <c r="B18" s="105" t="str">
        <f>IF(OR('Tabel A F'!B18&lt;5,'Tabel A Br'!B18&lt;0.5),"-",IFERROR('Tabel A Br'!B18/'Tabel A F'!B18*100,"-"))</f>
        <v>-</v>
      </c>
      <c r="C18" s="105">
        <f>IF(OR('Tabel A F'!C18&lt;5,'Tabel A Br'!C18&lt;0.5),"-",IFERROR('Tabel A Br'!C18/'Tabel A F'!C18*100,"-"))</f>
        <v>11.5465</v>
      </c>
      <c r="D18" s="105">
        <f>IF(OR('Tabel A F'!D18&lt;5,'Tabel A Br'!D18&lt;0.5),"-",IFERROR('Tabel A Br'!D18/'Tabel A F'!D18*100,"-"))</f>
        <v>5.2621842105263159</v>
      </c>
      <c r="E18" s="105">
        <f>IF(OR('Tabel A F'!E18&lt;5,'Tabel A Br'!E18&lt;0.5),"-",IFERROR('Tabel A Br'!E18/'Tabel A F'!E18*100,"-"))</f>
        <v>3.4476206896551722</v>
      </c>
      <c r="F18" s="105">
        <f>IF(OR('Tabel A F'!F18&lt;5,'Tabel A Br'!F18&lt;0.5),"-",IFERROR('Tabel A Br'!F18/'Tabel A F'!F18*100,"-"))</f>
        <v>8.7342142857142857</v>
      </c>
      <c r="G18" s="105">
        <f>IF(OR('Tabel A F'!G18&lt;5,'Tabel A Br'!G18&lt;0.5),"-",IFERROR('Tabel A Br'!G18/'Tabel A F'!G18*100,"-"))</f>
        <v>4.0277731958762883</v>
      </c>
      <c r="H18" s="105">
        <f>IF(OR('Tabel A F'!H18&lt;5,'Tabel A Br'!H18&lt;0.5),"-",IFERROR('Tabel A Br'!H18/'Tabel A F'!H18*100,"-"))</f>
        <v>7.1164520255863533</v>
      </c>
      <c r="I18" s="105" t="str">
        <f>IF(OR('Tabel A F'!I18&lt;5,'Tabel A Br'!I18&lt;0.5),"-",IFERROR('Tabel A Br'!I18/'Tabel A F'!I18*100,"-"))</f>
        <v>-</v>
      </c>
      <c r="K18" s="105">
        <f>IF(OR('Tabel A F'!K18&lt;5,'Tabel A Br'!K18&lt;0.5),"-",IFERROR('Tabel A Br'!K18/'Tabel A F'!K18*100,"-"))</f>
        <v>6.3171982633863966</v>
      </c>
    </row>
    <row r="19" spans="1:11" ht="15.75" hidden="1" customHeight="1" x14ac:dyDescent="0.2">
      <c r="A19" s="50" t="s">
        <v>33</v>
      </c>
      <c r="B19" s="104" t="str">
        <f>IF(OR('Tabel A F'!B19&lt;5,'Tabel A Br'!B19&lt;0.5),"-",IFERROR('Tabel A Br'!B19/'Tabel A F'!B19*100,"-"))</f>
        <v>-</v>
      </c>
      <c r="C19" s="104" t="str">
        <f>IF(OR('Tabel A F'!C19&lt;5,'Tabel A Br'!C19&lt;0.5),"-",IFERROR('Tabel A Br'!C19/'Tabel A F'!C19*100,"-"))</f>
        <v>-</v>
      </c>
      <c r="D19" s="104" t="str">
        <f>IF(OR('Tabel A F'!D19&lt;5,'Tabel A Br'!D19&lt;0.5),"-",IFERROR('Tabel A Br'!D19/'Tabel A F'!D19*100,"-"))</f>
        <v>-</v>
      </c>
      <c r="E19" s="104" t="str">
        <f>IF(OR('Tabel A F'!E19&lt;5,'Tabel A Br'!E19&lt;0.5),"-",IFERROR('Tabel A Br'!E19/'Tabel A F'!E19*100,"-"))</f>
        <v>-</v>
      </c>
      <c r="F19" s="104">
        <f>IF(OR('Tabel A F'!F19&lt;5,'Tabel A Br'!F19&lt;0.5),"-",IFERROR('Tabel A Br'!F19/'Tabel A F'!F19*100,"-"))</f>
        <v>6.4601249999999997</v>
      </c>
      <c r="G19" s="104" t="str">
        <f>IF(OR('Tabel A F'!G19&lt;5,'Tabel A Br'!G19&lt;0.5),"-",IFERROR('Tabel A Br'!G19/'Tabel A F'!G19*100,"-"))</f>
        <v>-</v>
      </c>
      <c r="H19" s="104">
        <f>IF(OR('Tabel A F'!H19&lt;5,'Tabel A Br'!H19&lt;0.5),"-",IFERROR('Tabel A Br'!H19/'Tabel A F'!H19*100,"-"))</f>
        <v>3.3640322580645159</v>
      </c>
      <c r="I19" s="104" t="str">
        <f>IF(OR('Tabel A F'!I19&lt;5,'Tabel A Br'!I19&lt;0.5),"-",IFERROR('Tabel A Br'!I19/'Tabel A F'!I19*100,"-"))</f>
        <v>-</v>
      </c>
      <c r="K19" s="104">
        <f>IF(OR('Tabel A F'!K19&lt;5,'Tabel A Br'!K19&lt;0.5),"-",IFERROR('Tabel A Br'!K19/'Tabel A F'!K19*100,"-"))</f>
        <v>2.436965625</v>
      </c>
    </row>
    <row r="20" spans="1:11" ht="15.75" hidden="1" customHeight="1" x14ac:dyDescent="0.2">
      <c r="A20" s="52" t="s">
        <v>34</v>
      </c>
      <c r="B20" s="105" t="str">
        <f>IF(OR('Tabel A F'!B20&lt;5,'Tabel A Br'!B20&lt;0.5),"-",IFERROR('Tabel A Br'!B20/'Tabel A F'!B20*100,"-"))</f>
        <v>-</v>
      </c>
      <c r="C20" s="105" t="str">
        <f>IF(OR('Tabel A F'!C20&lt;5,'Tabel A Br'!C20&lt;0.5),"-",IFERROR('Tabel A Br'!C20/'Tabel A F'!C20*100,"-"))</f>
        <v>-</v>
      </c>
      <c r="D20" s="105">
        <f>IF(OR('Tabel A F'!D20&lt;5,'Tabel A Br'!D20&lt;0.5),"-",IFERROR('Tabel A Br'!D20/'Tabel A F'!D20*100,"-"))</f>
        <v>6.1213061224489795</v>
      </c>
      <c r="E20" s="105">
        <f>IF(OR('Tabel A F'!E20&lt;5,'Tabel A Br'!E20&lt;0.5),"-",IFERROR('Tabel A Br'!E20/'Tabel A F'!E20*100,"-"))</f>
        <v>2.3251395348837209</v>
      </c>
      <c r="F20" s="105">
        <f>IF(OR('Tabel A F'!F20&lt;5,'Tabel A Br'!F20&lt;0.5),"-",IFERROR('Tabel A Br'!F20/'Tabel A F'!F20*100,"-"))</f>
        <v>7.0641481481481474</v>
      </c>
      <c r="G20" s="105">
        <f>IF(OR('Tabel A F'!G20&lt;5,'Tabel A Br'!G20&lt;0.5),"-",IFERROR('Tabel A Br'!G20/'Tabel A F'!G20*100,"-"))</f>
        <v>2.5636282051282051</v>
      </c>
      <c r="H20" s="105">
        <f>IF(OR('Tabel A F'!H20&lt;5,'Tabel A Br'!H20&lt;0.5),"-",IFERROR('Tabel A Br'!H20/'Tabel A F'!H20*100,"-"))</f>
        <v>5.0884642857142861</v>
      </c>
      <c r="I20" s="105" t="str">
        <f>IF(OR('Tabel A F'!I20&lt;5,'Tabel A Br'!I20&lt;0.5),"-",IFERROR('Tabel A Br'!I20/'Tabel A F'!I20*100,"-"))</f>
        <v>-</v>
      </c>
      <c r="K20" s="105">
        <f>IF(OR('Tabel A F'!K20&lt;5,'Tabel A Br'!K20&lt;0.5),"-",IFERROR('Tabel A Br'!K20/'Tabel A F'!K20*100,"-"))</f>
        <v>4.0885838264299803</v>
      </c>
    </row>
    <row r="21" spans="1:11" ht="15.75" customHeight="1" x14ac:dyDescent="0.2">
      <c r="A21" s="50" t="s">
        <v>35</v>
      </c>
      <c r="B21" s="104">
        <f>IF(OR('Tabel A F'!B21&lt;5,'Tabel A Br'!B21&lt;0.5),"-",IFERROR('Tabel A Br'!B21/'Tabel A F'!B21*100,"-"))</f>
        <v>1.1233876404494383</v>
      </c>
      <c r="C21" s="104">
        <f>IF(OR('Tabel A F'!C21&lt;5,'Tabel A Br'!C21&lt;0.5),"-",IFERROR('Tabel A Br'!C21/'Tabel A F'!C21*100,"-"))</f>
        <v>2.1755485074626866</v>
      </c>
      <c r="D21" s="104">
        <f>IF(OR('Tabel A F'!D21&lt;5,'Tabel A Br'!D21&lt;0.5),"-",IFERROR('Tabel A Br'!D21/'Tabel A F'!D21*100,"-"))</f>
        <v>3.5008835164835164</v>
      </c>
      <c r="E21" s="104">
        <f>IF(OR('Tabel A F'!E21&lt;5,'Tabel A Br'!E21&lt;0.5),"-",IFERROR('Tabel A Br'!E21/'Tabel A F'!E21*100,"-"))</f>
        <v>1.7359678456591638</v>
      </c>
      <c r="F21" s="104">
        <f>IF(OR('Tabel A F'!F21&lt;5,'Tabel A Br'!F21&lt;0.5),"-",IFERROR('Tabel A Br'!F21/'Tabel A F'!F21*100,"-"))</f>
        <v>4.3462195121951224</v>
      </c>
      <c r="G21" s="104">
        <f>IF(OR('Tabel A F'!G21&lt;5,'Tabel A Br'!G21&lt;0.5),"-",IFERROR('Tabel A Br'!G21/'Tabel A F'!G21*100,"-"))</f>
        <v>2.7771521739130436</v>
      </c>
      <c r="H21" s="104">
        <f>IF(OR('Tabel A F'!H21&lt;5,'Tabel A Br'!H21&lt;0.5),"-",IFERROR('Tabel A Br'!H21/'Tabel A F'!H21*100,"-"))</f>
        <v>5.4501690391459068</v>
      </c>
      <c r="I21" s="104">
        <f>IF(OR('Tabel A F'!I21&lt;5,'Tabel A Br'!I21&lt;0.5),"-",IFERROR('Tabel A Br'!I21/'Tabel A F'!I21*100,"-"))</f>
        <v>5.2621578947368421</v>
      </c>
      <c r="K21" s="104">
        <f>IF(OR('Tabel A F'!K21&lt;5,'Tabel A Br'!K21&lt;0.5),"-",IFERROR('Tabel A Br'!K21/'Tabel A F'!K21*100,"-"))</f>
        <v>3.9059321162252512</v>
      </c>
    </row>
    <row r="22" spans="1:11" ht="15.75" customHeight="1" x14ac:dyDescent="0.2">
      <c r="A22" s="52" t="s">
        <v>36</v>
      </c>
      <c r="B22" s="105" t="str">
        <f>IF(OR('Tabel A F'!B22&lt;5,'Tabel A Br'!B22&lt;0.5),"-",IFERROR('Tabel A Br'!B22/'Tabel A F'!B22*100,"-"))</f>
        <v>-</v>
      </c>
      <c r="C22" s="105">
        <f>IF(OR('Tabel A F'!C22&lt;5,'Tabel A Br'!C22&lt;0.5),"-",IFERROR('Tabel A Br'!C22/'Tabel A F'!C22*100,"-"))</f>
        <v>5.6839130434782605</v>
      </c>
      <c r="D22" s="105">
        <f>IF(OR('Tabel A F'!D22&lt;5,'Tabel A Br'!D22&lt;0.5),"-",IFERROR('Tabel A Br'!D22/'Tabel A F'!D22*100,"-"))</f>
        <v>2.5535529411764704</v>
      </c>
      <c r="E22" s="105" t="str">
        <f>IF(OR('Tabel A F'!E22&lt;5,'Tabel A Br'!E22&lt;0.5),"-",IFERROR('Tabel A Br'!E22/'Tabel A F'!E22*100,"-"))</f>
        <v>-</v>
      </c>
      <c r="F22" s="105" t="str">
        <f>IF(OR('Tabel A F'!F22&lt;5,'Tabel A Br'!F22&lt;0.5),"-",IFERROR('Tabel A Br'!F22/'Tabel A F'!F22*100,"-"))</f>
        <v>-</v>
      </c>
      <c r="G22" s="105" t="str">
        <f>IF(OR('Tabel A F'!G22&lt;5,'Tabel A Br'!G22&lt;0.5),"-",IFERROR('Tabel A Br'!G22/'Tabel A F'!G22*100,"-"))</f>
        <v>-</v>
      </c>
      <c r="H22" s="105">
        <f>IF(OR('Tabel A F'!H22&lt;5,'Tabel A Br'!H22&lt;0.5),"-",IFERROR('Tabel A Br'!H22/'Tabel A F'!H22*100,"-"))</f>
        <v>3.688438848920863</v>
      </c>
      <c r="I22" s="105" t="str">
        <f>IF(OR('Tabel A F'!I22&lt;5,'Tabel A Br'!I22&lt;0.5),"-",IFERROR('Tabel A Br'!I22/'Tabel A F'!I22*100,"-"))</f>
        <v>-</v>
      </c>
      <c r="K22" s="105">
        <f>IF(OR('Tabel A F'!K22&lt;5,'Tabel A Br'!K22&lt;0.5),"-",IFERROR('Tabel A Br'!K22/'Tabel A F'!K22*100,"-"))</f>
        <v>2.4102941176470587</v>
      </c>
    </row>
    <row r="23" spans="1:11" ht="15.75" customHeight="1" x14ac:dyDescent="0.2">
      <c r="A23" s="50" t="s">
        <v>37</v>
      </c>
      <c r="B23" s="104" t="str">
        <f>IF(OR('Tabel A F'!B23&lt;5,'Tabel A Br'!B23&lt;0.5),"-",IFERROR('Tabel A Br'!B23/'Tabel A F'!B23*100,"-"))</f>
        <v>-</v>
      </c>
      <c r="C23" s="104" t="str">
        <f>IF(OR('Tabel A F'!C23&lt;5,'Tabel A Br'!C23&lt;0.5),"-",IFERROR('Tabel A Br'!C23/'Tabel A F'!C23*100,"-"))</f>
        <v>-</v>
      </c>
      <c r="D23" s="104">
        <f>IF(OR('Tabel A F'!D23&lt;5,'Tabel A Br'!D23&lt;0.5),"-",IFERROR('Tabel A Br'!D23/'Tabel A F'!D23*100,"-"))</f>
        <v>6.8952758620689654</v>
      </c>
      <c r="E23" s="104" t="str">
        <f>IF(OR('Tabel A F'!E23&lt;5,'Tabel A Br'!E23&lt;0.5),"-",IFERROR('Tabel A Br'!E23/'Tabel A F'!E23*100,"-"))</f>
        <v>-</v>
      </c>
      <c r="F23" s="104" t="str">
        <f>IF(OR('Tabel A F'!F23&lt;5,'Tabel A Br'!F23&lt;0.5),"-",IFERROR('Tabel A Br'!F23/'Tabel A F'!F23*100,"-"))</f>
        <v>-</v>
      </c>
      <c r="G23" s="104">
        <f>IF(OR('Tabel A F'!G23&lt;5,'Tabel A Br'!G23&lt;0.5),"-",IFERROR('Tabel A Br'!G23/'Tabel A F'!G23*100,"-"))</f>
        <v>4.2545319148936178</v>
      </c>
      <c r="H23" s="104">
        <f>IF(OR('Tabel A F'!H23&lt;5,'Tabel A Br'!H23&lt;0.5),"-",IFERROR('Tabel A Br'!H23/'Tabel A F'!H23*100,"-"))</f>
        <v>8.8847420382165598</v>
      </c>
      <c r="I23" s="104" t="str">
        <f>IF(OR('Tabel A F'!I23&lt;5,'Tabel A Br'!I23&lt;0.5),"-",IFERROR('Tabel A Br'!I23/'Tabel A F'!I23*100,"-"))</f>
        <v>-</v>
      </c>
      <c r="K23" s="104">
        <f>IF(OR('Tabel A F'!K23&lt;5,'Tabel A Br'!K23&lt;0.5),"-",IFERROR('Tabel A Br'!K23/'Tabel A F'!K23*100,"-"))</f>
        <v>7.6678166666666669</v>
      </c>
    </row>
    <row r="24" spans="1:11" ht="15.75" customHeight="1" x14ac:dyDescent="0.2">
      <c r="A24" s="52" t="s">
        <v>38</v>
      </c>
      <c r="B24" s="105">
        <f>IF(OR('Tabel A F'!B24&lt;5,'Tabel A Br'!B24&lt;0.5),"-",IFERROR('Tabel A Br'!B24/'Tabel A F'!B24*100,"-"))</f>
        <v>1.0636329787234045</v>
      </c>
      <c r="C24" s="105">
        <f>IF(OR('Tabel A F'!C24&lt;5,'Tabel A Br'!C24&lt;0.5),"-",IFERROR('Tabel A Br'!C24/'Tabel A F'!C24*100,"-"))</f>
        <v>2.576135483870968</v>
      </c>
      <c r="D24" s="105">
        <f>IF(OR('Tabel A F'!D24&lt;5,'Tabel A Br'!D24&lt;0.5),"-",IFERROR('Tabel A Br'!D24/'Tabel A F'!D24*100,"-"))</f>
        <v>1.9209313304721027</v>
      </c>
      <c r="E24" s="105">
        <f>IF(OR('Tabel A F'!E24&lt;5,'Tabel A Br'!E24&lt;0.5),"-",IFERROR('Tabel A Br'!E24/'Tabel A F'!E24*100,"-"))</f>
        <v>3.0844115646258503</v>
      </c>
      <c r="F24" s="105">
        <f>IF(OR('Tabel A F'!F24&lt;5,'Tabel A Br'!F24&lt;0.5),"-",IFERROR('Tabel A Br'!F24/'Tabel A F'!F24*100,"-"))</f>
        <v>2.1988208955223878</v>
      </c>
      <c r="G24" s="105">
        <f>IF(OR('Tabel A F'!G24&lt;5,'Tabel A Br'!G24&lt;0.5),"-",IFERROR('Tabel A Br'!G24/'Tabel A F'!G24*100,"-"))</f>
        <v>3.3047373737373738</v>
      </c>
      <c r="H24" s="105">
        <f>IF(OR('Tabel A F'!H24&lt;5,'Tabel A Br'!H24&lt;0.5),"-",IFERROR('Tabel A Br'!H24/'Tabel A F'!H24*100,"-"))</f>
        <v>6.3409361924686189</v>
      </c>
      <c r="I24" s="105" t="str">
        <f>IF(OR('Tabel A F'!I24&lt;5,'Tabel A Br'!I24&lt;0.5),"-",IFERROR('Tabel A Br'!I24/'Tabel A F'!I24*100,"-"))</f>
        <v>-</v>
      </c>
      <c r="K24" s="105">
        <f>IF(OR('Tabel A F'!K24&lt;5,'Tabel A Br'!K24&lt;0.5),"-",IFERROR('Tabel A Br'!K24/'Tabel A F'!K24*100,"-"))</f>
        <v>4.0347781040268451</v>
      </c>
    </row>
    <row r="25" spans="1:11" ht="15.75" customHeight="1" x14ac:dyDescent="0.2">
      <c r="A25" s="50" t="s">
        <v>39</v>
      </c>
      <c r="B25" s="104">
        <f>IF(OR('Tabel A F'!B25&lt;5,'Tabel A Br'!B25&lt;0.5),"-",IFERROR('Tabel A Br'!B25/'Tabel A F'!B25*100,"-"))</f>
        <v>3.5707589285714283</v>
      </c>
      <c r="C25" s="104">
        <f>IF(OR('Tabel A F'!C25&lt;5,'Tabel A Br'!C25&lt;0.5),"-",IFERROR('Tabel A Br'!C25/'Tabel A F'!C25*100,"-"))</f>
        <v>1.9023289473684213</v>
      </c>
      <c r="D25" s="104">
        <f>IF(OR('Tabel A F'!D25&lt;5,'Tabel A Br'!D25&lt;0.5),"-",IFERROR('Tabel A Br'!D25/'Tabel A F'!D25*100,"-"))</f>
        <v>6.9940662020905933</v>
      </c>
      <c r="E25" s="104">
        <f>IF(OR('Tabel A F'!E25&lt;5,'Tabel A Br'!E25&lt;0.5),"-",IFERROR('Tabel A Br'!E25/'Tabel A F'!E25*100,"-"))</f>
        <v>2.9426157894736846</v>
      </c>
      <c r="F25" s="104">
        <f>IF(OR('Tabel A F'!F25&lt;5,'Tabel A Br'!F25&lt;0.5),"-",IFERROR('Tabel A Br'!F25/'Tabel A F'!F25*100,"-"))</f>
        <v>9.9801439688715945</v>
      </c>
      <c r="G25" s="104">
        <f>IF(OR('Tabel A F'!G25&lt;5,'Tabel A Br'!G25&lt;0.5),"-",IFERROR('Tabel A Br'!G25/'Tabel A F'!G25*100,"-"))</f>
        <v>1.606844155844156</v>
      </c>
      <c r="H25" s="104">
        <f>IF(OR('Tabel A F'!H25&lt;5,'Tabel A Br'!H25&lt;0.5),"-",IFERROR('Tabel A Br'!H25/'Tabel A F'!H25*100,"-"))</f>
        <v>3.4225356756756762</v>
      </c>
      <c r="I25" s="104" t="str">
        <f>IF(OR('Tabel A F'!I25&lt;5,'Tabel A Br'!I25&lt;0.5),"-",IFERROR('Tabel A Br'!I25/'Tabel A F'!I25*100,"-"))</f>
        <v>-</v>
      </c>
      <c r="K25" s="104">
        <f>IF(OR('Tabel A F'!K25&lt;5,'Tabel A Br'!K25&lt;0.5),"-",IFERROR('Tabel A Br'!K25/'Tabel A F'!K25*100,"-"))</f>
        <v>3.6609213226909918</v>
      </c>
    </row>
    <row r="26" spans="1:11" ht="15.75" customHeight="1" x14ac:dyDescent="0.2">
      <c r="A26" s="52" t="s">
        <v>40</v>
      </c>
      <c r="B26" s="105">
        <f>IF(OR('Tabel A F'!B26&lt;5,'Tabel A Br'!B26&lt;0.5),"-",IFERROR('Tabel A Br'!B26/'Tabel A F'!B26*100,"-"))</f>
        <v>1.4422746666666666</v>
      </c>
      <c r="C26" s="105">
        <f>IF(OR('Tabel A F'!C26&lt;5,'Tabel A Br'!C26&lt;0.5),"-",IFERROR('Tabel A Br'!C26/'Tabel A F'!C26*100,"-"))</f>
        <v>1.2617101449275363</v>
      </c>
      <c r="D26" s="105">
        <f>IF(OR('Tabel A F'!D26&lt;5,'Tabel A Br'!D26&lt;0.5),"-",IFERROR('Tabel A Br'!D26/'Tabel A F'!D26*100,"-"))</f>
        <v>2.6013929146537844</v>
      </c>
      <c r="E26" s="105">
        <f>IF(OR('Tabel A F'!E26&lt;5,'Tabel A Br'!E26&lt;0.5),"-",IFERROR('Tabel A Br'!E26/'Tabel A F'!E26*100,"-"))</f>
        <v>0.81759974747474751</v>
      </c>
      <c r="F26" s="105">
        <f>IF(OR('Tabel A F'!F26&lt;5,'Tabel A Br'!F26&lt;0.5),"-",IFERROR('Tabel A Br'!F26/'Tabel A F'!F26*100,"-"))</f>
        <v>1.1172037325038882</v>
      </c>
      <c r="G26" s="105">
        <f>IF(OR('Tabel A F'!G26&lt;5,'Tabel A Br'!G26&lt;0.5),"-",IFERROR('Tabel A Br'!G26/'Tabel A F'!G26*100,"-"))</f>
        <v>1.3937489051094891</v>
      </c>
      <c r="H26" s="105">
        <f>IF(OR('Tabel A F'!H26&lt;5,'Tabel A Br'!H26&lt;0.5),"-",IFERROR('Tabel A Br'!H26/'Tabel A F'!H26*100,"-"))</f>
        <v>2.3968352826510722</v>
      </c>
      <c r="I26" s="105">
        <f>IF(OR('Tabel A F'!I26&lt;5,'Tabel A Br'!I26&lt;0.5),"-",IFERROR('Tabel A Br'!I26/'Tabel A F'!I26*100,"-"))</f>
        <v>3.2017333333333333</v>
      </c>
      <c r="K26" s="105">
        <f>IF(OR('Tabel A F'!K26&lt;5,'Tabel A Br'!K26&lt;0.5),"-",IFERROR('Tabel A Br'!K26/'Tabel A F'!K26*100,"-"))</f>
        <v>2.0215591537132989</v>
      </c>
    </row>
    <row r="27" spans="1:11" ht="15.75" customHeight="1" x14ac:dyDescent="0.2">
      <c r="A27" s="50" t="s">
        <v>41</v>
      </c>
      <c r="B27" s="104" t="str">
        <f>IF(OR('Tabel A F'!B27&lt;5,'Tabel A Br'!B27&lt;0.5),"-",IFERROR('Tabel A Br'!B27/'Tabel A F'!B27*100,"-"))</f>
        <v>-</v>
      </c>
      <c r="C27" s="104" t="str">
        <f>IF(OR('Tabel A F'!C27&lt;5,'Tabel A Br'!C27&lt;0.5),"-",IFERROR('Tabel A Br'!C27/'Tabel A F'!C27*100,"-"))</f>
        <v>-</v>
      </c>
      <c r="D27" s="104">
        <f>IF(OR('Tabel A F'!D27&lt;5,'Tabel A Br'!D27&lt;0.5),"-",IFERROR('Tabel A Br'!D27/'Tabel A F'!D27*100,"-"))</f>
        <v>0.54344539614561027</v>
      </c>
      <c r="E27" s="104" t="str">
        <f>IF(OR('Tabel A F'!E27&lt;5,'Tabel A Br'!E27&lt;0.5),"-",IFERROR('Tabel A Br'!E27/'Tabel A F'!E27*100,"-"))</f>
        <v>-</v>
      </c>
      <c r="F27" s="104" t="str">
        <f>IF(OR('Tabel A F'!F27&lt;5,'Tabel A Br'!F27&lt;0.5),"-",IFERROR('Tabel A Br'!F27/'Tabel A F'!F27*100,"-"))</f>
        <v>-</v>
      </c>
      <c r="G27" s="104" t="str">
        <f>IF(OR('Tabel A F'!G27&lt;5,'Tabel A Br'!G27&lt;0.5),"-",IFERROR('Tabel A Br'!G27/'Tabel A F'!G27*100,"-"))</f>
        <v>-</v>
      </c>
      <c r="H27" s="104">
        <f>IF(OR('Tabel A F'!H27&lt;5,'Tabel A Br'!H27&lt;0.5),"-",IFERROR('Tabel A Br'!H27/'Tabel A F'!H27*100,"-"))</f>
        <v>1.8089975609756097</v>
      </c>
      <c r="I27" s="104" t="str">
        <f>IF(OR('Tabel A F'!I27&lt;5,'Tabel A Br'!I27&lt;0.5),"-",IFERROR('Tabel A Br'!I27/'Tabel A F'!I27*100,"-"))</f>
        <v>-</v>
      </c>
      <c r="K27" s="104">
        <f>IF(OR('Tabel A F'!K27&lt;5,'Tabel A Br'!K27&lt;0.5),"-",IFERROR('Tabel A Br'!K27/'Tabel A F'!K27*100,"-"))</f>
        <v>0.90353434343434358</v>
      </c>
    </row>
    <row r="28" spans="1:11" ht="15.75" customHeight="1" x14ac:dyDescent="0.2">
      <c r="A28" s="52" t="s">
        <v>42</v>
      </c>
      <c r="B28" s="105">
        <f>IF(OR('Tabel A F'!B28&lt;5,'Tabel A Br'!B28&lt;0.5),"-",IFERROR('Tabel A Br'!B28/'Tabel A F'!B28*100,"-"))</f>
        <v>2.5864609375000001</v>
      </c>
      <c r="C28" s="105">
        <f>IF(OR('Tabel A F'!C28&lt;5,'Tabel A Br'!C28&lt;0.5),"-",IFERROR('Tabel A Br'!C28/'Tabel A F'!C28*100,"-"))</f>
        <v>2.2618823529411762</v>
      </c>
      <c r="D28" s="105">
        <f>IF(OR('Tabel A F'!D28&lt;5,'Tabel A Br'!D28&lt;0.5),"-",IFERROR('Tabel A Br'!D28/'Tabel A F'!D28*100,"-"))</f>
        <v>7.5732877604166662</v>
      </c>
      <c r="E28" s="105">
        <f>IF(OR('Tabel A F'!E28&lt;5,'Tabel A Br'!E28&lt;0.5),"-",IFERROR('Tabel A Br'!E28/'Tabel A F'!E28*100,"-"))</f>
        <v>0.97811059907834097</v>
      </c>
      <c r="F28" s="105">
        <f>IF(OR('Tabel A F'!F28&lt;5,'Tabel A Br'!F28&lt;0.5),"-",IFERROR('Tabel A Br'!F28/'Tabel A F'!F28*100,"-"))</f>
        <v>1.5264351145038169</v>
      </c>
      <c r="G28" s="105">
        <f>IF(OR('Tabel A F'!G28&lt;5,'Tabel A Br'!G28&lt;0.5),"-",IFERROR('Tabel A Br'!G28/'Tabel A F'!G28*100,"-"))</f>
        <v>6.037764192139738</v>
      </c>
      <c r="H28" s="105">
        <f>IF(OR('Tabel A F'!H28&lt;5,'Tabel A Br'!H28&lt;0.5),"-",IFERROR('Tabel A Br'!H28/'Tabel A F'!H28*100,"-"))</f>
        <v>6.0877095973524549</v>
      </c>
      <c r="I28" s="105" t="str">
        <f>IF(OR('Tabel A F'!I28&lt;5,'Tabel A Br'!I28&lt;0.5),"-",IFERROR('Tabel A Br'!I28/'Tabel A F'!I28*100,"-"))</f>
        <v>-</v>
      </c>
      <c r="K28" s="105">
        <f>IF(OR('Tabel A F'!K28&lt;5,'Tabel A Br'!K28&lt;0.5),"-",IFERROR('Tabel A Br'!K28/'Tabel A F'!K28*100,"-"))</f>
        <v>5.9935590825993019</v>
      </c>
    </row>
    <row r="29" spans="1:11" ht="15.75" customHeight="1" x14ac:dyDescent="0.2">
      <c r="A29" s="50" t="s">
        <v>43</v>
      </c>
      <c r="B29" s="104">
        <f>IF(OR('Tabel A F'!B29&lt;5,'Tabel A Br'!B29&lt;0.5),"-",IFERROR('Tabel A Br'!B29/'Tabel A F'!B29*100,"-"))</f>
        <v>1.2978258928571429</v>
      </c>
      <c r="C29" s="104" t="str">
        <f>IF(OR('Tabel A F'!C29&lt;5,'Tabel A Br'!C29&lt;0.5),"-",IFERROR('Tabel A Br'!C29/'Tabel A F'!C29*100,"-"))</f>
        <v>-</v>
      </c>
      <c r="D29" s="104">
        <f>IF(OR('Tabel A F'!D29&lt;5,'Tabel A Br'!D29&lt;0.5),"-",IFERROR('Tabel A Br'!D29/'Tabel A F'!D29*100,"-"))</f>
        <v>0.57391044776119393</v>
      </c>
      <c r="E29" s="104">
        <f>IF(OR('Tabel A F'!E29&lt;5,'Tabel A Br'!E29&lt;0.5),"-",IFERROR('Tabel A Br'!E29/'Tabel A F'!E29*100,"-"))</f>
        <v>1.8990106382978722</v>
      </c>
      <c r="F29" s="104" t="str">
        <f>IF(OR('Tabel A F'!F29&lt;5,'Tabel A Br'!F29&lt;0.5),"-",IFERROR('Tabel A Br'!F29/'Tabel A F'!F29*100,"-"))</f>
        <v>-</v>
      </c>
      <c r="G29" s="104" t="str">
        <f>IF(OR('Tabel A F'!G29&lt;5,'Tabel A Br'!G29&lt;0.5),"-",IFERROR('Tabel A Br'!G29/'Tabel A F'!G29*100,"-"))</f>
        <v>-</v>
      </c>
      <c r="H29" s="104">
        <f>IF(OR('Tabel A F'!H29&lt;5,'Tabel A Br'!H29&lt;0.5),"-",IFERROR('Tabel A Br'!H29/'Tabel A F'!H29*100,"-"))</f>
        <v>1.5540885416666665</v>
      </c>
      <c r="I29" s="104" t="str">
        <f>IF(OR('Tabel A F'!I29&lt;5,'Tabel A Br'!I29&lt;0.5),"-",IFERROR('Tabel A Br'!I29/'Tabel A F'!I29*100,"-"))</f>
        <v>-</v>
      </c>
      <c r="K29" s="104">
        <f>IF(OR('Tabel A F'!K29&lt;5,'Tabel A Br'!K29&lt;0.5),"-",IFERROR('Tabel A Br'!K29/'Tabel A F'!K29*100,"-"))</f>
        <v>1.002978622327791</v>
      </c>
    </row>
    <row r="30" spans="1:11" ht="15.75" customHeight="1" x14ac:dyDescent="0.2">
      <c r="A30" s="52" t="s">
        <v>44</v>
      </c>
      <c r="B30" s="105">
        <f>IF(OR('Tabel A F'!B30&lt;5,'Tabel A Br'!B30&lt;0.5),"-",IFERROR('Tabel A Br'!B30/'Tabel A F'!B30*100,"-"))</f>
        <v>4.0838761609907115</v>
      </c>
      <c r="C30" s="105">
        <f>IF(OR('Tabel A F'!C30&lt;5,'Tabel A Br'!C30&lt;0.5),"-",IFERROR('Tabel A Br'!C30/'Tabel A F'!C30*100,"-"))</f>
        <v>2.6229662162162164</v>
      </c>
      <c r="D30" s="105">
        <f>IF(OR('Tabel A F'!D30&lt;5,'Tabel A Br'!D30&lt;0.5),"-",IFERROR('Tabel A Br'!D30/'Tabel A F'!D30*100,"-"))</f>
        <v>3.9364203296703293</v>
      </c>
      <c r="E30" s="105">
        <f>IF(OR('Tabel A F'!E30&lt;5,'Tabel A Br'!E30&lt;0.5),"-",IFERROR('Tabel A Br'!E30/'Tabel A F'!E30*100,"-"))</f>
        <v>3.0763461538461536</v>
      </c>
      <c r="F30" s="105">
        <f>IF(OR('Tabel A F'!F30&lt;5,'Tabel A Br'!F30&lt;0.5),"-",IFERROR('Tabel A Br'!F30/'Tabel A F'!F30*100,"-"))</f>
        <v>3.9726415094339629</v>
      </c>
      <c r="G30" s="105">
        <f>IF(OR('Tabel A F'!G30&lt;5,'Tabel A Br'!G30&lt;0.5),"-",IFERROR('Tabel A Br'!G30/'Tabel A F'!G30*100,"-"))</f>
        <v>3.8305891089108908</v>
      </c>
      <c r="H30" s="105">
        <f>IF(OR('Tabel A F'!H30&lt;5,'Tabel A Br'!H30&lt;0.5),"-",IFERROR('Tabel A Br'!H30/'Tabel A F'!H30*100,"-"))</f>
        <v>4.1837823050058214</v>
      </c>
      <c r="I30" s="105" t="str">
        <f>IF(OR('Tabel A F'!I30&lt;5,'Tabel A Br'!I30&lt;0.5),"-",IFERROR('Tabel A Br'!I30/'Tabel A F'!I30*100,"-"))</f>
        <v>-</v>
      </c>
      <c r="K30" s="105">
        <f>IF(OR('Tabel A F'!K30&lt;5,'Tabel A Br'!K30&lt;0.5),"-",IFERROR('Tabel A Br'!K30/'Tabel A F'!K30*100,"-"))</f>
        <v>3.8899266187050356</v>
      </c>
    </row>
    <row r="31" spans="1:11" ht="15.75" customHeight="1" x14ac:dyDescent="0.2">
      <c r="A31" s="50" t="s">
        <v>45</v>
      </c>
      <c r="B31" s="104">
        <f>IF(OR('Tabel A F'!B31&lt;5,'Tabel A Br'!B31&lt;0.5),"-",IFERROR('Tabel A Br'!B31/'Tabel A F'!B31*100,"-"))</f>
        <v>3.4560747663551403</v>
      </c>
      <c r="C31" s="104">
        <f>IF(OR('Tabel A F'!C31&lt;5,'Tabel A Br'!C31&lt;0.5),"-",IFERROR('Tabel A Br'!C31/'Tabel A F'!C31*100,"-"))</f>
        <v>1.9604117647058823</v>
      </c>
      <c r="D31" s="104">
        <f>IF(OR('Tabel A F'!D31&lt;5,'Tabel A Br'!D31&lt;0.5),"-",IFERROR('Tabel A Br'!D31/'Tabel A F'!D31*100,"-"))</f>
        <v>3.1032774193548387</v>
      </c>
      <c r="E31" s="104">
        <f>IF(OR('Tabel A F'!E31&lt;5,'Tabel A Br'!E31&lt;0.5),"-",IFERROR('Tabel A Br'!E31/'Tabel A F'!E31*100,"-"))</f>
        <v>2.5254313725490194</v>
      </c>
      <c r="F31" s="104">
        <f>IF(OR('Tabel A F'!F31&lt;5,'Tabel A Br'!F31&lt;0.5),"-",IFERROR('Tabel A Br'!F31/'Tabel A F'!F31*100,"-"))</f>
        <v>2.9996082474226804</v>
      </c>
      <c r="G31" s="104">
        <f>IF(OR('Tabel A F'!G31&lt;5,'Tabel A Br'!G31&lt;0.5),"-",IFERROR('Tabel A Br'!G31/'Tabel A F'!G31*100,"-"))</f>
        <v>1.7749142857142859</v>
      </c>
      <c r="H31" s="104">
        <f>IF(OR('Tabel A F'!H31&lt;5,'Tabel A Br'!H31&lt;0.5),"-",IFERROR('Tabel A Br'!H31/'Tabel A F'!H31*100,"-"))</f>
        <v>3.8642884012539187</v>
      </c>
      <c r="I31" s="104" t="str">
        <f>IF(OR('Tabel A F'!I31&lt;5,'Tabel A Br'!I31&lt;0.5),"-",IFERROR('Tabel A Br'!I31/'Tabel A F'!I31*100,"-"))</f>
        <v>-</v>
      </c>
      <c r="K31" s="104">
        <f>IF(OR('Tabel A F'!K31&lt;5,'Tabel A Br'!K31&lt;0.5),"-",IFERROR('Tabel A Br'!K31/'Tabel A F'!K31*100,"-"))</f>
        <v>3.2012436170212766</v>
      </c>
    </row>
    <row r="32" spans="1:11" ht="15.75" customHeight="1" x14ac:dyDescent="0.2">
      <c r="A32" s="52" t="s">
        <v>46</v>
      </c>
      <c r="B32" s="105">
        <f>IF(OR('Tabel A F'!B32&lt;5,'Tabel A Br'!B32&lt;0.5),"-",IFERROR('Tabel A Br'!B32/'Tabel A F'!B32*100,"-"))</f>
        <v>1.3511013513513515</v>
      </c>
      <c r="C32" s="105">
        <f>IF(OR('Tabel A F'!C32&lt;5,'Tabel A Br'!C32&lt;0.5),"-",IFERROR('Tabel A Br'!C32/'Tabel A F'!C32*100,"-"))</f>
        <v>1.0514724409448819</v>
      </c>
      <c r="D32" s="105">
        <f>IF(OR('Tabel A F'!D32&lt;5,'Tabel A Br'!D32&lt;0.5),"-",IFERROR('Tabel A Br'!D32/'Tabel A F'!D32*100,"-"))</f>
        <v>5.2043518518518521</v>
      </c>
      <c r="E32" s="105">
        <f>IF(OR('Tabel A F'!E32&lt;5,'Tabel A Br'!E32&lt;0.5),"-",IFERROR('Tabel A Br'!E32/'Tabel A F'!E32*100,"-"))</f>
        <v>1.472089552238806</v>
      </c>
      <c r="F32" s="105">
        <f>IF(OR('Tabel A F'!F32&lt;5,'Tabel A Br'!F32&lt;0.5),"-",IFERROR('Tabel A Br'!F32/'Tabel A F'!F32*100,"-"))</f>
        <v>1.4498770491803279</v>
      </c>
      <c r="G32" s="105">
        <f>IF(OR('Tabel A F'!G32&lt;5,'Tabel A Br'!G32&lt;0.5),"-",IFERROR('Tabel A Br'!G32/'Tabel A F'!G32*100,"-"))</f>
        <v>2.290628318584071</v>
      </c>
      <c r="H32" s="105">
        <f>IF(OR('Tabel A F'!H32&lt;5,'Tabel A Br'!H32&lt;0.5),"-",IFERROR('Tabel A Br'!H32/'Tabel A F'!H32*100,"-"))</f>
        <v>4.435980251346499</v>
      </c>
      <c r="I32" s="105" t="str">
        <f>IF(OR('Tabel A F'!I32&lt;5,'Tabel A Br'!I32&lt;0.5),"-",IFERROR('Tabel A Br'!I32/'Tabel A F'!I32*100,"-"))</f>
        <v>-</v>
      </c>
      <c r="K32" s="105">
        <f>IF(OR('Tabel A F'!K32&lt;5,'Tabel A Br'!K32&lt;0.5),"-",IFERROR('Tabel A Br'!K32/'Tabel A F'!K32*100,"-"))</f>
        <v>3.1663824378971697</v>
      </c>
    </row>
    <row r="33" spans="1:11" ht="15.75" customHeight="1" x14ac:dyDescent="0.2">
      <c r="A33" s="50" t="s">
        <v>47</v>
      </c>
      <c r="B33" s="104">
        <f>IF(OR('Tabel A F'!B33&lt;5,'Tabel A Br'!B33&lt;0.5),"-",IFERROR('Tabel A Br'!B33/'Tabel A F'!B33*100,"-"))</f>
        <v>6.1005130568356369</v>
      </c>
      <c r="C33" s="104">
        <f>IF(OR('Tabel A F'!C33&lt;5,'Tabel A Br'!C33&lt;0.5),"-",IFERROR('Tabel A Br'!C33/'Tabel A F'!C33*100,"-"))</f>
        <v>1.8818326530612244</v>
      </c>
      <c r="D33" s="104">
        <f>IF(OR('Tabel A F'!D33&lt;5,'Tabel A Br'!D33&lt;0.5),"-",IFERROR('Tabel A Br'!D33/'Tabel A F'!D33*100,"-"))</f>
        <v>6.9919764201500536</v>
      </c>
      <c r="E33" s="104">
        <f>IF(OR('Tabel A F'!E33&lt;5,'Tabel A Br'!E33&lt;0.5),"-",IFERROR('Tabel A Br'!E33/'Tabel A F'!E33*100,"-"))</f>
        <v>4.0603094736842111</v>
      </c>
      <c r="F33" s="104">
        <f>IF(OR('Tabel A F'!F33&lt;5,'Tabel A Br'!F33&lt;0.5),"-",IFERROR('Tabel A Br'!F33/'Tabel A F'!F33*100,"-"))</f>
        <v>8.2059115384615389</v>
      </c>
      <c r="G33" s="104">
        <f>IF(OR('Tabel A F'!G33&lt;5,'Tabel A Br'!G33&lt;0.5),"-",IFERROR('Tabel A Br'!G33/'Tabel A F'!G33*100,"-"))</f>
        <v>2.5599065420560745</v>
      </c>
      <c r="H33" s="104">
        <f>IF(OR('Tabel A F'!H33&lt;5,'Tabel A Br'!H33&lt;0.5),"-",IFERROR('Tabel A Br'!H33/'Tabel A F'!H33*100,"-"))</f>
        <v>4.7612249506068309</v>
      </c>
      <c r="I33" s="104">
        <f>IF(OR('Tabel A F'!I33&lt;5,'Tabel A Br'!I33&lt;0.5),"-",IFERROR('Tabel A Br'!I33/'Tabel A F'!I33*100,"-"))</f>
        <v>2.4168928571428574</v>
      </c>
      <c r="K33" s="104">
        <f>IF(OR('Tabel A F'!K33&lt;5,'Tabel A Br'!K33&lt;0.5),"-",IFERROR('Tabel A Br'!K33/'Tabel A F'!K33*100,"-"))</f>
        <v>5.308734951947395</v>
      </c>
    </row>
    <row r="34" spans="1:11" ht="15.75" customHeight="1" x14ac:dyDescent="0.2">
      <c r="A34" s="52" t="s">
        <v>48</v>
      </c>
      <c r="B34" s="105">
        <f>IF(OR('Tabel A F'!B34&lt;5,'Tabel A Br'!B34&lt;0.5),"-",IFERROR('Tabel A Br'!B34/'Tabel A F'!B34*100,"-"))</f>
        <v>2.3278338926174498</v>
      </c>
      <c r="C34" s="105">
        <f>IF(OR('Tabel A F'!C34&lt;5,'Tabel A Br'!C34&lt;0.5),"-",IFERROR('Tabel A Br'!C34/'Tabel A F'!C34*100,"-"))</f>
        <v>0.86567587939698509</v>
      </c>
      <c r="D34" s="105">
        <f>IF(OR('Tabel A F'!D34&lt;5,'Tabel A Br'!D34&lt;0.5),"-",IFERROR('Tabel A Br'!D34/'Tabel A F'!D34*100,"-"))</f>
        <v>2.3557728305315764</v>
      </c>
      <c r="E34" s="105">
        <f>IF(OR('Tabel A F'!E34&lt;5,'Tabel A Br'!E34&lt;0.5),"-",IFERROR('Tabel A Br'!E34/'Tabel A F'!E34*100,"-"))</f>
        <v>1.2105220883534136</v>
      </c>
      <c r="F34" s="105">
        <f>IF(OR('Tabel A F'!F34&lt;5,'Tabel A Br'!F34&lt;0.5),"-",IFERROR('Tabel A Br'!F34/'Tabel A F'!F34*100,"-"))</f>
        <v>2.1737140468227425</v>
      </c>
      <c r="G34" s="105">
        <f>IF(OR('Tabel A F'!G34&lt;5,'Tabel A Br'!G34&lt;0.5),"-",IFERROR('Tabel A Br'!G34/'Tabel A F'!G34*100,"-"))</f>
        <v>1.5530880974695407</v>
      </c>
      <c r="H34" s="105">
        <f>IF(OR('Tabel A F'!H34&lt;5,'Tabel A Br'!H34&lt;0.5),"-",IFERROR('Tabel A Br'!H34/'Tabel A F'!H34*100,"-"))</f>
        <v>1.8583618738210022</v>
      </c>
      <c r="I34" s="105" t="str">
        <f>IF(OR('Tabel A F'!I34&lt;5,'Tabel A Br'!I34&lt;0.5),"-",IFERROR('Tabel A Br'!I34/'Tabel A F'!I34*100,"-"))</f>
        <v>-</v>
      </c>
      <c r="K34" s="105">
        <f>IF(OR('Tabel A F'!K34&lt;5,'Tabel A Br'!K34&lt;0.5),"-",IFERROR('Tabel A Br'!K34/'Tabel A F'!K34*100,"-"))</f>
        <v>1.8703497417794337</v>
      </c>
    </row>
    <row r="35" spans="1:11" ht="15.75" customHeight="1" x14ac:dyDescent="0.2">
      <c r="A35" s="50" t="s">
        <v>49</v>
      </c>
      <c r="B35" s="104">
        <f>IF(OR('Tabel A F'!B35&lt;5,'Tabel A Br'!B35&lt;0.5),"-",IFERROR('Tabel A Br'!B35/'Tabel A F'!B35*100,"-"))</f>
        <v>2.7502809523809528</v>
      </c>
      <c r="C35" s="104">
        <f>IF(OR('Tabel A F'!C35&lt;5,'Tabel A Br'!C35&lt;0.5),"-",IFERROR('Tabel A Br'!C35/'Tabel A F'!C35*100,"-"))</f>
        <v>2.9064302325581397</v>
      </c>
      <c r="D35" s="104">
        <f>IF(OR('Tabel A F'!D35&lt;5,'Tabel A Br'!D35&lt;0.5),"-",IFERROR('Tabel A Br'!D35/'Tabel A F'!D35*100,"-"))</f>
        <v>2.4170368231046933</v>
      </c>
      <c r="E35" s="104">
        <f>IF(OR('Tabel A F'!E35&lt;5,'Tabel A Br'!E35&lt;0.5),"-",IFERROR('Tabel A Br'!E35/'Tabel A F'!E35*100,"-"))</f>
        <v>0.31608072916666669</v>
      </c>
      <c r="F35" s="104">
        <f>IF(OR('Tabel A F'!F35&lt;5,'Tabel A Br'!F35&lt;0.5),"-",IFERROR('Tabel A Br'!F35/'Tabel A F'!F35*100,"-"))</f>
        <v>3.0815424028268552</v>
      </c>
      <c r="G35" s="104">
        <f>IF(OR('Tabel A F'!G35&lt;5,'Tabel A Br'!G35&lt;0.5),"-",IFERROR('Tabel A Br'!G35/'Tabel A F'!G35*100,"-"))</f>
        <v>1.5435278745644598</v>
      </c>
      <c r="H35" s="104">
        <f>IF(OR('Tabel A F'!H35&lt;5,'Tabel A Br'!H35&lt;0.5),"-",IFERROR('Tabel A Br'!H35/'Tabel A F'!H35*100,"-"))</f>
        <v>1.9184313868613139</v>
      </c>
      <c r="I35" s="104" t="str">
        <f>IF(OR('Tabel A F'!I35&lt;5,'Tabel A Br'!I35&lt;0.5),"-",IFERROR('Tabel A Br'!I35/'Tabel A F'!I35*100,"-"))</f>
        <v>-</v>
      </c>
      <c r="K35" s="104">
        <f>IF(OR('Tabel A F'!K35&lt;5,'Tabel A Br'!K35&lt;0.5),"-",IFERROR('Tabel A Br'!K35/'Tabel A F'!K35*100,"-"))</f>
        <v>2.0100282790492958</v>
      </c>
    </row>
    <row r="36" spans="1:11" ht="15.75" customHeight="1" x14ac:dyDescent="0.2">
      <c r="A36" s="52" t="s">
        <v>50</v>
      </c>
      <c r="B36" s="105">
        <f>IF(OR('Tabel A F'!B36&lt;5,'Tabel A Br'!B36&lt;0.5),"-",IFERROR('Tabel A Br'!B36/'Tabel A F'!B36*100,"-"))</f>
        <v>8.268857044198894</v>
      </c>
      <c r="C36" s="105">
        <f>IF(OR('Tabel A F'!C36&lt;5,'Tabel A Br'!C36&lt;0.5),"-",IFERROR('Tabel A Br'!C36/'Tabel A F'!C36*100,"-"))</f>
        <v>4.9684357894736841</v>
      </c>
      <c r="D36" s="105">
        <f>IF(OR('Tabel A F'!D36&lt;5,'Tabel A Br'!D36&lt;0.5),"-",IFERROR('Tabel A Br'!D36/'Tabel A F'!D36*100,"-"))</f>
        <v>7.3258767803908578</v>
      </c>
      <c r="E36" s="105">
        <f>IF(OR('Tabel A F'!E36&lt;5,'Tabel A Br'!E36&lt;0.5),"-",IFERROR('Tabel A Br'!E36/'Tabel A F'!E36*100,"-"))</f>
        <v>4.6953610586011347</v>
      </c>
      <c r="F36" s="105">
        <f>IF(OR('Tabel A F'!F36&lt;5,'Tabel A Br'!F36&lt;0.5),"-",IFERROR('Tabel A Br'!F36/'Tabel A F'!F36*100,"-"))</f>
        <v>8.1742045616535997</v>
      </c>
      <c r="G36" s="105">
        <f>IF(OR('Tabel A F'!G36&lt;5,'Tabel A Br'!G36&lt;0.5),"-",IFERROR('Tabel A Br'!G36/'Tabel A F'!G36*100,"-"))</f>
        <v>4.4668003220611912</v>
      </c>
      <c r="H36" s="105">
        <f>IF(OR('Tabel A F'!H36&lt;5,'Tabel A Br'!H36&lt;0.5),"-",IFERROR('Tabel A Br'!H36/'Tabel A F'!H36*100,"-"))</f>
        <v>5.1503975954061492</v>
      </c>
      <c r="I36" s="105" t="str">
        <f>IF(OR('Tabel A F'!I36&lt;5,'Tabel A Br'!I36&lt;0.5),"-",IFERROR('Tabel A Br'!I36/'Tabel A F'!I36*100,"-"))</f>
        <v>-</v>
      </c>
      <c r="K36" s="105">
        <f>IF(OR('Tabel A F'!K36&lt;5,'Tabel A Br'!K36&lt;0.5),"-",IFERROR('Tabel A Br'!K36/'Tabel A F'!K36*100,"-"))</f>
        <v>5.57556301250803</v>
      </c>
    </row>
    <row r="37" spans="1:11" ht="15.75" customHeight="1" x14ac:dyDescent="0.2">
      <c r="A37" s="50" t="s">
        <v>51</v>
      </c>
      <c r="B37" s="104">
        <f>IF(OR('Tabel A F'!B37&lt;5,'Tabel A Br'!B37&lt;0.5),"-",IFERROR('Tabel A Br'!B37/'Tabel A F'!B37*100,"-"))</f>
        <v>4.5821985409067221</v>
      </c>
      <c r="C37" s="104">
        <f>IF(OR('Tabel A F'!C37&lt;5,'Tabel A Br'!C37&lt;0.5),"-",IFERROR('Tabel A Br'!C37/'Tabel A F'!C37*100,"-"))</f>
        <v>3.2693175757575759</v>
      </c>
      <c r="D37" s="104">
        <f>IF(OR('Tabel A F'!D37&lt;5,'Tabel A Br'!D37&lt;0.5),"-",IFERROR('Tabel A Br'!D37/'Tabel A F'!D37*100,"-"))</f>
        <v>3.9276503963935956</v>
      </c>
      <c r="E37" s="104">
        <f>IF(OR('Tabel A F'!E37&lt;5,'Tabel A Br'!E37&lt;0.5),"-",IFERROR('Tabel A Br'!E37/'Tabel A F'!E37*100,"-"))</f>
        <v>4.1016263310745398</v>
      </c>
      <c r="F37" s="104">
        <f>IF(OR('Tabel A F'!F37&lt;5,'Tabel A Br'!F37&lt;0.5),"-",IFERROR('Tabel A Br'!F37/'Tabel A F'!F37*100,"-"))</f>
        <v>6.1244800936768149</v>
      </c>
      <c r="G37" s="104">
        <f>IF(OR('Tabel A F'!G37&lt;5,'Tabel A Br'!G37&lt;0.5),"-",IFERROR('Tabel A Br'!G37/'Tabel A F'!G37*100,"-"))</f>
        <v>3.953804326450344</v>
      </c>
      <c r="H37" s="104">
        <f>IF(OR('Tabel A F'!H37&lt;5,'Tabel A Br'!H37&lt;0.5),"-",IFERROR('Tabel A Br'!H37/'Tabel A F'!H37*100,"-"))</f>
        <v>4.173124434274091</v>
      </c>
      <c r="I37" s="104" t="str">
        <f>IF(OR('Tabel A F'!I37&lt;5,'Tabel A Br'!I37&lt;0.5),"-",IFERROR('Tabel A Br'!I37/'Tabel A F'!I37*100,"-"))</f>
        <v>-</v>
      </c>
      <c r="K37" s="104">
        <f>IF(OR('Tabel A F'!K37&lt;5,'Tabel A Br'!K37&lt;0.5),"-",IFERROR('Tabel A Br'!K37/'Tabel A F'!K37*100,"-"))</f>
        <v>4.1594731133821057</v>
      </c>
    </row>
    <row r="38" spans="1:11" ht="15.75" customHeight="1" x14ac:dyDescent="0.2">
      <c r="A38" s="52" t="s">
        <v>52</v>
      </c>
      <c r="B38" s="105">
        <f>IF(OR('Tabel A F'!B38&lt;5,'Tabel A Br'!B38&lt;0.5),"-",IFERROR('Tabel A Br'!B38/'Tabel A F'!B38*100,"-"))</f>
        <v>7.9428312655086861</v>
      </c>
      <c r="C38" s="105">
        <f>IF(OR('Tabel A F'!C38&lt;5,'Tabel A Br'!C38&lt;0.5),"-",IFERROR('Tabel A Br'!C38/'Tabel A F'!C38*100,"-"))</f>
        <v>3.4958038585209001</v>
      </c>
      <c r="D38" s="105">
        <f>IF(OR('Tabel A F'!D38&lt;5,'Tabel A Br'!D38&lt;0.5),"-",IFERROR('Tabel A Br'!D38/'Tabel A F'!D38*100,"-"))</f>
        <v>7.694281879194631</v>
      </c>
      <c r="E38" s="105">
        <f>IF(OR('Tabel A F'!E38&lt;5,'Tabel A Br'!E38&lt;0.5),"-",IFERROR('Tabel A Br'!E38/'Tabel A F'!E38*100,"-"))</f>
        <v>5.2924112903225806</v>
      </c>
      <c r="F38" s="105">
        <f>IF(OR('Tabel A F'!F38&lt;5,'Tabel A Br'!F38&lt;0.5),"-",IFERROR('Tabel A Br'!F38/'Tabel A F'!F38*100,"-"))</f>
        <v>11.087793814432988</v>
      </c>
      <c r="G38" s="105">
        <f>IF(OR('Tabel A F'!G38&lt;5,'Tabel A Br'!G38&lt;0.5),"-",IFERROR('Tabel A Br'!G38/'Tabel A F'!G38*100,"-"))</f>
        <v>2.8623302752293576</v>
      </c>
      <c r="H38" s="105">
        <f>IF(OR('Tabel A F'!H38&lt;5,'Tabel A Br'!H38&lt;0.5),"-",IFERROR('Tabel A Br'!H38/'Tabel A F'!H38*100,"-"))</f>
        <v>6.4848113529662825</v>
      </c>
      <c r="I38" s="105" t="str">
        <f>IF(OR('Tabel A F'!I38&lt;5,'Tabel A Br'!I38&lt;0.5),"-",IFERROR('Tabel A Br'!I38/'Tabel A F'!I38*100,"-"))</f>
        <v>-</v>
      </c>
      <c r="K38" s="105">
        <f>IF(OR('Tabel A F'!K38&lt;5,'Tabel A Br'!K38&lt;0.5),"-",IFERROR('Tabel A Br'!K38/'Tabel A F'!K38*100,"-"))</f>
        <v>6.4181828501571783</v>
      </c>
    </row>
    <row r="39" spans="1:11" ht="15.75" customHeight="1" x14ac:dyDescent="0.2">
      <c r="A39" s="50" t="s">
        <v>53</v>
      </c>
      <c r="B39" s="104">
        <f>IF(OR('Tabel A F'!B39&lt;5,'Tabel A Br'!B39&lt;0.5),"-",IFERROR('Tabel A Br'!B39/'Tabel A F'!B39*100,"-"))</f>
        <v>6.8079574468085102</v>
      </c>
      <c r="C39" s="104">
        <f>IF(OR('Tabel A F'!C39&lt;5,'Tabel A Br'!C39&lt;0.5),"-",IFERROR('Tabel A Br'!C39/'Tabel A F'!C39*100,"-"))</f>
        <v>2.6713510638297873</v>
      </c>
      <c r="D39" s="104">
        <f>IF(OR('Tabel A F'!D39&lt;5,'Tabel A Br'!D39&lt;0.5),"-",IFERROR('Tabel A Br'!D39/'Tabel A F'!D39*100,"-"))</f>
        <v>5.5983971797884831</v>
      </c>
      <c r="E39" s="104">
        <f>IF(OR('Tabel A F'!E39&lt;5,'Tabel A Br'!E39&lt;0.5),"-",IFERROR('Tabel A Br'!E39/'Tabel A F'!E39*100,"-"))</f>
        <v>2.8690833333333337</v>
      </c>
      <c r="F39" s="104">
        <f>IF(OR('Tabel A F'!F39&lt;5,'Tabel A Br'!F39&lt;0.5),"-",IFERROR('Tabel A Br'!F39/'Tabel A F'!F39*100,"-"))</f>
        <v>8.8658504983388706</v>
      </c>
      <c r="G39" s="104">
        <f>IF(OR('Tabel A F'!G39&lt;5,'Tabel A Br'!G39&lt;0.5),"-",IFERROR('Tabel A Br'!G39/'Tabel A F'!G39*100,"-"))</f>
        <v>2.8590792079207921</v>
      </c>
      <c r="H39" s="104">
        <f>IF(OR('Tabel A F'!H39&lt;5,'Tabel A Br'!H39&lt;0.5),"-",IFERROR('Tabel A Br'!H39/'Tabel A F'!H39*100,"-"))</f>
        <v>7.1685203316225827</v>
      </c>
      <c r="I39" s="104" t="str">
        <f>IF(OR('Tabel A F'!I39&lt;5,'Tabel A Br'!I39&lt;0.5),"-",IFERROR('Tabel A Br'!I39/'Tabel A F'!I39*100,"-"))</f>
        <v>-</v>
      </c>
      <c r="K39" s="104">
        <f>IF(OR('Tabel A F'!K39&lt;5,'Tabel A Br'!K39&lt;0.5),"-",IFERROR('Tabel A Br'!K39/'Tabel A F'!K39*100,"-"))</f>
        <v>5.9533367658276122</v>
      </c>
    </row>
    <row r="40" spans="1:11" ht="15.75" customHeight="1" x14ac:dyDescent="0.2">
      <c r="A40" s="52" t="s">
        <v>54</v>
      </c>
      <c r="B40" s="105">
        <f>IF(OR('Tabel A F'!B40&lt;5,'Tabel A Br'!B40&lt;0.5),"-",IFERROR('Tabel A Br'!B40/'Tabel A F'!B40*100,"-"))</f>
        <v>10.024854838709677</v>
      </c>
      <c r="C40" s="105">
        <f>IF(OR('Tabel A F'!C40&lt;5,'Tabel A Br'!C40&lt;0.5),"-",IFERROR('Tabel A Br'!C40/'Tabel A F'!C40*100,"-"))</f>
        <v>4.4660448979591836</v>
      </c>
      <c r="D40" s="105">
        <f>IF(OR('Tabel A F'!D40&lt;5,'Tabel A Br'!D40&lt;0.5),"-",IFERROR('Tabel A Br'!D40/'Tabel A F'!D40*100,"-"))</f>
        <v>6.230004698512138</v>
      </c>
      <c r="E40" s="105">
        <f>IF(OR('Tabel A F'!E40&lt;5,'Tabel A Br'!E40&lt;0.5),"-",IFERROR('Tabel A Br'!E40/'Tabel A F'!E40*100,"-"))</f>
        <v>5.4071061571125263</v>
      </c>
      <c r="F40" s="105">
        <f>IF(OR('Tabel A F'!F40&lt;5,'Tabel A Br'!F40&lt;0.5),"-",IFERROR('Tabel A Br'!F40/'Tabel A F'!F40*100,"-"))</f>
        <v>9.4995797101449266</v>
      </c>
      <c r="G40" s="105">
        <f>IF(OR('Tabel A F'!G40&lt;5,'Tabel A Br'!G40&lt;0.5),"-",IFERROR('Tabel A Br'!G40/'Tabel A F'!G40*100,"-"))</f>
        <v>7.167629568106312</v>
      </c>
      <c r="H40" s="105">
        <f>IF(OR('Tabel A F'!H40&lt;5,'Tabel A Br'!H40&lt;0.5),"-",IFERROR('Tabel A Br'!H40/'Tabel A F'!H40*100,"-"))</f>
        <v>6.4589146895507321</v>
      </c>
      <c r="I40" s="105">
        <f>IF(OR('Tabel A F'!I40&lt;5,'Tabel A Br'!I40&lt;0.5),"-",IFERROR('Tabel A Br'!I40/'Tabel A F'!I40*100,"-"))</f>
        <v>27.643857142857144</v>
      </c>
      <c r="K40" s="105">
        <f>IF(OR('Tabel A F'!K40&lt;5,'Tabel A Br'!K40&lt;0.5),"-",IFERROR('Tabel A Br'!K40/'Tabel A F'!K40*100,"-"))</f>
        <v>6.6717199407566987</v>
      </c>
    </row>
    <row r="41" spans="1:11" ht="15.75" customHeight="1" x14ac:dyDescent="0.2">
      <c r="A41" s="50" t="s">
        <v>55</v>
      </c>
      <c r="B41" s="104">
        <f>IF(OR('Tabel A F'!B41&lt;5,'Tabel A Br'!B41&lt;0.5),"-",IFERROR('Tabel A Br'!B41/'Tabel A F'!B41*100,"-"))</f>
        <v>14.37553205128205</v>
      </c>
      <c r="C41" s="104">
        <f>IF(OR('Tabel A F'!C41&lt;5,'Tabel A Br'!C41&lt;0.5),"-",IFERROR('Tabel A Br'!C41/'Tabel A F'!C41*100,"-"))</f>
        <v>8.7495312500000004</v>
      </c>
      <c r="D41" s="104">
        <f>IF(OR('Tabel A F'!D41&lt;5,'Tabel A Br'!D41&lt;0.5),"-",IFERROR('Tabel A Br'!D41/'Tabel A F'!D41*100,"-"))</f>
        <v>7.9169369158878498</v>
      </c>
      <c r="E41" s="104">
        <f>IF(OR('Tabel A F'!E41&lt;5,'Tabel A Br'!E41&lt;0.5),"-",IFERROR('Tabel A Br'!E41/'Tabel A F'!E41*100,"-"))</f>
        <v>7.7100842105263165</v>
      </c>
      <c r="F41" s="104">
        <f>IF(OR('Tabel A F'!F41&lt;5,'Tabel A Br'!F41&lt;0.5),"-",IFERROR('Tabel A Br'!F41/'Tabel A F'!F41*100,"-"))</f>
        <v>11.706395209580837</v>
      </c>
      <c r="G41" s="104">
        <f>IF(OR('Tabel A F'!G41&lt;5,'Tabel A Br'!G41&lt;0.5),"-",IFERROR('Tabel A Br'!G41/'Tabel A F'!G41*100,"-"))</f>
        <v>4.1795942857142849</v>
      </c>
      <c r="H41" s="104">
        <f>IF(OR('Tabel A F'!H41&lt;5,'Tabel A Br'!H41&lt;0.5),"-",IFERROR('Tabel A Br'!H41/'Tabel A F'!H41*100,"-"))</f>
        <v>5.3907570394207553</v>
      </c>
      <c r="I41" s="104" t="str">
        <f>IF(OR('Tabel A F'!I41&lt;5,'Tabel A Br'!I41&lt;0.5),"-",IFERROR('Tabel A Br'!I41/'Tabel A F'!I41*100,"-"))</f>
        <v>-</v>
      </c>
      <c r="K41" s="104">
        <f>IF(OR('Tabel A F'!K41&lt;5,'Tabel A Br'!K41&lt;0.5),"-",IFERROR('Tabel A Br'!K41/'Tabel A F'!K41*100,"-"))</f>
        <v>7.1210252252252246</v>
      </c>
    </row>
    <row r="42" spans="1:11" ht="15.75" customHeight="1" x14ac:dyDescent="0.2">
      <c r="A42" s="52" t="s">
        <v>56</v>
      </c>
      <c r="B42" s="105">
        <f>IF(OR('Tabel A F'!B42&lt;5,'Tabel A Br'!B42&lt;0.5),"-",IFERROR('Tabel A Br'!B42/'Tabel A F'!B42*100,"-"))</f>
        <v>17.207161764705884</v>
      </c>
      <c r="C42" s="105" t="str">
        <f>IF(OR('Tabel A F'!C42&lt;5,'Tabel A Br'!C42&lt;0.5),"-",IFERROR('Tabel A Br'!C42/'Tabel A F'!C42*100,"-"))</f>
        <v>-</v>
      </c>
      <c r="D42" s="105">
        <f>IF(OR('Tabel A F'!D42&lt;5,'Tabel A Br'!D42&lt;0.5),"-",IFERROR('Tabel A Br'!D42/'Tabel A F'!D42*100,"-"))</f>
        <v>7.8754709302325576</v>
      </c>
      <c r="E42" s="105">
        <f>IF(OR('Tabel A F'!E42&lt;5,'Tabel A Br'!E42&lt;0.5),"-",IFERROR('Tabel A Br'!E42/'Tabel A F'!E42*100,"-"))</f>
        <v>9.8286904761904754</v>
      </c>
      <c r="F42" s="105">
        <f>IF(OR('Tabel A F'!F42&lt;5,'Tabel A Br'!F42&lt;0.5),"-",IFERROR('Tabel A Br'!F42/'Tabel A F'!F42*100,"-"))</f>
        <v>4.9171147540983604</v>
      </c>
      <c r="G42" s="105">
        <f>IF(OR('Tabel A F'!G42&lt;5,'Tabel A Br'!G42&lt;0.5),"-",IFERROR('Tabel A Br'!G42/'Tabel A F'!G42*100,"-"))</f>
        <v>8.833340909090909</v>
      </c>
      <c r="H42" s="105">
        <f>IF(OR('Tabel A F'!H42&lt;5,'Tabel A Br'!H42&lt;0.5),"-",IFERROR('Tabel A Br'!H42/'Tabel A F'!H42*100,"-"))</f>
        <v>7.0155801324503315</v>
      </c>
      <c r="I42" s="105" t="str">
        <f>IF(OR('Tabel A F'!I42&lt;5,'Tabel A Br'!I42&lt;0.5),"-",IFERROR('Tabel A Br'!I42/'Tabel A F'!I42*100,"-"))</f>
        <v>-</v>
      </c>
      <c r="K42" s="105">
        <f>IF(OR('Tabel A F'!K42&lt;5,'Tabel A Br'!K42&lt;0.5),"-",IFERROR('Tabel A Br'!K42/'Tabel A F'!K42*100,"-"))</f>
        <v>7.4994656488549607</v>
      </c>
    </row>
    <row r="43" spans="1:11" ht="15.75" customHeight="1" x14ac:dyDescent="0.2">
      <c r="A43" s="50" t="s">
        <v>57</v>
      </c>
      <c r="B43" s="104">
        <f>IF(OR('Tabel A F'!B43&lt;5,'Tabel A Br'!B43&lt;0.5),"-",IFERROR('Tabel A Br'!B43/'Tabel A F'!B43*100,"-"))</f>
        <v>17.220705394190873</v>
      </c>
      <c r="C43" s="104">
        <f>IF(OR('Tabel A F'!C43&lt;5,'Tabel A Br'!C43&lt;0.5),"-",IFERROR('Tabel A Br'!C43/'Tabel A F'!C43*100,"-"))</f>
        <v>10.821430232558141</v>
      </c>
      <c r="D43" s="104">
        <f>IF(OR('Tabel A F'!D43&lt;5,'Tabel A Br'!D43&lt;0.5),"-",IFERROR('Tabel A Br'!D43/'Tabel A F'!D43*100,"-"))</f>
        <v>17.527065808297568</v>
      </c>
      <c r="E43" s="104">
        <f>IF(OR('Tabel A F'!E43&lt;5,'Tabel A Br'!E43&lt;0.5),"-",IFERROR('Tabel A Br'!E43/'Tabel A F'!E43*100,"-"))</f>
        <v>13.729349693251534</v>
      </c>
      <c r="F43" s="104">
        <f>IF(OR('Tabel A F'!F43&lt;5,'Tabel A Br'!F43&lt;0.5),"-",IFERROR('Tabel A Br'!F43/'Tabel A F'!F43*100,"-"))</f>
        <v>19.199948553054664</v>
      </c>
      <c r="G43" s="104">
        <f>IF(OR('Tabel A F'!G43&lt;5,'Tabel A Br'!G43&lt;0.5),"-",IFERROR('Tabel A Br'!G43/'Tabel A F'!G43*100,"-"))</f>
        <v>8.7061240310077519</v>
      </c>
      <c r="H43" s="104">
        <f>IF(OR('Tabel A F'!H43&lt;5,'Tabel A Br'!H43&lt;0.5),"-",IFERROR('Tabel A Br'!H43/'Tabel A F'!H43*100,"-"))</f>
        <v>12.135074416078218</v>
      </c>
      <c r="I43" s="104" t="str">
        <f>IF(OR('Tabel A F'!I43&lt;5,'Tabel A Br'!I43&lt;0.5),"-",IFERROR('Tabel A Br'!I43/'Tabel A F'!I43*100,"-"))</f>
        <v>-</v>
      </c>
      <c r="K43" s="104">
        <f>IF(OR('Tabel A F'!K43&lt;5,'Tabel A Br'!K43&lt;0.5),"-",IFERROR('Tabel A Br'!K43/'Tabel A F'!K43*100,"-"))</f>
        <v>13.731042646254785</v>
      </c>
    </row>
    <row r="44" spans="1:11" ht="15.75" customHeight="1" x14ac:dyDescent="0.2">
      <c r="A44" s="52" t="s">
        <v>58</v>
      </c>
      <c r="B44" s="105">
        <f>IF(OR('Tabel A F'!B44&lt;5,'Tabel A Br'!B44&lt;0.5),"-",IFERROR('Tabel A Br'!B44/'Tabel A F'!B44*100,"-"))</f>
        <v>13.018036363636362</v>
      </c>
      <c r="C44" s="105">
        <f>IF(OR('Tabel A F'!C44&lt;5,'Tabel A Br'!C44&lt;0.5),"-",IFERROR('Tabel A Br'!C44/'Tabel A F'!C44*100,"-"))</f>
        <v>3.7697941176470589</v>
      </c>
      <c r="D44" s="105">
        <f>IF(OR('Tabel A F'!D44&lt;5,'Tabel A Br'!D44&lt;0.5),"-",IFERROR('Tabel A Br'!D44/'Tabel A F'!D44*100,"-"))</f>
        <v>14.761422779922778</v>
      </c>
      <c r="E44" s="105">
        <f>IF(OR('Tabel A F'!E44&lt;5,'Tabel A Br'!E44&lt;0.5),"-",IFERROR('Tabel A Br'!E44/'Tabel A F'!E44*100,"-"))</f>
        <v>6.873520833333334</v>
      </c>
      <c r="F44" s="105">
        <f>IF(OR('Tabel A F'!F44&lt;5,'Tabel A Br'!F44&lt;0.5),"-",IFERROR('Tabel A Br'!F44/'Tabel A F'!F44*100,"-"))</f>
        <v>10.95921212121212</v>
      </c>
      <c r="G44" s="105">
        <f>IF(OR('Tabel A F'!G44&lt;5,'Tabel A Br'!G44&lt;0.5),"-",IFERROR('Tabel A Br'!G44/'Tabel A F'!G44*100,"-"))</f>
        <v>5.542497142857143</v>
      </c>
      <c r="H44" s="105">
        <f>IF(OR('Tabel A F'!H44&lt;5,'Tabel A Br'!H44&lt;0.5),"-",IFERROR('Tabel A Br'!H44/'Tabel A F'!H44*100,"-"))</f>
        <v>8.9291677316293931</v>
      </c>
      <c r="I44" s="105">
        <f>IF(OR('Tabel A F'!I44&lt;5,'Tabel A Br'!I44&lt;0.5),"-",IFERROR('Tabel A Br'!I44/'Tabel A F'!I44*100,"-"))</f>
        <v>19.996200000000002</v>
      </c>
      <c r="K44" s="105">
        <f>IF(OR('Tabel A F'!K44&lt;5,'Tabel A Br'!K44&lt;0.5),"-",IFERROR('Tabel A Br'!K44/'Tabel A F'!K44*100,"-"))</f>
        <v>9.7412406377456424</v>
      </c>
    </row>
    <row r="45" spans="1:11" ht="15.75" customHeight="1" x14ac:dyDescent="0.2">
      <c r="A45" s="50" t="s">
        <v>59</v>
      </c>
      <c r="B45" s="104">
        <f>IF(OR('Tabel A F'!B45&lt;5,'Tabel A Br'!B45&lt;0.5),"-",IFERROR('Tabel A Br'!B45/'Tabel A F'!B45*100,"-"))</f>
        <v>6.3187926720285974</v>
      </c>
      <c r="C45" s="104">
        <f>IF(OR('Tabel A F'!C45&lt;5,'Tabel A Br'!C45&lt;0.5),"-",IFERROR('Tabel A Br'!C45/'Tabel A F'!C45*100,"-"))</f>
        <v>3.7624455611390286</v>
      </c>
      <c r="D45" s="104">
        <f>IF(OR('Tabel A F'!D45&lt;5,'Tabel A Br'!D45&lt;0.5),"-",IFERROR('Tabel A Br'!D45/'Tabel A F'!D45*100,"-"))</f>
        <v>7.11275741056218</v>
      </c>
      <c r="E45" s="104">
        <f>IF(OR('Tabel A F'!E45&lt;5,'Tabel A Br'!E45&lt;0.5),"-",IFERROR('Tabel A Br'!E45/'Tabel A F'!E45*100,"-"))</f>
        <v>4.4357747126436777</v>
      </c>
      <c r="F45" s="104">
        <f>IF(OR('Tabel A F'!F45&lt;5,'Tabel A Br'!F45&lt;0.5),"-",IFERROR('Tabel A Br'!F45/'Tabel A F'!F45*100,"-"))</f>
        <v>6.5621847649918958</v>
      </c>
      <c r="G45" s="104">
        <f>IF(OR('Tabel A F'!G45&lt;5,'Tabel A Br'!G45&lt;0.5),"-",IFERROR('Tabel A Br'!G45/'Tabel A F'!G45*100,"-"))</f>
        <v>5.5476496739774745</v>
      </c>
      <c r="H45" s="104">
        <f>IF(OR('Tabel A F'!H45&lt;5,'Tabel A Br'!H45&lt;0.5),"-",IFERROR('Tabel A Br'!H45/'Tabel A F'!H45*100,"-"))</f>
        <v>7.0051259787034139</v>
      </c>
      <c r="I45" s="104">
        <f>IF(OR('Tabel A F'!I45&lt;5,'Tabel A Br'!I45&lt;0.5),"-",IFERROR('Tabel A Br'!I45/'Tabel A F'!I45*100,"-"))</f>
        <v>5.0534666666666661</v>
      </c>
      <c r="K45" s="104">
        <f>IF(OR('Tabel A F'!K45&lt;5,'Tabel A Br'!K45&lt;0.5),"-",IFERROR('Tabel A Br'!K45/'Tabel A F'!K45*100,"-"))</f>
        <v>6.4490658408509498</v>
      </c>
    </row>
    <row r="46" spans="1:11" ht="15.75" customHeight="1" x14ac:dyDescent="0.2">
      <c r="A46" s="59"/>
      <c r="B46" s="105"/>
      <c r="C46" s="105"/>
      <c r="D46" s="105"/>
      <c r="E46" s="105"/>
      <c r="F46" s="105"/>
      <c r="G46" s="105"/>
      <c r="H46" s="105"/>
      <c r="I46" s="105"/>
      <c r="K46" s="105"/>
    </row>
    <row r="47" spans="1:11" ht="15.75" customHeight="1" x14ac:dyDescent="0.2">
      <c r="A47" s="53" t="s">
        <v>20</v>
      </c>
      <c r="B47" s="70">
        <f>IF(OR('Tabel A F'!B47&lt;5,'Tabel A Br'!B47&lt;0.5),"-",IFERROR('Tabel A Br'!B47/'Tabel A F'!B47*100,"-"))</f>
        <v>6.2878779331706394</v>
      </c>
      <c r="C47" s="70">
        <f>IF(OR('Tabel A F'!C47&lt;5,'Tabel A Br'!C47&lt;0.5),"-",IFERROR('Tabel A Br'!C47/'Tabel A F'!C47*100,"-"))</f>
        <v>3.259879971662786</v>
      </c>
      <c r="D47" s="70">
        <f>IF(OR('Tabel A F'!D47&lt;5,'Tabel A Br'!D47&lt;0.5),"-",IFERROR('Tabel A Br'!D47/'Tabel A F'!D47*100,"-"))</f>
        <v>6.1545276144871091</v>
      </c>
      <c r="E47" s="70">
        <f>IF(OR('Tabel A F'!E47&lt;5,'Tabel A Br'!E47&lt;0.5),"-",IFERROR('Tabel A Br'!E47/'Tabel A F'!E47*100,"-"))</f>
        <v>3.7404534266522624</v>
      </c>
      <c r="F47" s="70">
        <f>IF(OR('Tabel A F'!F47&lt;5,'Tabel A Br'!F47&lt;0.5),"-",IFERROR('Tabel A Br'!F47/'Tabel A F'!F47*100,"-"))</f>
        <v>6.7020910299634364</v>
      </c>
      <c r="G47" s="70">
        <f>IF(OR('Tabel A F'!G47&lt;5,'Tabel A Br'!G47&lt;0.5),"-",IFERROR('Tabel A Br'!G47/'Tabel A F'!G47*100,"-"))</f>
        <v>3.6960617341399118</v>
      </c>
      <c r="H47" s="70">
        <f>IF(OR('Tabel A F'!H47&lt;5,'Tabel A Br'!H47&lt;0.5),"-",IFERROR('Tabel A Br'!H47/'Tabel A F'!H47*100,"-"))</f>
        <v>5.2333849877268257</v>
      </c>
      <c r="I47" s="70">
        <f>IF(OR('Tabel A F'!I47&lt;5,'Tabel A Br'!I47&lt;0.5),"-",IFERROR('Tabel A Br'!I47/'Tabel A F'!I47*100,"-"))</f>
        <v>5.4511024590163926</v>
      </c>
      <c r="J47" s="85"/>
      <c r="K47" s="70">
        <f>IF(OR('Tabel A F'!K47&lt;5,'Tabel A Br'!K47&lt;0.5),"-",IFERROR('Tabel A Br'!K47/'Tabel A F'!K47*100,"-"))</f>
        <v>5.2156503580736961</v>
      </c>
    </row>
    <row r="48" spans="1:11" ht="15.75" customHeight="1" x14ac:dyDescent="0.2">
      <c r="B48" s="85"/>
      <c r="C48" s="85"/>
      <c r="D48" s="85"/>
      <c r="E48" s="85"/>
      <c r="F48" s="85"/>
      <c r="G48" s="85"/>
      <c r="H48" s="85"/>
      <c r="I48" s="85"/>
      <c r="K48" s="85"/>
    </row>
    <row r="49" spans="1:11" ht="15.75" customHeight="1" x14ac:dyDescent="0.2">
      <c r="A49" s="35" t="s">
        <v>60</v>
      </c>
      <c r="B49" s="68">
        <f>IF(OR('Tabel A F'!B49&lt;5,'Tabel A Br'!B49&lt;0.5),"-",IFERROR('Tabel A Br'!B49/'Tabel A F'!B49*100,"-"))</f>
        <v>2.9708565629228687</v>
      </c>
      <c r="C49" s="68">
        <f>IF(OR('Tabel A F'!C49&lt;5,'Tabel A Br'!C49&lt;0.5),"-",IFERROR('Tabel A Br'!C49/'Tabel A F'!C49*100,"-"))</f>
        <v>1.8982196170379055</v>
      </c>
      <c r="D49" s="68">
        <f>IF(OR('Tabel A F'!D49&lt;5,'Tabel A Br'!D49&lt;0.5),"-",IFERROR('Tabel A Br'!D49/'Tabel A F'!D49*100,"-"))</f>
        <v>3.1570244150559512</v>
      </c>
      <c r="E49" s="68">
        <f>IF(OR('Tabel A F'!E49&lt;5,'Tabel A Br'!E49&lt;0.5),"-",IFERROR('Tabel A Br'!E49/'Tabel A F'!E49*100,"-"))</f>
        <v>2.5054613129174133</v>
      </c>
      <c r="F49" s="68">
        <f>IF(OR('Tabel A F'!F49&lt;5,'Tabel A Br'!F49&lt;0.5),"-",IFERROR('Tabel A Br'!F49/'Tabel A F'!F49*100,"-"))</f>
        <v>4.3022368245496994</v>
      </c>
      <c r="G49" s="68">
        <f>IF(OR('Tabel A F'!G49&lt;5,'Tabel A Br'!G49&lt;0.5),"-",IFERROR('Tabel A Br'!G49/'Tabel A F'!G49*100,"-"))</f>
        <v>2.0101418522860492</v>
      </c>
      <c r="H49" s="68">
        <f>IF(OR('Tabel A F'!H49&lt;5,'Tabel A Br'!H49&lt;0.5),"-",IFERROR('Tabel A Br'!H49/'Tabel A F'!H49*100,"-"))</f>
        <v>3.083449711333941</v>
      </c>
      <c r="I49" s="68">
        <f>IF(OR('Tabel A F'!I49&lt;5,'Tabel A Br'!I49&lt;0.5),"-",IFERROR('Tabel A Br'!I49/'Tabel A F'!I49*100,"-"))</f>
        <v>2.0829479166666669</v>
      </c>
      <c r="K49" s="68">
        <f>IF(OR('Tabel A F'!K49&lt;5,'Tabel A Br'!K49&lt;0.5),"-",IFERROR('Tabel A Br'!K49/'Tabel A F'!K49*100,"-"))</f>
        <v>2.9430868615257681</v>
      </c>
    </row>
    <row r="50" spans="1:11" ht="15.75" customHeight="1" x14ac:dyDescent="0.2">
      <c r="A50" s="38" t="s">
        <v>61</v>
      </c>
      <c r="B50" s="116">
        <f>IF(OR('Tabel A F'!B50&lt;5,'Tabel A Br'!B50&lt;0.5),"-",IFERROR('Tabel A Br'!B50/'Tabel A F'!B50*100,"-"))</f>
        <v>9.3929188095238096</v>
      </c>
      <c r="C50" s="116">
        <f>IF(OR('Tabel A F'!C50&lt;5,'Tabel A Br'!C50&lt;0.5),"-",IFERROR('Tabel A Br'!C50/'Tabel A F'!C50*100,"-"))</f>
        <v>5.4056338736724427</v>
      </c>
      <c r="D50" s="116">
        <f>IF(OR('Tabel A F'!D50&lt;5,'Tabel A Br'!D50&lt;0.5),"-",IFERROR('Tabel A Br'!D50/'Tabel A F'!D50*100,"-"))</f>
        <v>9.4772265420856758</v>
      </c>
      <c r="E50" s="116">
        <f>IF(OR('Tabel A F'!E50&lt;5,'Tabel A Br'!E50&lt;0.5),"-",IFERROR('Tabel A Br'!E50/'Tabel A F'!E50*100,"-"))</f>
        <v>5.5202213762811123</v>
      </c>
      <c r="F50" s="116">
        <f>IF(OR('Tabel A F'!F50&lt;5,'Tabel A Br'!F50&lt;0.5),"-",IFERROR('Tabel A Br'!F50/'Tabel A F'!F50*100,"-"))</f>
        <v>8.9567390059316843</v>
      </c>
      <c r="G50" s="116">
        <f>IF(OR('Tabel A F'!G50&lt;5,'Tabel A Br'!G50&lt;0.5),"-",IFERROR('Tabel A Br'!G50/'Tabel A F'!G50*100,"-"))</f>
        <v>5.2496350758180368</v>
      </c>
      <c r="H50" s="116">
        <f>IF(OR('Tabel A F'!H50&lt;5,'Tabel A Br'!H50&lt;0.5),"-",IFERROR('Tabel A Br'!H50/'Tabel A F'!H50*100,"-"))</f>
        <v>7.4817385567135979</v>
      </c>
      <c r="I50" s="116">
        <f>IF(OR('Tabel A F'!I50&lt;5,'Tabel A Br'!I50&lt;0.5),"-",IFERROR('Tabel A Br'!I50/'Tabel A F'!I50*100,"-"))</f>
        <v>11.599819095477386</v>
      </c>
      <c r="K50" s="116">
        <f>IF(OR('Tabel A F'!K50&lt;5,'Tabel A Br'!K50&lt;0.5),"-",IFERROR('Tabel A Br'!K50/'Tabel A F'!K50*100,"-"))</f>
        <v>7.6841148728697712</v>
      </c>
    </row>
    <row r="51" spans="1:11" ht="15.75" customHeight="1" x14ac:dyDescent="0.2">
      <c r="A51" s="35" t="s">
        <v>62</v>
      </c>
      <c r="B51" s="68">
        <f>IF(OR('Tabel A F'!B51&lt;5,'Tabel A Br'!B51&lt;0.5),"-",IFERROR('Tabel A Br'!B51/'Tabel A F'!B51*100,"-"))</f>
        <v>5.5390745925616374</v>
      </c>
      <c r="C51" s="68">
        <f>IF(OR('Tabel A F'!C51&lt;5,'Tabel A Br'!C51&lt;0.5),"-",IFERROR('Tabel A Br'!C51/'Tabel A F'!C51*100,"-"))</f>
        <v>3.2044181568088033</v>
      </c>
      <c r="D51" s="68">
        <f>IF(OR('Tabel A F'!D51&lt;5,'Tabel A Br'!D51&lt;0.5),"-",IFERROR('Tabel A Br'!D51/'Tabel A F'!D51*100,"-"))</f>
        <v>4.540954761735672</v>
      </c>
      <c r="E51" s="68">
        <f>IF(OR('Tabel A F'!E51&lt;5,'Tabel A Br'!E51&lt;0.5),"-",IFERROR('Tabel A Br'!E51/'Tabel A F'!E51*100,"-"))</f>
        <v>3.6407345641025635</v>
      </c>
      <c r="F51" s="68">
        <f>IF(OR('Tabel A F'!F51&lt;5,'Tabel A Br'!F51&lt;0.5),"-",IFERROR('Tabel A Br'!F51/'Tabel A F'!F51*100,"-"))</f>
        <v>6.2781728500965039</v>
      </c>
      <c r="G51" s="68">
        <f>IF(OR('Tabel A F'!G51&lt;5,'Tabel A Br'!G51&lt;0.5),"-",IFERROR('Tabel A Br'!G51/'Tabel A F'!G51*100,"-"))</f>
        <v>3.3645877034358049</v>
      </c>
      <c r="H51" s="68">
        <f>IF(OR('Tabel A F'!H51&lt;5,'Tabel A Br'!H51&lt;0.5),"-",IFERROR('Tabel A Br'!H51/'Tabel A F'!H51*100,"-"))</f>
        <v>3.937044076058644</v>
      </c>
      <c r="I51" s="68" t="str">
        <f>IF(OR('Tabel A F'!I51&lt;5,'Tabel A Br'!I51&lt;0.5),"-",IFERROR('Tabel A Br'!I51/'Tabel A F'!I51*100,"-"))</f>
        <v>-</v>
      </c>
      <c r="K51" s="68">
        <f>IF(OR('Tabel A F'!K51&lt;5,'Tabel A Br'!K51&lt;0.5),"-",IFERROR('Tabel A Br'!K51/'Tabel A F'!K51*100,"-"))</f>
        <v>4.1142890199884405</v>
      </c>
    </row>
    <row r="52" spans="1:11" s="41" customFormat="1" ht="15" x14ac:dyDescent="0.2">
      <c r="A52" s="44" t="s">
        <v>63</v>
      </c>
      <c r="B52"/>
      <c r="C52"/>
      <c r="D52"/>
      <c r="E52"/>
      <c r="F52"/>
      <c r="G52"/>
      <c r="H52"/>
      <c r="I52"/>
      <c r="J52"/>
      <c r="K52"/>
    </row>
    <row r="53" spans="1:11" s="41" customFormat="1" ht="15" x14ac:dyDescent="0.2">
      <c r="K53"/>
    </row>
    <row r="54" spans="1:11" s="41" customFormat="1" ht="15" x14ac:dyDescent="0.2"/>
    <row r="57" spans="1:11" s="44" customFormat="1" ht="11.25" x14ac:dyDescent="0.2"/>
    <row r="59" spans="1:11" x14ac:dyDescent="0.2">
      <c r="B59" s="49"/>
      <c r="C59" s="49"/>
      <c r="D59" s="49"/>
      <c r="E59" s="49"/>
      <c r="F59" s="49"/>
      <c r="G59" s="49"/>
    </row>
    <row r="60" spans="1:11" x14ac:dyDescent="0.2">
      <c r="B60" s="49"/>
      <c r="C60" s="49"/>
      <c r="D60" s="49"/>
      <c r="E60" s="49"/>
      <c r="F60" s="49"/>
      <c r="G60" s="49"/>
    </row>
    <row r="61" spans="1:11" x14ac:dyDescent="0.2">
      <c r="B61" s="49"/>
      <c r="C61" s="49"/>
      <c r="D61" s="49"/>
      <c r="E61" s="49"/>
      <c r="F61" s="49"/>
      <c r="G61" s="49"/>
    </row>
    <row r="62" spans="1:11" x14ac:dyDescent="0.2">
      <c r="B62" s="49"/>
      <c r="C62" s="49"/>
      <c r="D62" s="49"/>
      <c r="E62" s="49"/>
      <c r="F62" s="49"/>
      <c r="G62" s="49"/>
    </row>
    <row r="63" spans="1:11" x14ac:dyDescent="0.2">
      <c r="B63" s="49"/>
      <c r="C63" s="49"/>
      <c r="D63" s="49"/>
      <c r="E63" s="49"/>
      <c r="F63" s="49"/>
      <c r="G63" s="49"/>
    </row>
    <row r="64" spans="1:11" x14ac:dyDescent="0.2">
      <c r="B64" s="49"/>
      <c r="C64" s="49"/>
      <c r="D64" s="49"/>
      <c r="E64" s="49"/>
      <c r="F64" s="49"/>
      <c r="G64" s="49"/>
    </row>
    <row r="65" spans="2:7" x14ac:dyDescent="0.2">
      <c r="B65" s="49"/>
      <c r="C65" s="49"/>
      <c r="D65" s="49"/>
      <c r="E65" s="49"/>
      <c r="F65" s="49"/>
      <c r="G65" s="49"/>
    </row>
    <row r="66" spans="2:7" x14ac:dyDescent="0.2">
      <c r="B66" s="49"/>
      <c r="C66" s="49"/>
      <c r="D66" s="49"/>
      <c r="E66" s="49"/>
      <c r="F66" s="49"/>
      <c r="G66" s="49"/>
    </row>
    <row r="67" spans="2:7" x14ac:dyDescent="0.2">
      <c r="B67" s="49"/>
      <c r="C67" s="49"/>
      <c r="D67" s="49"/>
      <c r="E67" s="49"/>
      <c r="F67" s="49"/>
      <c r="G67" s="49"/>
    </row>
    <row r="68" spans="2:7" x14ac:dyDescent="0.2">
      <c r="B68" s="49"/>
      <c r="C68" s="49"/>
      <c r="D68" s="49"/>
      <c r="E68" s="49"/>
      <c r="F68" s="49"/>
      <c r="G68" s="49"/>
    </row>
    <row r="69" spans="2:7" x14ac:dyDescent="0.2">
      <c r="B69" s="49"/>
      <c r="C69" s="49"/>
      <c r="D69" s="49"/>
      <c r="E69" s="49"/>
      <c r="F69" s="49"/>
      <c r="G69" s="49"/>
    </row>
    <row r="70" spans="2:7" x14ac:dyDescent="0.2">
      <c r="B70" s="49"/>
      <c r="C70" s="49"/>
      <c r="D70" s="49"/>
      <c r="E70" s="49"/>
      <c r="F70" s="49"/>
      <c r="G70" s="49"/>
    </row>
    <row r="71" spans="2:7" x14ac:dyDescent="0.2">
      <c r="B71" s="49"/>
      <c r="C71" s="49"/>
      <c r="D71" s="49"/>
      <c r="E71" s="49"/>
      <c r="F71" s="49"/>
      <c r="G71" s="49"/>
    </row>
    <row r="72" spans="2:7" x14ac:dyDescent="0.2">
      <c r="B72" s="49"/>
      <c r="C72" s="49"/>
      <c r="D72" s="49"/>
      <c r="E72" s="49"/>
      <c r="F72" s="49"/>
      <c r="G72" s="49"/>
    </row>
    <row r="73" spans="2:7" x14ac:dyDescent="0.2">
      <c r="B73" s="49"/>
      <c r="C73" s="49"/>
      <c r="D73" s="49"/>
      <c r="E73" s="49"/>
      <c r="F73" s="49"/>
      <c r="G73" s="49"/>
    </row>
    <row r="74" spans="2:7" x14ac:dyDescent="0.2">
      <c r="B74" s="49"/>
      <c r="C74" s="49"/>
      <c r="D74" s="49"/>
      <c r="E74" s="49"/>
      <c r="F74" s="49"/>
      <c r="G74" s="49"/>
    </row>
    <row r="75" spans="2:7" x14ac:dyDescent="0.2">
      <c r="B75" s="49"/>
      <c r="C75" s="49"/>
      <c r="D75" s="49"/>
      <c r="E75" s="49"/>
      <c r="F75" s="49"/>
      <c r="G75" s="49"/>
    </row>
    <row r="76" spans="2:7" x14ac:dyDescent="0.2">
      <c r="B76" s="49"/>
      <c r="C76" s="49"/>
      <c r="D76" s="49"/>
      <c r="E76" s="49"/>
      <c r="F76" s="49"/>
      <c r="G76" s="49"/>
    </row>
    <row r="77" spans="2:7" x14ac:dyDescent="0.2">
      <c r="B77" s="49"/>
      <c r="C77" s="49"/>
      <c r="D77" s="49"/>
      <c r="E77" s="49"/>
      <c r="F77" s="49"/>
      <c r="G77" s="49"/>
    </row>
    <row r="78" spans="2:7" x14ac:dyDescent="0.2">
      <c r="B78" s="49"/>
      <c r="C78" s="49"/>
      <c r="D78" s="49"/>
      <c r="E78" s="49"/>
      <c r="F78" s="49"/>
      <c r="G78" s="49"/>
    </row>
    <row r="79" spans="2:7" x14ac:dyDescent="0.2">
      <c r="B79" s="49"/>
      <c r="C79" s="49"/>
      <c r="D79" s="49"/>
      <c r="E79" s="49"/>
      <c r="F79" s="49"/>
      <c r="G79" s="49"/>
    </row>
    <row r="80" spans="2:7" x14ac:dyDescent="0.2">
      <c r="B80" s="49"/>
      <c r="C80" s="49"/>
      <c r="D80" s="49"/>
      <c r="E80" s="49"/>
      <c r="F80" s="49"/>
      <c r="G80" s="49"/>
    </row>
    <row r="81" spans="2:7" x14ac:dyDescent="0.2">
      <c r="B81" s="49"/>
      <c r="C81" s="49"/>
      <c r="D81" s="49"/>
      <c r="E81" s="49"/>
      <c r="F81" s="49"/>
      <c r="G81" s="49"/>
    </row>
    <row r="82" spans="2:7" x14ac:dyDescent="0.2">
      <c r="B82" s="49"/>
      <c r="C82" s="49"/>
      <c r="D82" s="49"/>
      <c r="E82" s="49"/>
      <c r="F82" s="49"/>
      <c r="G82" s="49"/>
    </row>
    <row r="83" spans="2:7" x14ac:dyDescent="0.2">
      <c r="B83" s="49"/>
      <c r="C83" s="49"/>
      <c r="D83" s="49"/>
      <c r="E83" s="49"/>
      <c r="F83" s="49"/>
      <c r="G83" s="49"/>
    </row>
    <row r="84" spans="2:7" x14ac:dyDescent="0.2">
      <c r="B84" s="49"/>
      <c r="C84" s="49"/>
      <c r="D84" s="49"/>
      <c r="E84" s="49"/>
      <c r="F84" s="49"/>
      <c r="G84" s="49"/>
    </row>
    <row r="85" spans="2:7" x14ac:dyDescent="0.2">
      <c r="B85" s="49"/>
      <c r="C85" s="49"/>
      <c r="D85" s="49"/>
      <c r="E85" s="49"/>
      <c r="F85" s="49"/>
      <c r="G85" s="49"/>
    </row>
    <row r="86" spans="2:7" x14ac:dyDescent="0.2">
      <c r="B86" s="49"/>
      <c r="C86" s="49"/>
      <c r="D86" s="49"/>
      <c r="E86" s="49"/>
      <c r="F86" s="49"/>
      <c r="G86" s="49"/>
    </row>
    <row r="87" spans="2:7" x14ac:dyDescent="0.2">
      <c r="B87" s="49"/>
      <c r="C87" s="49"/>
      <c r="D87" s="49"/>
      <c r="E87" s="49"/>
      <c r="F87" s="49"/>
      <c r="G87" s="49"/>
    </row>
    <row r="88" spans="2:7" x14ac:dyDescent="0.2">
      <c r="B88" s="49"/>
      <c r="C88" s="49"/>
      <c r="D88" s="49"/>
      <c r="E88" s="49"/>
      <c r="F88" s="49"/>
      <c r="G88" s="49"/>
    </row>
    <row r="89" spans="2:7" x14ac:dyDescent="0.2">
      <c r="B89" s="49"/>
      <c r="C89" s="49"/>
      <c r="D89" s="49"/>
      <c r="E89" s="49"/>
      <c r="F89" s="49"/>
      <c r="G89" s="49"/>
    </row>
    <row r="90" spans="2:7" x14ac:dyDescent="0.2">
      <c r="B90" s="49"/>
      <c r="C90" s="49"/>
      <c r="D90" s="49"/>
      <c r="E90" s="49"/>
      <c r="F90" s="49"/>
      <c r="G90" s="49"/>
    </row>
    <row r="91" spans="2:7" x14ac:dyDescent="0.2">
      <c r="B91" s="49"/>
      <c r="C91" s="49"/>
      <c r="D91" s="49"/>
      <c r="E91" s="49"/>
      <c r="F91" s="49"/>
      <c r="G91" s="49"/>
    </row>
    <row r="92" spans="2:7" x14ac:dyDescent="0.2">
      <c r="B92" s="49"/>
      <c r="C92" s="49"/>
      <c r="D92" s="49"/>
      <c r="E92" s="49"/>
      <c r="F92" s="49"/>
      <c r="G92" s="49"/>
    </row>
    <row r="93" spans="2:7" x14ac:dyDescent="0.2">
      <c r="B93" s="49"/>
      <c r="C93" s="49"/>
      <c r="D93" s="49"/>
      <c r="E93" s="49"/>
      <c r="F93" s="49"/>
      <c r="G93" s="49"/>
    </row>
    <row r="94" spans="2:7" x14ac:dyDescent="0.2">
      <c r="B94" s="49"/>
      <c r="C94" s="49"/>
      <c r="D94" s="49"/>
      <c r="E94" s="49"/>
      <c r="F94" s="49"/>
      <c r="G94" s="49"/>
    </row>
    <row r="95" spans="2:7" x14ac:dyDescent="0.2">
      <c r="B95" s="49"/>
      <c r="C95" s="49"/>
      <c r="D95" s="49"/>
      <c r="E95" s="49"/>
      <c r="F95" s="49"/>
      <c r="G95" s="49"/>
    </row>
    <row r="96" spans="2:7" x14ac:dyDescent="0.2">
      <c r="B96" s="49"/>
      <c r="C96" s="49"/>
      <c r="D96" s="49"/>
      <c r="E96" s="49"/>
      <c r="F96" s="49"/>
      <c r="G96" s="49"/>
    </row>
    <row r="97" spans="2:7" x14ac:dyDescent="0.2">
      <c r="B97" s="49"/>
      <c r="C97" s="49"/>
      <c r="D97" s="49"/>
      <c r="E97" s="49"/>
      <c r="F97" s="49"/>
      <c r="G97" s="49"/>
    </row>
    <row r="104" spans="2:7" s="41" customFormat="1" ht="15" x14ac:dyDescent="0.2"/>
    <row r="105" spans="2:7" s="41" customFormat="1" ht="15" x14ac:dyDescent="0.2"/>
    <row r="106" spans="2:7" s="41" customFormat="1" ht="15" x14ac:dyDescent="0.2"/>
    <row r="109" spans="2:7" s="44" customFormat="1" ht="11.25" x14ac:dyDescent="0.2"/>
    <row r="111" spans="2:7" x14ac:dyDescent="0.2">
      <c r="B111" s="49"/>
      <c r="C111" s="49"/>
      <c r="D111" s="49"/>
      <c r="E111" s="49"/>
      <c r="F111" s="49"/>
    </row>
    <row r="112" spans="2:7" x14ac:dyDescent="0.2">
      <c r="B112" s="49"/>
      <c r="C112" s="49"/>
      <c r="D112" s="49"/>
      <c r="E112" s="49"/>
      <c r="F112" s="49"/>
    </row>
    <row r="113" spans="2:6" x14ac:dyDescent="0.2">
      <c r="B113" s="49"/>
      <c r="C113" s="49"/>
      <c r="D113" s="49"/>
      <c r="E113" s="49"/>
      <c r="F113" s="49"/>
    </row>
    <row r="114" spans="2:6" x14ac:dyDescent="0.2">
      <c r="B114" s="49"/>
      <c r="C114" s="49"/>
      <c r="D114" s="49"/>
      <c r="E114" s="49"/>
      <c r="F114" s="49"/>
    </row>
    <row r="115" spans="2:6" x14ac:dyDescent="0.2">
      <c r="B115" s="49"/>
      <c r="C115" s="49"/>
      <c r="D115" s="49"/>
      <c r="E115" s="49"/>
      <c r="F115" s="49"/>
    </row>
    <row r="116" spans="2:6" x14ac:dyDescent="0.2">
      <c r="B116" s="49"/>
      <c r="C116" s="49"/>
      <c r="D116" s="49"/>
      <c r="E116" s="49"/>
      <c r="F116" s="49"/>
    </row>
    <row r="117" spans="2:6" x14ac:dyDescent="0.2">
      <c r="B117" s="49"/>
      <c r="C117" s="49"/>
      <c r="D117" s="49"/>
      <c r="E117" s="49"/>
      <c r="F117" s="49"/>
    </row>
    <row r="118" spans="2:6" x14ac:dyDescent="0.2">
      <c r="B118" s="49"/>
      <c r="C118" s="49"/>
      <c r="D118" s="49"/>
      <c r="E118" s="49"/>
      <c r="F118" s="49"/>
    </row>
    <row r="119" spans="2:6" x14ac:dyDescent="0.2">
      <c r="B119" s="49"/>
      <c r="C119" s="49"/>
      <c r="D119" s="49"/>
      <c r="E119" s="49"/>
      <c r="F119" s="49"/>
    </row>
    <row r="120" spans="2:6" x14ac:dyDescent="0.2">
      <c r="B120" s="49"/>
      <c r="C120" s="49"/>
      <c r="D120" s="49"/>
      <c r="E120" s="49"/>
      <c r="F120" s="49"/>
    </row>
    <row r="121" spans="2:6" x14ac:dyDescent="0.2">
      <c r="B121" s="49"/>
      <c r="C121" s="49"/>
      <c r="D121" s="49"/>
      <c r="E121" s="49"/>
      <c r="F121" s="49"/>
    </row>
    <row r="122" spans="2:6" x14ac:dyDescent="0.2">
      <c r="B122" s="49"/>
      <c r="C122" s="49"/>
      <c r="D122" s="49"/>
      <c r="E122" s="49"/>
      <c r="F122" s="49"/>
    </row>
    <row r="123" spans="2:6" x14ac:dyDescent="0.2">
      <c r="B123" s="49"/>
      <c r="C123" s="49"/>
      <c r="D123" s="49"/>
      <c r="E123" s="49"/>
      <c r="F123" s="49"/>
    </row>
    <row r="124" spans="2:6" x14ac:dyDescent="0.2">
      <c r="B124" s="49"/>
      <c r="C124" s="49"/>
      <c r="D124" s="49"/>
      <c r="E124" s="49"/>
      <c r="F124" s="49"/>
    </row>
    <row r="125" spans="2:6" x14ac:dyDescent="0.2">
      <c r="B125" s="49"/>
      <c r="C125" s="49"/>
      <c r="D125" s="49"/>
      <c r="E125" s="49"/>
      <c r="F125" s="49"/>
    </row>
    <row r="126" spans="2:6" x14ac:dyDescent="0.2">
      <c r="B126" s="49"/>
      <c r="C126" s="49"/>
      <c r="D126" s="49"/>
      <c r="E126" s="49"/>
      <c r="F126" s="49"/>
    </row>
    <row r="127" spans="2:6" x14ac:dyDescent="0.2">
      <c r="B127" s="49"/>
      <c r="C127" s="49"/>
      <c r="D127" s="49"/>
      <c r="E127" s="49"/>
      <c r="F127" s="49"/>
    </row>
    <row r="128" spans="2:6" x14ac:dyDescent="0.2">
      <c r="B128" s="49"/>
      <c r="C128" s="49"/>
      <c r="D128" s="49"/>
      <c r="E128" s="49"/>
      <c r="F128" s="49"/>
    </row>
    <row r="129" spans="2:6" x14ac:dyDescent="0.2">
      <c r="B129" s="49"/>
      <c r="C129" s="49"/>
      <c r="D129" s="49"/>
      <c r="E129" s="49"/>
      <c r="F129" s="49"/>
    </row>
    <row r="130" spans="2:6" x14ac:dyDescent="0.2">
      <c r="B130" s="49"/>
      <c r="C130" s="49"/>
      <c r="D130" s="49"/>
      <c r="E130" s="49"/>
      <c r="F130" s="49"/>
    </row>
    <row r="131" spans="2:6" x14ac:dyDescent="0.2">
      <c r="B131" s="49"/>
      <c r="C131" s="49"/>
      <c r="D131" s="49"/>
      <c r="E131" s="49"/>
      <c r="F131" s="49"/>
    </row>
    <row r="132" spans="2:6" x14ac:dyDescent="0.2">
      <c r="B132" s="49"/>
      <c r="C132" s="49"/>
      <c r="D132" s="49"/>
      <c r="E132" s="49"/>
      <c r="F132" s="49"/>
    </row>
    <row r="133" spans="2:6" x14ac:dyDescent="0.2">
      <c r="B133" s="49"/>
      <c r="C133" s="49"/>
      <c r="D133" s="49"/>
      <c r="E133" s="49"/>
      <c r="F133" s="49"/>
    </row>
    <row r="134" spans="2:6" x14ac:dyDescent="0.2">
      <c r="B134" s="49"/>
      <c r="C134" s="49"/>
      <c r="D134" s="49"/>
      <c r="E134" s="49"/>
      <c r="F134" s="49"/>
    </row>
    <row r="135" spans="2:6" x14ac:dyDescent="0.2">
      <c r="B135" s="49"/>
      <c r="C135" s="49"/>
      <c r="D135" s="49"/>
      <c r="E135" s="49"/>
      <c r="F135" s="49"/>
    </row>
    <row r="136" spans="2:6" x14ac:dyDescent="0.2">
      <c r="B136" s="49"/>
      <c r="C136" s="49"/>
      <c r="D136" s="49"/>
      <c r="E136" s="49"/>
      <c r="F136" s="49"/>
    </row>
    <row r="137" spans="2:6" x14ac:dyDescent="0.2">
      <c r="B137" s="49"/>
      <c r="C137" s="49"/>
      <c r="D137" s="49"/>
      <c r="E137" s="49"/>
      <c r="F137" s="49"/>
    </row>
    <row r="138" spans="2:6" x14ac:dyDescent="0.2">
      <c r="B138" s="49"/>
      <c r="C138" s="49"/>
      <c r="D138" s="49"/>
      <c r="E138" s="49"/>
      <c r="F138" s="49"/>
    </row>
    <row r="139" spans="2:6" x14ac:dyDescent="0.2">
      <c r="B139" s="49"/>
      <c r="C139" s="49"/>
      <c r="D139" s="49"/>
      <c r="E139" s="49"/>
      <c r="F139" s="49"/>
    </row>
    <row r="140" spans="2:6" x14ac:dyDescent="0.2">
      <c r="B140" s="49"/>
      <c r="C140" s="49"/>
      <c r="D140" s="49"/>
      <c r="E140" s="49"/>
      <c r="F140" s="49"/>
    </row>
    <row r="141" spans="2:6" x14ac:dyDescent="0.2">
      <c r="B141" s="49"/>
      <c r="C141" s="49"/>
      <c r="D141" s="49"/>
      <c r="E141" s="49"/>
      <c r="F141" s="49"/>
    </row>
    <row r="142" spans="2:6" x14ac:dyDescent="0.2">
      <c r="B142" s="49"/>
      <c r="C142" s="49"/>
      <c r="D142" s="49"/>
      <c r="E142" s="49"/>
      <c r="F142" s="49"/>
    </row>
    <row r="143" spans="2:6" x14ac:dyDescent="0.2">
      <c r="B143" s="49"/>
      <c r="C143" s="49"/>
      <c r="D143" s="49"/>
      <c r="E143" s="49"/>
      <c r="F143" s="49"/>
    </row>
    <row r="144" spans="2:6" x14ac:dyDescent="0.2">
      <c r="B144" s="49"/>
      <c r="C144" s="49"/>
      <c r="D144" s="49"/>
      <c r="E144" s="49"/>
      <c r="F144" s="49"/>
    </row>
    <row r="145" spans="2:6" x14ac:dyDescent="0.2">
      <c r="B145" s="49"/>
      <c r="C145" s="49"/>
      <c r="D145" s="49"/>
      <c r="E145" s="49"/>
      <c r="F145" s="49"/>
    </row>
    <row r="146" spans="2:6" x14ac:dyDescent="0.2">
      <c r="B146" s="49"/>
      <c r="C146" s="49"/>
      <c r="D146" s="49"/>
      <c r="E146" s="49"/>
      <c r="F146" s="49"/>
    </row>
    <row r="147" spans="2:6" x14ac:dyDescent="0.2">
      <c r="B147" s="49"/>
      <c r="C147" s="49"/>
      <c r="D147" s="49"/>
      <c r="E147" s="49"/>
      <c r="F147" s="49"/>
    </row>
    <row r="148" spans="2:6" x14ac:dyDescent="0.2">
      <c r="B148" s="49"/>
      <c r="C148" s="49"/>
      <c r="D148" s="49"/>
      <c r="E148" s="49"/>
      <c r="F148" s="49"/>
    </row>
    <row r="149" spans="2:6" x14ac:dyDescent="0.2">
      <c r="B149" s="49"/>
      <c r="C149" s="49"/>
      <c r="D149" s="49"/>
      <c r="E149" s="49"/>
      <c r="F149" s="49"/>
    </row>
    <row r="156" spans="2:6" s="41" customFormat="1" ht="15" x14ac:dyDescent="0.2"/>
    <row r="157" spans="2:6" s="41" customFormat="1" ht="15" x14ac:dyDescent="0.2"/>
    <row r="158" spans="2:6" s="41" customFormat="1" ht="15" x14ac:dyDescent="0.2"/>
    <row r="161" spans="2:6" s="44" customFormat="1" ht="11.25" x14ac:dyDescent="0.2"/>
    <row r="163" spans="2:6" x14ac:dyDescent="0.2">
      <c r="B163" s="49"/>
      <c r="C163" s="49"/>
      <c r="D163" s="49"/>
      <c r="E163" s="49"/>
      <c r="F163" s="49"/>
    </row>
    <row r="164" spans="2:6" x14ac:dyDescent="0.2">
      <c r="B164" s="49"/>
      <c r="C164" s="49"/>
      <c r="D164" s="49"/>
      <c r="E164" s="49"/>
      <c r="F164" s="49"/>
    </row>
    <row r="165" spans="2:6" x14ac:dyDescent="0.2">
      <c r="B165" s="49"/>
      <c r="C165" s="49"/>
      <c r="D165" s="49"/>
      <c r="E165" s="49"/>
      <c r="F165" s="49"/>
    </row>
    <row r="166" spans="2:6" x14ac:dyDescent="0.2">
      <c r="B166" s="49"/>
      <c r="C166" s="49"/>
      <c r="D166" s="49"/>
      <c r="E166" s="49"/>
      <c r="F166" s="49"/>
    </row>
    <row r="167" spans="2:6" x14ac:dyDescent="0.2">
      <c r="B167" s="49"/>
      <c r="C167" s="49"/>
      <c r="D167" s="49"/>
      <c r="E167" s="49"/>
      <c r="F167" s="49"/>
    </row>
    <row r="168" spans="2:6" x14ac:dyDescent="0.2">
      <c r="B168" s="49"/>
      <c r="C168" s="49"/>
      <c r="D168" s="49"/>
      <c r="E168" s="49"/>
      <c r="F168" s="49"/>
    </row>
    <row r="169" spans="2:6" x14ac:dyDescent="0.2">
      <c r="B169" s="49"/>
      <c r="C169" s="49"/>
      <c r="D169" s="49"/>
      <c r="E169" s="49"/>
      <c r="F169" s="49"/>
    </row>
    <row r="170" spans="2:6" x14ac:dyDescent="0.2">
      <c r="B170" s="49"/>
      <c r="C170" s="49"/>
      <c r="D170" s="49"/>
      <c r="E170" s="49"/>
      <c r="F170" s="49"/>
    </row>
    <row r="171" spans="2:6" x14ac:dyDescent="0.2">
      <c r="B171" s="49"/>
      <c r="C171" s="49"/>
      <c r="D171" s="49"/>
      <c r="E171" s="49"/>
      <c r="F171" s="49"/>
    </row>
    <row r="172" spans="2:6" x14ac:dyDescent="0.2">
      <c r="B172" s="49"/>
      <c r="C172" s="49"/>
      <c r="D172" s="49"/>
      <c r="E172" s="49"/>
      <c r="F172" s="49"/>
    </row>
    <row r="173" spans="2:6" x14ac:dyDescent="0.2">
      <c r="B173" s="49"/>
      <c r="C173" s="49"/>
      <c r="D173" s="49"/>
      <c r="E173" s="49"/>
      <c r="F173" s="49"/>
    </row>
    <row r="174" spans="2:6" x14ac:dyDescent="0.2">
      <c r="B174" s="49"/>
      <c r="C174" s="49"/>
      <c r="D174" s="49"/>
      <c r="E174" s="49"/>
      <c r="F174" s="49"/>
    </row>
    <row r="175" spans="2:6" x14ac:dyDescent="0.2">
      <c r="B175" s="49"/>
      <c r="C175" s="49"/>
      <c r="D175" s="49"/>
      <c r="E175" s="49"/>
      <c r="F175" s="49"/>
    </row>
    <row r="176" spans="2:6" x14ac:dyDescent="0.2">
      <c r="B176" s="49"/>
      <c r="C176" s="49"/>
      <c r="D176" s="49"/>
      <c r="E176" s="49"/>
      <c r="F176" s="49"/>
    </row>
    <row r="177" spans="2:6" x14ac:dyDescent="0.2">
      <c r="B177" s="49"/>
      <c r="C177" s="49"/>
      <c r="D177" s="49"/>
      <c r="E177" s="49"/>
      <c r="F177" s="49"/>
    </row>
    <row r="178" spans="2:6" x14ac:dyDescent="0.2">
      <c r="B178" s="49"/>
      <c r="C178" s="49"/>
      <c r="D178" s="49"/>
      <c r="E178" s="49"/>
      <c r="F178" s="49"/>
    </row>
    <row r="179" spans="2:6" x14ac:dyDescent="0.2">
      <c r="B179" s="49"/>
      <c r="C179" s="49"/>
      <c r="D179" s="49"/>
      <c r="E179" s="49"/>
      <c r="F179" s="49"/>
    </row>
    <row r="180" spans="2:6" x14ac:dyDescent="0.2">
      <c r="B180" s="49"/>
      <c r="C180" s="49"/>
      <c r="D180" s="49"/>
      <c r="E180" s="49"/>
      <c r="F180" s="49"/>
    </row>
    <row r="181" spans="2:6" x14ac:dyDescent="0.2">
      <c r="B181" s="49"/>
      <c r="C181" s="49"/>
      <c r="D181" s="49"/>
      <c r="E181" s="49"/>
      <c r="F181" s="49"/>
    </row>
    <row r="182" spans="2:6" x14ac:dyDescent="0.2">
      <c r="B182" s="49"/>
      <c r="C182" s="49"/>
      <c r="D182" s="49"/>
      <c r="E182" s="49"/>
      <c r="F182" s="49"/>
    </row>
    <row r="183" spans="2:6" x14ac:dyDescent="0.2">
      <c r="B183" s="49"/>
      <c r="C183" s="49"/>
      <c r="D183" s="49"/>
      <c r="E183" s="49"/>
      <c r="F183" s="49"/>
    </row>
    <row r="184" spans="2:6" x14ac:dyDescent="0.2">
      <c r="B184" s="49"/>
      <c r="C184" s="49"/>
      <c r="D184" s="49"/>
      <c r="E184" s="49"/>
      <c r="F184" s="49"/>
    </row>
    <row r="185" spans="2:6" x14ac:dyDescent="0.2">
      <c r="B185" s="49"/>
      <c r="C185" s="49"/>
      <c r="D185" s="49"/>
      <c r="E185" s="49"/>
      <c r="F185" s="49"/>
    </row>
    <row r="186" spans="2:6" x14ac:dyDescent="0.2">
      <c r="B186" s="49"/>
      <c r="C186" s="49"/>
      <c r="D186" s="49"/>
      <c r="E186" s="49"/>
      <c r="F186" s="49"/>
    </row>
    <row r="187" spans="2:6" x14ac:dyDescent="0.2">
      <c r="B187" s="49"/>
      <c r="C187" s="49"/>
      <c r="D187" s="49"/>
      <c r="E187" s="49"/>
      <c r="F187" s="49"/>
    </row>
    <row r="188" spans="2:6" x14ac:dyDescent="0.2">
      <c r="B188" s="49"/>
      <c r="C188" s="49"/>
      <c r="D188" s="49"/>
      <c r="E188" s="49"/>
      <c r="F188" s="49"/>
    </row>
    <row r="189" spans="2:6" x14ac:dyDescent="0.2">
      <c r="B189" s="49"/>
      <c r="C189" s="49"/>
      <c r="D189" s="49"/>
      <c r="E189" s="49"/>
      <c r="F189" s="49"/>
    </row>
    <row r="190" spans="2:6" x14ac:dyDescent="0.2">
      <c r="B190" s="49"/>
      <c r="C190" s="49"/>
      <c r="D190" s="49"/>
      <c r="E190" s="49"/>
      <c r="F190" s="49"/>
    </row>
    <row r="191" spans="2:6" x14ac:dyDescent="0.2">
      <c r="B191" s="49"/>
      <c r="C191" s="49"/>
      <c r="D191" s="49"/>
      <c r="E191" s="49"/>
      <c r="F191" s="49"/>
    </row>
    <row r="192" spans="2:6" x14ac:dyDescent="0.2">
      <c r="B192" s="49"/>
      <c r="C192" s="49"/>
      <c r="D192" s="49"/>
      <c r="E192" s="49"/>
      <c r="F192" s="49"/>
    </row>
    <row r="193" spans="2:6" x14ac:dyDescent="0.2">
      <c r="B193" s="49"/>
      <c r="C193" s="49"/>
      <c r="D193" s="49"/>
      <c r="E193" s="49"/>
      <c r="F193" s="49"/>
    </row>
    <row r="194" spans="2:6" x14ac:dyDescent="0.2">
      <c r="B194" s="49"/>
      <c r="C194" s="49"/>
      <c r="D194" s="49"/>
      <c r="E194" s="49"/>
      <c r="F194" s="49"/>
    </row>
    <row r="195" spans="2:6" x14ac:dyDescent="0.2">
      <c r="B195" s="49"/>
      <c r="C195" s="49"/>
      <c r="D195" s="49"/>
      <c r="E195" s="49"/>
      <c r="F195" s="49"/>
    </row>
    <row r="196" spans="2:6" x14ac:dyDescent="0.2">
      <c r="B196" s="49"/>
      <c r="C196" s="49"/>
      <c r="D196" s="49"/>
      <c r="E196" s="49"/>
      <c r="F196" s="49"/>
    </row>
    <row r="197" spans="2:6" x14ac:dyDescent="0.2">
      <c r="B197" s="49"/>
      <c r="C197" s="49"/>
      <c r="D197" s="49"/>
      <c r="E197" s="49"/>
      <c r="F197" s="49"/>
    </row>
    <row r="198" spans="2:6" x14ac:dyDescent="0.2">
      <c r="B198" s="49"/>
      <c r="C198" s="49"/>
      <c r="D198" s="49"/>
      <c r="E198" s="49"/>
      <c r="F198" s="49"/>
    </row>
    <row r="199" spans="2:6" x14ac:dyDescent="0.2">
      <c r="B199" s="49"/>
      <c r="C199" s="49"/>
      <c r="D199" s="49"/>
      <c r="E199" s="49"/>
      <c r="F199" s="49"/>
    </row>
    <row r="200" spans="2:6" x14ac:dyDescent="0.2">
      <c r="B200" s="49"/>
      <c r="C200" s="49"/>
      <c r="D200" s="49"/>
      <c r="E200" s="49"/>
      <c r="F200" s="49"/>
    </row>
    <row r="201" spans="2:6" x14ac:dyDescent="0.2">
      <c r="B201" s="49"/>
      <c r="C201" s="49"/>
      <c r="D201" s="49"/>
      <c r="E201" s="49"/>
      <c r="F201" s="49"/>
    </row>
    <row r="208" spans="2:6" s="41" customFormat="1" ht="15" x14ac:dyDescent="0.2"/>
    <row r="209" spans="2:6" s="41" customFormat="1" ht="15" x14ac:dyDescent="0.2"/>
    <row r="210" spans="2:6" s="41" customFormat="1" ht="15" x14ac:dyDescent="0.2"/>
    <row r="213" spans="2:6" s="44" customFormat="1" ht="11.25" x14ac:dyDescent="0.2"/>
    <row r="216" spans="2:6" x14ac:dyDescent="0.2">
      <c r="B216" s="49"/>
      <c r="C216" s="49"/>
      <c r="D216" s="49"/>
      <c r="E216" s="49"/>
      <c r="F216" s="49"/>
    </row>
    <row r="217" spans="2:6" x14ac:dyDescent="0.2">
      <c r="B217" s="49"/>
      <c r="C217" s="49"/>
      <c r="D217" s="49"/>
      <c r="E217" s="49"/>
      <c r="F217" s="49"/>
    </row>
    <row r="218" spans="2:6" x14ac:dyDescent="0.2">
      <c r="B218" s="49"/>
      <c r="C218" s="49"/>
      <c r="D218" s="49"/>
      <c r="E218" s="49"/>
      <c r="F218" s="49"/>
    </row>
    <row r="219" spans="2:6" x14ac:dyDescent="0.2">
      <c r="B219" s="49"/>
      <c r="C219" s="49"/>
      <c r="D219" s="49"/>
      <c r="E219" s="49"/>
      <c r="F219" s="49"/>
    </row>
    <row r="220" spans="2:6" x14ac:dyDescent="0.2">
      <c r="B220" s="49"/>
      <c r="C220" s="49"/>
      <c r="D220" s="49"/>
      <c r="E220" s="49"/>
      <c r="F220" s="49"/>
    </row>
    <row r="221" spans="2:6" x14ac:dyDescent="0.2">
      <c r="B221" s="49"/>
      <c r="C221" s="49"/>
      <c r="D221" s="49"/>
      <c r="E221" s="49"/>
      <c r="F221" s="49"/>
    </row>
    <row r="222" spans="2:6" x14ac:dyDescent="0.2">
      <c r="B222" s="49"/>
      <c r="C222" s="49"/>
      <c r="D222" s="49"/>
      <c r="E222" s="49"/>
      <c r="F222" s="49"/>
    </row>
    <row r="223" spans="2:6" x14ac:dyDescent="0.2">
      <c r="B223" s="49"/>
      <c r="C223" s="49"/>
      <c r="D223" s="49"/>
      <c r="E223" s="49"/>
      <c r="F223" s="49"/>
    </row>
    <row r="224" spans="2:6" x14ac:dyDescent="0.2">
      <c r="B224" s="49"/>
      <c r="C224" s="49"/>
      <c r="D224" s="49"/>
      <c r="E224" s="49"/>
      <c r="F224" s="49"/>
    </row>
    <row r="225" spans="2:6" x14ac:dyDescent="0.2">
      <c r="B225" s="49"/>
      <c r="C225" s="49"/>
      <c r="D225" s="49"/>
      <c r="E225" s="49"/>
      <c r="F225" s="49"/>
    </row>
    <row r="226" spans="2:6" x14ac:dyDescent="0.2">
      <c r="B226" s="49"/>
      <c r="C226" s="49"/>
      <c r="D226" s="49"/>
      <c r="E226" s="49"/>
      <c r="F226" s="49"/>
    </row>
    <row r="227" spans="2:6" x14ac:dyDescent="0.2">
      <c r="B227" s="49"/>
      <c r="C227" s="49"/>
      <c r="D227" s="49"/>
      <c r="E227" s="49"/>
      <c r="F227" s="49"/>
    </row>
    <row r="228" spans="2:6" x14ac:dyDescent="0.2">
      <c r="B228" s="49"/>
      <c r="C228" s="49"/>
      <c r="D228" s="49"/>
      <c r="E228" s="49"/>
      <c r="F228" s="49"/>
    </row>
    <row r="229" spans="2:6" x14ac:dyDescent="0.2">
      <c r="B229" s="49"/>
      <c r="C229" s="49"/>
      <c r="D229" s="49"/>
      <c r="E229" s="49"/>
      <c r="F229" s="49"/>
    </row>
    <row r="230" spans="2:6" x14ac:dyDescent="0.2">
      <c r="B230" s="49"/>
      <c r="C230" s="49"/>
      <c r="D230" s="49"/>
      <c r="E230" s="49"/>
      <c r="F230" s="49"/>
    </row>
    <row r="231" spans="2:6" x14ac:dyDescent="0.2">
      <c r="B231" s="49"/>
      <c r="C231" s="49"/>
      <c r="D231" s="49"/>
      <c r="E231" s="49"/>
      <c r="F231" s="49"/>
    </row>
    <row r="232" spans="2:6" x14ac:dyDescent="0.2">
      <c r="B232" s="49"/>
      <c r="C232" s="49"/>
      <c r="D232" s="49"/>
      <c r="E232" s="49"/>
      <c r="F232" s="49"/>
    </row>
    <row r="233" spans="2:6" x14ac:dyDescent="0.2">
      <c r="B233" s="49"/>
      <c r="C233" s="49"/>
      <c r="D233" s="49"/>
      <c r="E233" s="49"/>
      <c r="F233" s="49"/>
    </row>
    <row r="234" spans="2:6" x14ac:dyDescent="0.2">
      <c r="B234" s="49"/>
      <c r="C234" s="49"/>
      <c r="D234" s="49"/>
      <c r="E234" s="49"/>
      <c r="F234" s="49"/>
    </row>
    <row r="235" spans="2:6" x14ac:dyDescent="0.2">
      <c r="B235" s="49"/>
      <c r="C235" s="49"/>
      <c r="D235" s="49"/>
      <c r="E235" s="49"/>
      <c r="F235" s="49"/>
    </row>
    <row r="236" spans="2:6" x14ac:dyDescent="0.2">
      <c r="B236" s="49"/>
      <c r="C236" s="49"/>
      <c r="D236" s="49"/>
      <c r="E236" s="49"/>
      <c r="F236" s="49"/>
    </row>
    <row r="237" spans="2:6" x14ac:dyDescent="0.2">
      <c r="B237" s="49"/>
      <c r="C237" s="49"/>
      <c r="D237" s="49"/>
      <c r="E237" s="49"/>
      <c r="F237" s="49"/>
    </row>
    <row r="238" spans="2:6" x14ac:dyDescent="0.2">
      <c r="B238" s="49"/>
      <c r="C238" s="49"/>
      <c r="D238" s="49"/>
      <c r="E238" s="49"/>
      <c r="F238" s="49"/>
    </row>
    <row r="239" spans="2:6" x14ac:dyDescent="0.2">
      <c r="B239" s="49"/>
      <c r="C239" s="49"/>
      <c r="D239" s="49"/>
      <c r="E239" s="49"/>
      <c r="F239" s="49"/>
    </row>
    <row r="240" spans="2:6" x14ac:dyDescent="0.2">
      <c r="B240" s="49"/>
      <c r="C240" s="49"/>
      <c r="D240" s="49"/>
      <c r="E240" s="49"/>
      <c r="F240" s="49"/>
    </row>
    <row r="241" spans="2:6" x14ac:dyDescent="0.2">
      <c r="B241" s="49"/>
      <c r="C241" s="49"/>
      <c r="D241" s="49"/>
      <c r="E241" s="49"/>
      <c r="F241" s="49"/>
    </row>
    <row r="242" spans="2:6" x14ac:dyDescent="0.2">
      <c r="B242" s="49"/>
      <c r="C242" s="49"/>
      <c r="D242" s="49"/>
      <c r="E242" s="49"/>
      <c r="F242" s="49"/>
    </row>
    <row r="243" spans="2:6" x14ac:dyDescent="0.2">
      <c r="B243" s="49"/>
      <c r="C243" s="49"/>
      <c r="D243" s="49"/>
      <c r="E243" s="49"/>
      <c r="F243" s="49"/>
    </row>
    <row r="244" spans="2:6" x14ac:dyDescent="0.2">
      <c r="B244" s="49"/>
      <c r="C244" s="49"/>
      <c r="D244" s="49"/>
      <c r="E244" s="49"/>
      <c r="F244" s="49"/>
    </row>
    <row r="245" spans="2:6" x14ac:dyDescent="0.2">
      <c r="B245" s="49"/>
      <c r="C245" s="49"/>
      <c r="D245" s="49"/>
      <c r="E245" s="49"/>
      <c r="F245" s="49"/>
    </row>
    <row r="246" spans="2:6" x14ac:dyDescent="0.2">
      <c r="B246" s="49"/>
      <c r="C246" s="49"/>
      <c r="D246" s="49"/>
      <c r="E246" s="49"/>
      <c r="F246" s="49"/>
    </row>
    <row r="247" spans="2:6" x14ac:dyDescent="0.2">
      <c r="B247" s="49"/>
      <c r="C247" s="49"/>
      <c r="D247" s="49"/>
      <c r="E247" s="49"/>
      <c r="F247" s="49"/>
    </row>
    <row r="248" spans="2:6" x14ac:dyDescent="0.2">
      <c r="B248" s="49"/>
      <c r="C248" s="49"/>
      <c r="D248" s="49"/>
      <c r="E248" s="49"/>
      <c r="F248" s="49"/>
    </row>
    <row r="249" spans="2:6" x14ac:dyDescent="0.2">
      <c r="B249" s="49"/>
      <c r="C249" s="49"/>
      <c r="D249" s="49"/>
      <c r="E249" s="49"/>
      <c r="F249" s="49"/>
    </row>
    <row r="250" spans="2:6" x14ac:dyDescent="0.2">
      <c r="B250" s="49"/>
      <c r="C250" s="49"/>
      <c r="D250" s="49"/>
      <c r="E250" s="49"/>
      <c r="F250" s="49"/>
    </row>
    <row r="251" spans="2:6" x14ac:dyDescent="0.2">
      <c r="B251" s="49"/>
      <c r="C251" s="49"/>
      <c r="D251" s="49"/>
      <c r="E251" s="49"/>
      <c r="F251" s="49"/>
    </row>
    <row r="252" spans="2:6" x14ac:dyDescent="0.2">
      <c r="B252" s="49"/>
      <c r="C252" s="49"/>
      <c r="D252" s="49"/>
      <c r="E252" s="49"/>
      <c r="F252" s="49"/>
    </row>
    <row r="253" spans="2:6" x14ac:dyDescent="0.2">
      <c r="B253" s="49"/>
      <c r="C253" s="49"/>
      <c r="D253" s="49"/>
      <c r="E253" s="49"/>
      <c r="F253" s="49"/>
    </row>
    <row r="260" spans="2:6" s="41" customFormat="1" ht="15" x14ac:dyDescent="0.2"/>
    <row r="261" spans="2:6" s="41" customFormat="1" ht="15" x14ac:dyDescent="0.2"/>
    <row r="262" spans="2:6" s="41" customFormat="1" ht="15" x14ac:dyDescent="0.2"/>
    <row r="265" spans="2:6" s="44" customFormat="1" ht="11.25" x14ac:dyDescent="0.2"/>
    <row r="268" spans="2:6" x14ac:dyDescent="0.2">
      <c r="B268" s="49"/>
      <c r="C268" s="49"/>
      <c r="D268" s="49"/>
      <c r="E268" s="49"/>
      <c r="F268" s="49"/>
    </row>
    <row r="269" spans="2:6" x14ac:dyDescent="0.2">
      <c r="B269" s="49"/>
      <c r="C269" s="49"/>
      <c r="D269" s="49"/>
      <c r="E269" s="49"/>
      <c r="F269" s="49"/>
    </row>
    <row r="270" spans="2:6" x14ac:dyDescent="0.2">
      <c r="B270" s="49"/>
      <c r="C270" s="49"/>
      <c r="D270" s="49"/>
      <c r="E270" s="49"/>
      <c r="F270" s="49"/>
    </row>
    <row r="271" spans="2:6" x14ac:dyDescent="0.2">
      <c r="B271" s="49"/>
      <c r="C271" s="49"/>
      <c r="D271" s="49"/>
      <c r="E271" s="49"/>
      <c r="F271" s="49"/>
    </row>
    <row r="272" spans="2:6" x14ac:dyDescent="0.2">
      <c r="B272" s="49"/>
      <c r="C272" s="49"/>
      <c r="D272" s="49"/>
      <c r="E272" s="49"/>
      <c r="F272" s="49"/>
    </row>
    <row r="273" spans="2:6" x14ac:dyDescent="0.2">
      <c r="B273" s="49"/>
      <c r="C273" s="49"/>
      <c r="D273" s="49"/>
      <c r="E273" s="49"/>
      <c r="F273" s="49"/>
    </row>
    <row r="274" spans="2:6" x14ac:dyDescent="0.2">
      <c r="B274" s="49"/>
      <c r="C274" s="49"/>
      <c r="D274" s="49"/>
      <c r="E274" s="49"/>
      <c r="F274" s="49"/>
    </row>
    <row r="275" spans="2:6" x14ac:dyDescent="0.2">
      <c r="B275" s="49"/>
      <c r="C275" s="49"/>
      <c r="D275" s="49"/>
      <c r="E275" s="49"/>
      <c r="F275" s="49"/>
    </row>
    <row r="276" spans="2:6" x14ac:dyDescent="0.2">
      <c r="B276" s="49"/>
      <c r="C276" s="49"/>
      <c r="D276" s="49"/>
      <c r="E276" s="49"/>
      <c r="F276" s="49"/>
    </row>
    <row r="277" spans="2:6" x14ac:dyDescent="0.2">
      <c r="B277" s="49"/>
      <c r="C277" s="49"/>
      <c r="D277" s="49"/>
      <c r="E277" s="49"/>
      <c r="F277" s="49"/>
    </row>
    <row r="278" spans="2:6" x14ac:dyDescent="0.2">
      <c r="B278" s="49"/>
      <c r="C278" s="49"/>
      <c r="D278" s="49"/>
      <c r="E278" s="49"/>
      <c r="F278" s="49"/>
    </row>
    <row r="279" spans="2:6" x14ac:dyDescent="0.2">
      <c r="B279" s="49"/>
      <c r="C279" s="49"/>
      <c r="D279" s="49"/>
      <c r="E279" s="49"/>
      <c r="F279" s="49"/>
    </row>
    <row r="280" spans="2:6" x14ac:dyDescent="0.2">
      <c r="B280" s="49"/>
      <c r="C280" s="49"/>
      <c r="D280" s="49"/>
      <c r="E280" s="49"/>
      <c r="F280" s="49"/>
    </row>
    <row r="281" spans="2:6" x14ac:dyDescent="0.2">
      <c r="B281" s="49"/>
      <c r="C281" s="49"/>
      <c r="D281" s="49"/>
      <c r="E281" s="49"/>
      <c r="F281" s="49"/>
    </row>
    <row r="282" spans="2:6" x14ac:dyDescent="0.2">
      <c r="B282" s="49"/>
      <c r="C282" s="49"/>
      <c r="D282" s="49"/>
      <c r="E282" s="49"/>
      <c r="F282" s="49"/>
    </row>
    <row r="283" spans="2:6" x14ac:dyDescent="0.2">
      <c r="B283" s="49"/>
      <c r="C283" s="49"/>
      <c r="D283" s="49"/>
      <c r="E283" s="49"/>
      <c r="F283" s="49"/>
    </row>
    <row r="284" spans="2:6" x14ac:dyDescent="0.2">
      <c r="B284" s="49"/>
      <c r="C284" s="49"/>
      <c r="D284" s="49"/>
      <c r="E284" s="49"/>
      <c r="F284" s="49"/>
    </row>
    <row r="285" spans="2:6" x14ac:dyDescent="0.2">
      <c r="B285" s="49"/>
      <c r="C285" s="49"/>
      <c r="D285" s="49"/>
      <c r="E285" s="49"/>
      <c r="F285" s="49"/>
    </row>
    <row r="286" spans="2:6" x14ac:dyDescent="0.2">
      <c r="B286" s="49"/>
      <c r="C286" s="49"/>
      <c r="D286" s="49"/>
      <c r="E286" s="49"/>
      <c r="F286" s="49"/>
    </row>
    <row r="287" spans="2:6" x14ac:dyDescent="0.2">
      <c r="B287" s="49"/>
      <c r="C287" s="49"/>
      <c r="D287" s="49"/>
      <c r="E287" s="49"/>
      <c r="F287" s="49"/>
    </row>
    <row r="288" spans="2:6" x14ac:dyDescent="0.2">
      <c r="B288" s="49"/>
      <c r="C288" s="49"/>
      <c r="D288" s="49"/>
      <c r="E288" s="49"/>
      <c r="F288" s="49"/>
    </row>
    <row r="289" spans="2:6" x14ac:dyDescent="0.2">
      <c r="B289" s="49"/>
      <c r="C289" s="49"/>
      <c r="D289" s="49"/>
      <c r="E289" s="49"/>
      <c r="F289" s="49"/>
    </row>
    <row r="290" spans="2:6" x14ac:dyDescent="0.2">
      <c r="B290" s="49"/>
      <c r="C290" s="49"/>
      <c r="D290" s="49"/>
      <c r="E290" s="49"/>
      <c r="F290" s="49"/>
    </row>
    <row r="291" spans="2:6" x14ac:dyDescent="0.2">
      <c r="B291" s="49"/>
      <c r="C291" s="49"/>
      <c r="D291" s="49"/>
      <c r="E291" s="49"/>
      <c r="F291" s="49"/>
    </row>
    <row r="292" spans="2:6" x14ac:dyDescent="0.2">
      <c r="B292" s="49"/>
      <c r="C292" s="49"/>
      <c r="D292" s="49"/>
      <c r="E292" s="49"/>
      <c r="F292" s="49"/>
    </row>
    <row r="293" spans="2:6" x14ac:dyDescent="0.2">
      <c r="B293" s="49"/>
      <c r="C293" s="49"/>
      <c r="D293" s="49"/>
      <c r="E293" s="49"/>
      <c r="F293" s="49"/>
    </row>
    <row r="294" spans="2:6" x14ac:dyDescent="0.2">
      <c r="B294" s="49"/>
      <c r="C294" s="49"/>
      <c r="D294" s="49"/>
      <c r="E294" s="49"/>
      <c r="F294" s="49"/>
    </row>
    <row r="295" spans="2:6" x14ac:dyDescent="0.2">
      <c r="B295" s="49"/>
      <c r="C295" s="49"/>
      <c r="D295" s="49"/>
      <c r="E295" s="49"/>
      <c r="F295" s="49"/>
    </row>
    <row r="296" spans="2:6" x14ac:dyDescent="0.2">
      <c r="B296" s="49"/>
      <c r="C296" s="49"/>
      <c r="D296" s="49"/>
      <c r="E296" s="49"/>
      <c r="F296" s="49"/>
    </row>
    <row r="297" spans="2:6" x14ac:dyDescent="0.2">
      <c r="B297" s="49"/>
      <c r="C297" s="49"/>
      <c r="D297" s="49"/>
      <c r="E297" s="49"/>
      <c r="F297" s="49"/>
    </row>
    <row r="298" spans="2:6" x14ac:dyDescent="0.2">
      <c r="B298" s="49"/>
      <c r="C298" s="49"/>
      <c r="D298" s="49"/>
      <c r="E298" s="49"/>
      <c r="F298" s="49"/>
    </row>
    <row r="299" spans="2:6" x14ac:dyDescent="0.2">
      <c r="B299" s="49"/>
      <c r="C299" s="49"/>
      <c r="D299" s="49"/>
      <c r="E299" s="49"/>
      <c r="F299" s="49"/>
    </row>
    <row r="300" spans="2:6" x14ac:dyDescent="0.2">
      <c r="B300" s="49"/>
      <c r="C300" s="49"/>
      <c r="D300" s="49"/>
      <c r="E300" s="49"/>
      <c r="F300" s="49"/>
    </row>
    <row r="301" spans="2:6" x14ac:dyDescent="0.2">
      <c r="B301" s="49"/>
      <c r="C301" s="49"/>
      <c r="D301" s="49"/>
      <c r="E301" s="49"/>
      <c r="F301" s="49"/>
    </row>
    <row r="302" spans="2:6" x14ac:dyDescent="0.2">
      <c r="B302" s="49"/>
      <c r="C302" s="49"/>
      <c r="D302" s="49"/>
      <c r="E302" s="49"/>
      <c r="F302" s="49"/>
    </row>
    <row r="303" spans="2:6" x14ac:dyDescent="0.2">
      <c r="B303" s="49"/>
      <c r="C303" s="49"/>
      <c r="D303" s="49"/>
      <c r="E303" s="49"/>
      <c r="F303" s="49"/>
    </row>
    <row r="304" spans="2:6" x14ac:dyDescent="0.2">
      <c r="B304" s="49"/>
      <c r="C304" s="49"/>
      <c r="D304" s="49"/>
      <c r="E304" s="49"/>
      <c r="F304" s="49"/>
    </row>
    <row r="305" spans="2:6" x14ac:dyDescent="0.2">
      <c r="B305" s="49"/>
      <c r="C305" s="49"/>
      <c r="D305" s="49"/>
      <c r="E305" s="49"/>
      <c r="F305" s="49"/>
    </row>
    <row r="312" spans="2:6" s="41" customFormat="1" ht="15" x14ac:dyDescent="0.2"/>
    <row r="313" spans="2:6" s="41" customFormat="1" ht="15" x14ac:dyDescent="0.2"/>
    <row r="314" spans="2:6" s="41" customFormat="1" ht="15" x14ac:dyDescent="0.2"/>
    <row r="317" spans="2:6" s="44" customFormat="1" ht="11.25" x14ac:dyDescent="0.2"/>
    <row r="320" spans="2:6" x14ac:dyDescent="0.2">
      <c r="B320" s="49"/>
      <c r="C320" s="49"/>
      <c r="D320" s="49"/>
      <c r="E320" s="49"/>
      <c r="F320" s="49"/>
    </row>
    <row r="321" spans="2:6" x14ac:dyDescent="0.2">
      <c r="B321" s="49"/>
      <c r="C321" s="49"/>
      <c r="D321" s="49"/>
      <c r="E321" s="49"/>
      <c r="F321" s="49"/>
    </row>
    <row r="322" spans="2:6" x14ac:dyDescent="0.2">
      <c r="B322" s="49"/>
      <c r="C322" s="49"/>
      <c r="D322" s="49"/>
      <c r="E322" s="49"/>
      <c r="F322" s="49"/>
    </row>
    <row r="323" spans="2:6" x14ac:dyDescent="0.2">
      <c r="B323" s="49"/>
      <c r="C323" s="49"/>
      <c r="D323" s="49"/>
      <c r="E323" s="49"/>
      <c r="F323" s="49"/>
    </row>
    <row r="324" spans="2:6" x14ac:dyDescent="0.2">
      <c r="B324" s="49"/>
      <c r="C324" s="49"/>
      <c r="D324" s="49"/>
      <c r="E324" s="49"/>
      <c r="F324" s="49"/>
    </row>
    <row r="325" spans="2:6" x14ac:dyDescent="0.2">
      <c r="B325" s="49"/>
      <c r="C325" s="49"/>
      <c r="D325" s="49"/>
      <c r="E325" s="49"/>
      <c r="F325" s="49"/>
    </row>
    <row r="326" spans="2:6" x14ac:dyDescent="0.2">
      <c r="B326" s="49"/>
      <c r="C326" s="49"/>
      <c r="D326" s="49"/>
      <c r="E326" s="49"/>
      <c r="F326" s="49"/>
    </row>
    <row r="327" spans="2:6" x14ac:dyDescent="0.2">
      <c r="B327" s="49"/>
      <c r="C327" s="49"/>
      <c r="D327" s="49"/>
      <c r="E327" s="49"/>
      <c r="F327" s="49"/>
    </row>
    <row r="328" spans="2:6" x14ac:dyDescent="0.2">
      <c r="B328" s="49"/>
      <c r="C328" s="49"/>
      <c r="D328" s="49"/>
      <c r="E328" s="49"/>
      <c r="F328" s="49"/>
    </row>
    <row r="329" spans="2:6" x14ac:dyDescent="0.2">
      <c r="B329" s="49"/>
      <c r="C329" s="49"/>
      <c r="D329" s="49"/>
      <c r="E329" s="49"/>
      <c r="F329" s="49"/>
    </row>
    <row r="330" spans="2:6" x14ac:dyDescent="0.2">
      <c r="B330" s="49"/>
      <c r="C330" s="49"/>
      <c r="D330" s="49"/>
      <c r="E330" s="49"/>
      <c r="F330" s="49"/>
    </row>
    <row r="331" spans="2:6" x14ac:dyDescent="0.2">
      <c r="B331" s="49"/>
      <c r="C331" s="49"/>
      <c r="D331" s="49"/>
      <c r="E331" s="49"/>
      <c r="F331" s="49"/>
    </row>
    <row r="332" spans="2:6" x14ac:dyDescent="0.2">
      <c r="B332" s="49"/>
      <c r="C332" s="49"/>
      <c r="D332" s="49"/>
      <c r="E332" s="49"/>
      <c r="F332" s="49"/>
    </row>
    <row r="333" spans="2:6" x14ac:dyDescent="0.2">
      <c r="B333" s="49"/>
      <c r="C333" s="49"/>
      <c r="D333" s="49"/>
      <c r="E333" s="49"/>
      <c r="F333" s="49"/>
    </row>
    <row r="334" spans="2:6" x14ac:dyDescent="0.2">
      <c r="B334" s="49"/>
      <c r="C334" s="49"/>
      <c r="D334" s="49"/>
      <c r="E334" s="49"/>
      <c r="F334" s="49"/>
    </row>
    <row r="335" spans="2:6" x14ac:dyDescent="0.2">
      <c r="B335" s="49"/>
      <c r="C335" s="49"/>
      <c r="D335" s="49"/>
      <c r="E335" s="49"/>
      <c r="F335" s="49"/>
    </row>
    <row r="336" spans="2:6" x14ac:dyDescent="0.2">
      <c r="B336" s="49"/>
      <c r="C336" s="49"/>
      <c r="D336" s="49"/>
      <c r="E336" s="49"/>
      <c r="F336" s="49"/>
    </row>
    <row r="337" spans="2:6" x14ac:dyDescent="0.2">
      <c r="B337" s="49"/>
      <c r="C337" s="49"/>
      <c r="D337" s="49"/>
      <c r="E337" s="49"/>
      <c r="F337" s="49"/>
    </row>
    <row r="338" spans="2:6" x14ac:dyDescent="0.2">
      <c r="B338" s="49"/>
      <c r="C338" s="49"/>
      <c r="D338" s="49"/>
      <c r="E338" s="49"/>
      <c r="F338" s="49"/>
    </row>
    <row r="339" spans="2:6" x14ac:dyDescent="0.2">
      <c r="B339" s="49"/>
      <c r="C339" s="49"/>
      <c r="D339" s="49"/>
      <c r="E339" s="49"/>
      <c r="F339" s="49"/>
    </row>
    <row r="340" spans="2:6" x14ac:dyDescent="0.2">
      <c r="B340" s="49"/>
      <c r="C340" s="49"/>
      <c r="D340" s="49"/>
      <c r="E340" s="49"/>
      <c r="F340" s="49"/>
    </row>
    <row r="341" spans="2:6" x14ac:dyDescent="0.2">
      <c r="B341" s="49"/>
      <c r="C341" s="49"/>
      <c r="D341" s="49"/>
      <c r="E341" s="49"/>
      <c r="F341" s="49"/>
    </row>
    <row r="342" spans="2:6" x14ac:dyDescent="0.2">
      <c r="B342" s="49"/>
      <c r="C342" s="49"/>
      <c r="D342" s="49"/>
      <c r="E342" s="49"/>
      <c r="F342" s="49"/>
    </row>
    <row r="343" spans="2:6" x14ac:dyDescent="0.2">
      <c r="B343" s="49"/>
      <c r="C343" s="49"/>
      <c r="D343" s="49"/>
      <c r="E343" s="49"/>
      <c r="F343" s="49"/>
    </row>
    <row r="344" spans="2:6" x14ac:dyDescent="0.2">
      <c r="B344" s="49"/>
      <c r="C344" s="49"/>
      <c r="D344" s="49"/>
      <c r="E344" s="49"/>
      <c r="F344" s="49"/>
    </row>
    <row r="345" spans="2:6" x14ac:dyDescent="0.2">
      <c r="B345" s="49"/>
      <c r="C345" s="49"/>
      <c r="D345" s="49"/>
      <c r="E345" s="49"/>
      <c r="F345" s="49"/>
    </row>
    <row r="346" spans="2:6" x14ac:dyDescent="0.2">
      <c r="B346" s="49"/>
      <c r="C346" s="49"/>
      <c r="D346" s="49"/>
      <c r="E346" s="49"/>
      <c r="F346" s="49"/>
    </row>
    <row r="347" spans="2:6" x14ac:dyDescent="0.2">
      <c r="B347" s="49"/>
      <c r="C347" s="49"/>
      <c r="D347" s="49"/>
      <c r="E347" s="49"/>
      <c r="F347" s="49"/>
    </row>
    <row r="348" spans="2:6" x14ac:dyDescent="0.2">
      <c r="B348" s="49"/>
      <c r="C348" s="49"/>
      <c r="D348" s="49"/>
      <c r="E348" s="49"/>
      <c r="F348" s="49"/>
    </row>
    <row r="349" spans="2:6" x14ac:dyDescent="0.2">
      <c r="B349" s="49"/>
      <c r="C349" s="49"/>
      <c r="D349" s="49"/>
      <c r="E349" s="49"/>
      <c r="F349" s="49"/>
    </row>
    <row r="350" spans="2:6" x14ac:dyDescent="0.2">
      <c r="B350" s="49"/>
      <c r="C350" s="49"/>
      <c r="D350" s="49"/>
      <c r="E350" s="49"/>
      <c r="F350" s="49"/>
    </row>
    <row r="351" spans="2:6" x14ac:dyDescent="0.2">
      <c r="B351" s="49"/>
      <c r="C351" s="49"/>
      <c r="D351" s="49"/>
      <c r="E351" s="49"/>
      <c r="F351" s="49"/>
    </row>
    <row r="352" spans="2:6" x14ac:dyDescent="0.2">
      <c r="B352" s="49"/>
      <c r="C352" s="49"/>
      <c r="D352" s="49"/>
      <c r="E352" s="49"/>
      <c r="F352" s="49"/>
    </row>
    <row r="353" spans="2:6" x14ac:dyDescent="0.2">
      <c r="B353" s="49"/>
      <c r="C353" s="49"/>
      <c r="D353" s="49"/>
      <c r="E353" s="49"/>
      <c r="F353" s="49"/>
    </row>
    <row r="354" spans="2:6" x14ac:dyDescent="0.2">
      <c r="B354" s="49"/>
      <c r="C354" s="49"/>
      <c r="D354" s="49"/>
      <c r="E354" s="49"/>
      <c r="F354" s="49"/>
    </row>
    <row r="355" spans="2:6" x14ac:dyDescent="0.2">
      <c r="B355" s="49"/>
      <c r="C355" s="49"/>
      <c r="D355" s="49"/>
      <c r="E355" s="49"/>
      <c r="F355" s="49"/>
    </row>
    <row r="356" spans="2:6" x14ac:dyDescent="0.2">
      <c r="B356" s="49"/>
      <c r="C356" s="49"/>
      <c r="D356" s="49"/>
      <c r="E356" s="49"/>
      <c r="F356" s="49"/>
    </row>
    <row r="357" spans="2:6" x14ac:dyDescent="0.2">
      <c r="B357" s="49"/>
      <c r="C357" s="49"/>
      <c r="D357" s="49"/>
      <c r="E357" s="49"/>
      <c r="F357" s="49"/>
    </row>
    <row r="364" spans="2:6" s="41" customFormat="1" ht="15" x14ac:dyDescent="0.2"/>
    <row r="365" spans="2:6" s="41" customFormat="1" ht="15" x14ac:dyDescent="0.2"/>
    <row r="366" spans="2:6" s="41" customFormat="1" ht="15" x14ac:dyDescent="0.2"/>
    <row r="369" spans="2:6" s="44" customFormat="1" ht="11.25" x14ac:dyDescent="0.2"/>
    <row r="372" spans="2:6" x14ac:dyDescent="0.2">
      <c r="B372" s="49"/>
      <c r="C372" s="49"/>
      <c r="D372" s="49"/>
      <c r="E372" s="49"/>
      <c r="F372" s="49"/>
    </row>
    <row r="373" spans="2:6" x14ac:dyDescent="0.2">
      <c r="B373" s="49"/>
      <c r="C373" s="49"/>
      <c r="D373" s="49"/>
      <c r="E373" s="49"/>
      <c r="F373" s="49"/>
    </row>
    <row r="374" spans="2:6" x14ac:dyDescent="0.2">
      <c r="B374" s="49"/>
      <c r="C374" s="49"/>
      <c r="D374" s="49"/>
      <c r="E374" s="49"/>
      <c r="F374" s="49"/>
    </row>
    <row r="375" spans="2:6" x14ac:dyDescent="0.2">
      <c r="B375" s="49"/>
      <c r="C375" s="49"/>
      <c r="D375" s="49"/>
      <c r="E375" s="49"/>
      <c r="F375" s="49"/>
    </row>
    <row r="376" spans="2:6" x14ac:dyDescent="0.2">
      <c r="B376" s="49"/>
      <c r="C376" s="49"/>
      <c r="D376" s="49"/>
      <c r="E376" s="49"/>
      <c r="F376" s="49"/>
    </row>
    <row r="377" spans="2:6" x14ac:dyDescent="0.2">
      <c r="B377" s="49"/>
      <c r="C377" s="49"/>
      <c r="D377" s="49"/>
      <c r="E377" s="49"/>
      <c r="F377" s="49"/>
    </row>
    <row r="378" spans="2:6" x14ac:dyDescent="0.2">
      <c r="B378" s="49"/>
      <c r="C378" s="49"/>
      <c r="D378" s="49"/>
      <c r="E378" s="49"/>
      <c r="F378" s="49"/>
    </row>
    <row r="379" spans="2:6" x14ac:dyDescent="0.2">
      <c r="B379" s="49"/>
      <c r="C379" s="49"/>
      <c r="D379" s="49"/>
      <c r="E379" s="49"/>
      <c r="F379" s="49"/>
    </row>
    <row r="380" spans="2:6" x14ac:dyDescent="0.2">
      <c r="B380" s="49"/>
      <c r="C380" s="49"/>
      <c r="D380" s="49"/>
      <c r="E380" s="49"/>
      <c r="F380" s="49"/>
    </row>
    <row r="381" spans="2:6" x14ac:dyDescent="0.2">
      <c r="B381" s="49"/>
      <c r="C381" s="49"/>
      <c r="D381" s="49"/>
      <c r="E381" s="49"/>
      <c r="F381" s="49"/>
    </row>
    <row r="382" spans="2:6" x14ac:dyDescent="0.2">
      <c r="B382" s="49"/>
      <c r="C382" s="49"/>
      <c r="D382" s="49"/>
      <c r="E382" s="49"/>
      <c r="F382" s="49"/>
    </row>
    <row r="383" spans="2:6" x14ac:dyDescent="0.2">
      <c r="B383" s="49"/>
      <c r="C383" s="49"/>
      <c r="D383" s="49"/>
      <c r="E383" s="49"/>
      <c r="F383" s="49"/>
    </row>
    <row r="384" spans="2:6" x14ac:dyDescent="0.2">
      <c r="B384" s="49"/>
      <c r="C384" s="49"/>
      <c r="D384" s="49"/>
      <c r="E384" s="49"/>
      <c r="F384" s="49"/>
    </row>
    <row r="385" spans="2:6" x14ac:dyDescent="0.2">
      <c r="B385" s="49"/>
      <c r="C385" s="49"/>
      <c r="D385" s="49"/>
      <c r="E385" s="49"/>
      <c r="F385" s="49"/>
    </row>
    <row r="386" spans="2:6" x14ac:dyDescent="0.2">
      <c r="B386" s="49"/>
      <c r="C386" s="49"/>
      <c r="D386" s="49"/>
      <c r="E386" s="49"/>
      <c r="F386" s="49"/>
    </row>
    <row r="387" spans="2:6" x14ac:dyDescent="0.2">
      <c r="B387" s="49"/>
      <c r="C387" s="49"/>
      <c r="D387" s="49"/>
      <c r="E387" s="49"/>
      <c r="F387" s="49"/>
    </row>
    <row r="388" spans="2:6" x14ac:dyDescent="0.2">
      <c r="B388" s="49"/>
      <c r="C388" s="49"/>
      <c r="D388" s="49"/>
      <c r="E388" s="49"/>
      <c r="F388" s="49"/>
    </row>
    <row r="389" spans="2:6" x14ac:dyDescent="0.2">
      <c r="B389" s="49"/>
      <c r="C389" s="49"/>
      <c r="D389" s="49"/>
      <c r="E389" s="49"/>
      <c r="F389" s="49"/>
    </row>
    <row r="390" spans="2:6" x14ac:dyDescent="0.2">
      <c r="B390" s="49"/>
      <c r="C390" s="49"/>
      <c r="D390" s="49"/>
      <c r="E390" s="49"/>
      <c r="F390" s="49"/>
    </row>
    <row r="391" spans="2:6" x14ac:dyDescent="0.2">
      <c r="B391" s="49"/>
      <c r="C391" s="49"/>
      <c r="D391" s="49"/>
      <c r="E391" s="49"/>
      <c r="F391" s="49"/>
    </row>
    <row r="392" spans="2:6" x14ac:dyDescent="0.2">
      <c r="B392" s="49"/>
      <c r="C392" s="49"/>
      <c r="D392" s="49"/>
      <c r="E392" s="49"/>
      <c r="F392" s="49"/>
    </row>
    <row r="393" spans="2:6" x14ac:dyDescent="0.2">
      <c r="B393" s="49"/>
      <c r="C393" s="49"/>
      <c r="D393" s="49"/>
      <c r="E393" s="49"/>
      <c r="F393" s="49"/>
    </row>
    <row r="394" spans="2:6" x14ac:dyDescent="0.2">
      <c r="B394" s="49"/>
      <c r="C394" s="49"/>
      <c r="D394" s="49"/>
      <c r="E394" s="49"/>
      <c r="F394" s="49"/>
    </row>
    <row r="395" spans="2:6" x14ac:dyDescent="0.2">
      <c r="B395" s="49"/>
      <c r="C395" s="49"/>
      <c r="D395" s="49"/>
      <c r="E395" s="49"/>
      <c r="F395" s="49"/>
    </row>
    <row r="396" spans="2:6" x14ac:dyDescent="0.2">
      <c r="B396" s="49"/>
      <c r="C396" s="49"/>
      <c r="D396" s="49"/>
      <c r="E396" s="49"/>
      <c r="F396" s="49"/>
    </row>
    <row r="397" spans="2:6" x14ac:dyDescent="0.2">
      <c r="B397" s="49"/>
      <c r="C397" s="49"/>
      <c r="D397" s="49"/>
      <c r="E397" s="49"/>
      <c r="F397" s="49"/>
    </row>
    <row r="398" spans="2:6" x14ac:dyDescent="0.2">
      <c r="B398" s="49"/>
      <c r="C398" s="49"/>
      <c r="D398" s="49"/>
      <c r="E398" s="49"/>
      <c r="F398" s="49"/>
    </row>
    <row r="399" spans="2:6" x14ac:dyDescent="0.2">
      <c r="B399" s="49"/>
      <c r="C399" s="49"/>
      <c r="D399" s="49"/>
      <c r="E399" s="49"/>
      <c r="F399" s="49"/>
    </row>
    <row r="400" spans="2:6" x14ac:dyDescent="0.2">
      <c r="B400" s="49"/>
      <c r="C400" s="49"/>
      <c r="D400" s="49"/>
      <c r="E400" s="49"/>
      <c r="F400" s="49"/>
    </row>
    <row r="401" spans="2:6" x14ac:dyDescent="0.2">
      <c r="B401" s="49"/>
      <c r="C401" s="49"/>
      <c r="D401" s="49"/>
      <c r="E401" s="49"/>
      <c r="F401" s="49"/>
    </row>
    <row r="402" spans="2:6" x14ac:dyDescent="0.2">
      <c r="B402" s="49"/>
      <c r="C402" s="49"/>
      <c r="D402" s="49"/>
      <c r="E402" s="49"/>
      <c r="F402" s="49"/>
    </row>
    <row r="403" spans="2:6" x14ac:dyDescent="0.2">
      <c r="B403" s="49"/>
      <c r="C403" s="49"/>
      <c r="D403" s="49"/>
      <c r="E403" s="49"/>
      <c r="F403" s="49"/>
    </row>
    <row r="404" spans="2:6" x14ac:dyDescent="0.2">
      <c r="B404" s="49"/>
      <c r="C404" s="49"/>
      <c r="D404" s="49"/>
      <c r="E404" s="49"/>
      <c r="F404" s="49"/>
    </row>
    <row r="405" spans="2:6" x14ac:dyDescent="0.2">
      <c r="B405" s="49"/>
      <c r="C405" s="49"/>
      <c r="D405" s="49"/>
      <c r="E405" s="49"/>
      <c r="F405" s="49"/>
    </row>
    <row r="406" spans="2:6" x14ac:dyDescent="0.2">
      <c r="B406" s="49"/>
      <c r="C406" s="49"/>
      <c r="D406" s="49"/>
      <c r="E406" s="49"/>
      <c r="F406" s="49"/>
    </row>
    <row r="407" spans="2:6" x14ac:dyDescent="0.2">
      <c r="B407" s="49"/>
      <c r="C407" s="49"/>
      <c r="D407" s="49"/>
      <c r="E407" s="49"/>
      <c r="F407" s="49"/>
    </row>
    <row r="408" spans="2:6" x14ac:dyDescent="0.2">
      <c r="B408" s="49"/>
      <c r="C408" s="49"/>
      <c r="D408" s="49"/>
      <c r="E408" s="49"/>
      <c r="F408" s="49"/>
    </row>
    <row r="409" spans="2:6" x14ac:dyDescent="0.2">
      <c r="B409" s="49"/>
      <c r="C409" s="49"/>
      <c r="D409" s="49"/>
      <c r="E409" s="49"/>
      <c r="F409" s="49"/>
    </row>
    <row r="416" spans="2:6" s="41" customFormat="1" ht="15" x14ac:dyDescent="0.2"/>
    <row r="417" spans="2:6" s="41" customFormat="1" ht="15" x14ac:dyDescent="0.2"/>
    <row r="418" spans="2:6" s="41" customFormat="1" ht="15" x14ac:dyDescent="0.2"/>
    <row r="421" spans="2:6" s="44" customFormat="1" ht="11.25" x14ac:dyDescent="0.2"/>
    <row r="424" spans="2:6" x14ac:dyDescent="0.2">
      <c r="B424" s="49"/>
      <c r="C424" s="49"/>
      <c r="D424" s="49"/>
      <c r="E424" s="49"/>
      <c r="F424" s="49"/>
    </row>
    <row r="425" spans="2:6" x14ac:dyDescent="0.2">
      <c r="B425" s="49"/>
      <c r="C425" s="49"/>
      <c r="D425" s="49"/>
      <c r="E425" s="49"/>
      <c r="F425" s="49"/>
    </row>
    <row r="426" spans="2:6" x14ac:dyDescent="0.2">
      <c r="B426" s="49"/>
      <c r="C426" s="49"/>
      <c r="D426" s="49"/>
      <c r="E426" s="49"/>
      <c r="F426" s="49"/>
    </row>
    <row r="427" spans="2:6" x14ac:dyDescent="0.2">
      <c r="B427" s="49"/>
      <c r="C427" s="49"/>
      <c r="D427" s="49"/>
      <c r="E427" s="49"/>
      <c r="F427" s="49"/>
    </row>
    <row r="428" spans="2:6" x14ac:dyDescent="0.2">
      <c r="B428" s="49"/>
      <c r="C428" s="49"/>
      <c r="D428" s="49"/>
      <c r="E428" s="49"/>
      <c r="F428" s="49"/>
    </row>
    <row r="429" spans="2:6" x14ac:dyDescent="0.2">
      <c r="B429" s="49"/>
      <c r="C429" s="49"/>
      <c r="D429" s="49"/>
      <c r="E429" s="49"/>
      <c r="F429" s="49"/>
    </row>
    <row r="430" spans="2:6" x14ac:dyDescent="0.2">
      <c r="B430" s="49"/>
      <c r="C430" s="49"/>
      <c r="D430" s="49"/>
      <c r="E430" s="49"/>
      <c r="F430" s="49"/>
    </row>
    <row r="431" spans="2:6" x14ac:dyDescent="0.2">
      <c r="B431" s="49"/>
      <c r="C431" s="49"/>
      <c r="D431" s="49"/>
      <c r="E431" s="49"/>
      <c r="F431" s="49"/>
    </row>
    <row r="432" spans="2:6" x14ac:dyDescent="0.2">
      <c r="B432" s="49"/>
      <c r="C432" s="49"/>
      <c r="D432" s="49"/>
      <c r="E432" s="49"/>
      <c r="F432" s="49"/>
    </row>
    <row r="433" spans="2:6" x14ac:dyDescent="0.2">
      <c r="B433" s="49"/>
      <c r="C433" s="49"/>
      <c r="D433" s="49"/>
      <c r="E433" s="49"/>
      <c r="F433" s="49"/>
    </row>
    <row r="434" spans="2:6" x14ac:dyDescent="0.2">
      <c r="B434" s="49"/>
      <c r="C434" s="49"/>
      <c r="D434" s="49"/>
      <c r="E434" s="49"/>
      <c r="F434" s="49"/>
    </row>
    <row r="435" spans="2:6" x14ac:dyDescent="0.2">
      <c r="B435" s="49"/>
      <c r="C435" s="49"/>
      <c r="D435" s="49"/>
      <c r="E435" s="49"/>
      <c r="F435" s="49"/>
    </row>
    <row r="436" spans="2:6" x14ac:dyDescent="0.2">
      <c r="B436" s="49"/>
      <c r="C436" s="49"/>
      <c r="D436" s="49"/>
      <c r="E436" s="49"/>
      <c r="F436" s="49"/>
    </row>
    <row r="437" spans="2:6" x14ac:dyDescent="0.2">
      <c r="B437" s="49"/>
      <c r="C437" s="49"/>
      <c r="D437" s="49"/>
      <c r="E437" s="49"/>
      <c r="F437" s="49"/>
    </row>
    <row r="438" spans="2:6" x14ac:dyDescent="0.2">
      <c r="B438" s="49"/>
      <c r="C438" s="49"/>
      <c r="D438" s="49"/>
      <c r="E438" s="49"/>
      <c r="F438" s="49"/>
    </row>
    <row r="439" spans="2:6" x14ac:dyDescent="0.2">
      <c r="B439" s="49"/>
      <c r="C439" s="49"/>
      <c r="D439" s="49"/>
      <c r="E439" s="49"/>
      <c r="F439" s="49"/>
    </row>
    <row r="440" spans="2:6" x14ac:dyDescent="0.2">
      <c r="B440" s="49"/>
      <c r="C440" s="49"/>
      <c r="D440" s="49"/>
      <c r="E440" s="49"/>
      <c r="F440" s="49"/>
    </row>
    <row r="441" spans="2:6" x14ac:dyDescent="0.2">
      <c r="B441" s="49"/>
      <c r="C441" s="49"/>
      <c r="D441" s="49"/>
      <c r="E441" s="49"/>
      <c r="F441" s="49"/>
    </row>
    <row r="442" spans="2:6" x14ac:dyDescent="0.2">
      <c r="B442" s="49"/>
      <c r="C442" s="49"/>
      <c r="D442" s="49"/>
      <c r="E442" s="49"/>
      <c r="F442" s="49"/>
    </row>
    <row r="443" spans="2:6" x14ac:dyDescent="0.2">
      <c r="B443" s="49"/>
      <c r="C443" s="49"/>
      <c r="D443" s="49"/>
      <c r="E443" s="49"/>
      <c r="F443" s="49"/>
    </row>
    <row r="444" spans="2:6" x14ac:dyDescent="0.2">
      <c r="B444" s="49"/>
      <c r="C444" s="49"/>
      <c r="D444" s="49"/>
      <c r="E444" s="49"/>
      <c r="F444" s="49"/>
    </row>
    <row r="445" spans="2:6" x14ac:dyDescent="0.2">
      <c r="B445" s="49"/>
      <c r="C445" s="49"/>
      <c r="D445" s="49"/>
      <c r="E445" s="49"/>
      <c r="F445" s="49"/>
    </row>
    <row r="446" spans="2:6" x14ac:dyDescent="0.2">
      <c r="B446" s="49"/>
      <c r="C446" s="49"/>
      <c r="D446" s="49"/>
      <c r="E446" s="49"/>
      <c r="F446" s="49"/>
    </row>
    <row r="447" spans="2:6" x14ac:dyDescent="0.2">
      <c r="B447" s="49"/>
      <c r="C447" s="49"/>
      <c r="D447" s="49"/>
      <c r="E447" s="49"/>
      <c r="F447" s="49"/>
    </row>
    <row r="448" spans="2:6" x14ac:dyDescent="0.2">
      <c r="B448" s="49"/>
      <c r="C448" s="49"/>
      <c r="D448" s="49"/>
      <c r="E448" s="49"/>
      <c r="F448" s="49"/>
    </row>
    <row r="449" spans="2:6" x14ac:dyDescent="0.2">
      <c r="B449" s="49"/>
      <c r="C449" s="49"/>
      <c r="D449" s="49"/>
      <c r="E449" s="49"/>
      <c r="F449" s="49"/>
    </row>
    <row r="450" spans="2:6" x14ac:dyDescent="0.2">
      <c r="B450" s="49"/>
      <c r="C450" s="49"/>
      <c r="D450" s="49"/>
      <c r="E450" s="49"/>
      <c r="F450" s="49"/>
    </row>
    <row r="451" spans="2:6" x14ac:dyDescent="0.2">
      <c r="B451" s="49"/>
      <c r="C451" s="49"/>
      <c r="D451" s="49"/>
      <c r="E451" s="49"/>
      <c r="F451" s="49"/>
    </row>
    <row r="452" spans="2:6" x14ac:dyDescent="0.2">
      <c r="B452" s="49"/>
      <c r="C452" s="49"/>
      <c r="D452" s="49"/>
      <c r="E452" s="49"/>
      <c r="F452" s="49"/>
    </row>
    <row r="453" spans="2:6" x14ac:dyDescent="0.2">
      <c r="B453" s="49"/>
      <c r="C453" s="49"/>
      <c r="D453" s="49"/>
      <c r="E453" s="49"/>
      <c r="F453" s="49"/>
    </row>
    <row r="454" spans="2:6" x14ac:dyDescent="0.2">
      <c r="B454" s="49"/>
      <c r="C454" s="49"/>
      <c r="D454" s="49"/>
      <c r="E454" s="49"/>
      <c r="F454" s="49"/>
    </row>
    <row r="455" spans="2:6" x14ac:dyDescent="0.2">
      <c r="B455" s="49"/>
      <c r="C455" s="49"/>
      <c r="D455" s="49"/>
      <c r="E455" s="49"/>
      <c r="F455" s="49"/>
    </row>
    <row r="456" spans="2:6" x14ac:dyDescent="0.2">
      <c r="B456" s="49"/>
      <c r="C456" s="49"/>
      <c r="D456" s="49"/>
      <c r="E456" s="49"/>
      <c r="F456" s="49"/>
    </row>
    <row r="457" spans="2:6" x14ac:dyDescent="0.2">
      <c r="B457" s="49"/>
      <c r="C457" s="49"/>
      <c r="D457" s="49"/>
      <c r="E457" s="49"/>
      <c r="F457" s="49"/>
    </row>
    <row r="458" spans="2:6" x14ac:dyDescent="0.2">
      <c r="B458" s="49"/>
      <c r="C458" s="49"/>
      <c r="D458" s="49"/>
      <c r="E458" s="49"/>
      <c r="F458" s="49"/>
    </row>
    <row r="459" spans="2:6" x14ac:dyDescent="0.2">
      <c r="B459" s="49"/>
      <c r="C459" s="49"/>
      <c r="D459" s="49"/>
      <c r="E459" s="49"/>
      <c r="F459" s="49"/>
    </row>
    <row r="460" spans="2:6" x14ac:dyDescent="0.2">
      <c r="B460" s="49"/>
      <c r="C460" s="49"/>
      <c r="D460" s="49"/>
      <c r="E460" s="49"/>
      <c r="F460" s="49"/>
    </row>
    <row r="461" spans="2:6" x14ac:dyDescent="0.2">
      <c r="B461" s="49"/>
      <c r="C461" s="49"/>
      <c r="D461" s="49"/>
      <c r="E461" s="49"/>
      <c r="F461" s="49"/>
    </row>
    <row r="462" spans="2:6" x14ac:dyDescent="0.2">
      <c r="B462" s="49"/>
      <c r="C462" s="49"/>
      <c r="D462" s="49"/>
      <c r="E462" s="49"/>
      <c r="F462" s="49"/>
    </row>
    <row r="463" spans="2:6" x14ac:dyDescent="0.2">
      <c r="B463" s="49"/>
      <c r="C463" s="49"/>
      <c r="D463" s="49"/>
      <c r="E463" s="49"/>
      <c r="F463" s="49"/>
    </row>
    <row r="464" spans="2:6" x14ac:dyDescent="0.2">
      <c r="B464" s="49"/>
      <c r="C464" s="49"/>
      <c r="D464" s="49"/>
      <c r="E464" s="49"/>
      <c r="F464" s="49"/>
    </row>
    <row r="465" spans="2:6" x14ac:dyDescent="0.2">
      <c r="B465" s="49"/>
      <c r="C465" s="49"/>
      <c r="D465" s="49"/>
      <c r="E465" s="49"/>
      <c r="F465" s="49"/>
    </row>
    <row r="466" spans="2:6" x14ac:dyDescent="0.2">
      <c r="B466" s="49"/>
      <c r="C466" s="49"/>
      <c r="D466" s="49"/>
      <c r="E466" s="49"/>
      <c r="F466" s="49"/>
    </row>
    <row r="467" spans="2:6" x14ac:dyDescent="0.2">
      <c r="B467" s="49"/>
      <c r="C467" s="49"/>
      <c r="D467" s="49"/>
      <c r="E467" s="49"/>
      <c r="F467" s="49"/>
    </row>
    <row r="468" spans="2:6" s="41" customFormat="1" ht="15" x14ac:dyDescent="0.2">
      <c r="B468" s="49"/>
      <c r="C468" s="49"/>
      <c r="D468" s="49"/>
      <c r="E468" s="49"/>
      <c r="F468" s="49"/>
    </row>
    <row r="469" spans="2:6" s="41" customFormat="1" ht="15" x14ac:dyDescent="0.2">
      <c r="B469" s="49"/>
      <c r="C469" s="49"/>
      <c r="D469" s="49"/>
      <c r="E469" s="49"/>
      <c r="F469" s="49"/>
    </row>
    <row r="470" spans="2:6" s="41" customFormat="1" ht="15" x14ac:dyDescent="0.2">
      <c r="B470" s="49"/>
      <c r="C470" s="49"/>
      <c r="D470" s="49"/>
      <c r="E470" s="49"/>
      <c r="F470" s="49"/>
    </row>
    <row r="471" spans="2:6" x14ac:dyDescent="0.2">
      <c r="B471" s="49"/>
      <c r="C471" s="49"/>
      <c r="D471" s="49"/>
      <c r="E471" s="49"/>
      <c r="F471" s="49"/>
    </row>
    <row r="472" spans="2:6" x14ac:dyDescent="0.2">
      <c r="B472" s="49"/>
      <c r="C472" s="49"/>
      <c r="D472" s="49"/>
      <c r="E472" s="49"/>
      <c r="F472" s="49"/>
    </row>
    <row r="473" spans="2:6" s="44" customFormat="1" ht="11.25" x14ac:dyDescent="0.2"/>
    <row r="474" spans="2:6" x14ac:dyDescent="0.2">
      <c r="B474" s="49"/>
      <c r="C474" s="49"/>
      <c r="D474" s="49"/>
      <c r="E474" s="49"/>
      <c r="F474" s="49"/>
    </row>
    <row r="475" spans="2:6" x14ac:dyDescent="0.2">
      <c r="B475" s="49"/>
      <c r="C475" s="49"/>
      <c r="D475" s="49"/>
      <c r="E475" s="49"/>
      <c r="F475" s="49"/>
    </row>
    <row r="476" spans="2:6" x14ac:dyDescent="0.2">
      <c r="B476" s="49"/>
      <c r="C476" s="49"/>
      <c r="D476" s="49"/>
      <c r="E476" s="49"/>
      <c r="F476" s="49"/>
    </row>
    <row r="477" spans="2:6" x14ac:dyDescent="0.2">
      <c r="B477" s="49"/>
      <c r="C477" s="49"/>
      <c r="D477" s="49"/>
      <c r="E477" s="49"/>
      <c r="F477" s="49"/>
    </row>
    <row r="478" spans="2:6" x14ac:dyDescent="0.2">
      <c r="B478" s="49"/>
      <c r="C478" s="49"/>
      <c r="D478" s="49"/>
      <c r="E478" s="49"/>
      <c r="F478" s="49"/>
    </row>
    <row r="479" spans="2:6" x14ac:dyDescent="0.2">
      <c r="B479" s="49"/>
      <c r="C479" s="49"/>
      <c r="D479" s="49"/>
      <c r="E479" s="49"/>
      <c r="F479" s="49"/>
    </row>
    <row r="480" spans="2:6" x14ac:dyDescent="0.2">
      <c r="B480" s="49"/>
      <c r="C480" s="49"/>
      <c r="D480" s="49"/>
      <c r="E480" s="49"/>
      <c r="F480" s="49"/>
    </row>
    <row r="481" spans="2:6" x14ac:dyDescent="0.2">
      <c r="B481" s="49"/>
      <c r="C481" s="49"/>
      <c r="D481" s="49"/>
      <c r="E481" s="49"/>
      <c r="F481" s="49"/>
    </row>
    <row r="482" spans="2:6" x14ac:dyDescent="0.2">
      <c r="B482" s="49"/>
      <c r="C482" s="49"/>
      <c r="D482" s="49"/>
      <c r="E482" s="49"/>
      <c r="F482" s="49"/>
    </row>
    <row r="483" spans="2:6" x14ac:dyDescent="0.2">
      <c r="B483" s="49"/>
      <c r="C483" s="49"/>
      <c r="D483" s="49"/>
      <c r="E483" s="49"/>
      <c r="F483" s="49"/>
    </row>
    <row r="484" spans="2:6" x14ac:dyDescent="0.2">
      <c r="B484" s="49"/>
      <c r="C484" s="49"/>
      <c r="D484" s="49"/>
      <c r="E484" s="49"/>
      <c r="F484" s="49"/>
    </row>
    <row r="485" spans="2:6" x14ac:dyDescent="0.2">
      <c r="B485" s="49"/>
      <c r="C485" s="49"/>
      <c r="D485" s="49"/>
      <c r="E485" s="49"/>
      <c r="F485" s="49"/>
    </row>
    <row r="486" spans="2:6" x14ac:dyDescent="0.2">
      <c r="B486" s="49"/>
      <c r="C486" s="49"/>
      <c r="D486" s="49"/>
      <c r="E486" s="49"/>
      <c r="F486" s="49"/>
    </row>
    <row r="487" spans="2:6" x14ac:dyDescent="0.2">
      <c r="B487" s="49"/>
      <c r="C487" s="49"/>
      <c r="D487" s="49"/>
      <c r="E487" s="49"/>
      <c r="F487" s="49"/>
    </row>
    <row r="488" spans="2:6" x14ac:dyDescent="0.2">
      <c r="B488" s="49"/>
      <c r="C488" s="49"/>
      <c r="D488" s="49"/>
      <c r="E488" s="49"/>
      <c r="F488" s="49"/>
    </row>
    <row r="489" spans="2:6" x14ac:dyDescent="0.2">
      <c r="B489" s="49"/>
      <c r="C489" s="49"/>
      <c r="D489" s="49"/>
      <c r="E489" s="49"/>
      <c r="F489" s="49"/>
    </row>
    <row r="490" spans="2:6" x14ac:dyDescent="0.2">
      <c r="B490" s="49"/>
      <c r="C490" s="49"/>
      <c r="D490" s="49"/>
      <c r="E490" s="49"/>
      <c r="F490" s="49"/>
    </row>
    <row r="491" spans="2:6" x14ac:dyDescent="0.2">
      <c r="B491" s="49"/>
      <c r="C491" s="49"/>
      <c r="D491" s="49"/>
      <c r="E491" s="49"/>
      <c r="F491" s="49"/>
    </row>
    <row r="492" spans="2:6" x14ac:dyDescent="0.2">
      <c r="B492" s="49"/>
      <c r="C492" s="49"/>
      <c r="D492" s="49"/>
      <c r="E492" s="49"/>
      <c r="F492" s="49"/>
    </row>
    <row r="493" spans="2:6" x14ac:dyDescent="0.2">
      <c r="B493" s="49"/>
      <c r="C493" s="49"/>
      <c r="D493" s="49"/>
      <c r="E493" s="49"/>
      <c r="F493" s="49"/>
    </row>
    <row r="494" spans="2:6" x14ac:dyDescent="0.2">
      <c r="B494" s="49"/>
      <c r="C494" s="49"/>
      <c r="D494" s="49"/>
      <c r="E494" s="49"/>
      <c r="F494" s="49"/>
    </row>
    <row r="495" spans="2:6" x14ac:dyDescent="0.2">
      <c r="B495" s="49"/>
      <c r="C495" s="49"/>
      <c r="D495" s="49"/>
      <c r="E495" s="49"/>
      <c r="F495" s="49"/>
    </row>
    <row r="496" spans="2:6" x14ac:dyDescent="0.2">
      <c r="B496" s="49"/>
      <c r="C496" s="49"/>
      <c r="D496" s="49"/>
      <c r="E496" s="49"/>
      <c r="F496" s="49"/>
    </row>
    <row r="497" spans="2:6" x14ac:dyDescent="0.2">
      <c r="B497" s="49"/>
      <c r="C497" s="49"/>
      <c r="D497" s="49"/>
      <c r="E497" s="49"/>
      <c r="F497" s="49"/>
    </row>
    <row r="498" spans="2:6" x14ac:dyDescent="0.2">
      <c r="B498" s="49"/>
      <c r="C498" s="49"/>
      <c r="D498" s="49"/>
      <c r="E498" s="49"/>
      <c r="F498" s="49"/>
    </row>
    <row r="499" spans="2:6" x14ac:dyDescent="0.2">
      <c r="B499" s="49"/>
      <c r="C499" s="49"/>
      <c r="D499" s="49"/>
      <c r="E499" s="49"/>
      <c r="F499" s="49"/>
    </row>
    <row r="500" spans="2:6" x14ac:dyDescent="0.2">
      <c r="B500" s="49"/>
      <c r="C500" s="49"/>
      <c r="D500" s="49"/>
      <c r="E500" s="49"/>
      <c r="F500" s="49"/>
    </row>
    <row r="501" spans="2:6" x14ac:dyDescent="0.2">
      <c r="B501" s="49"/>
      <c r="C501" s="49"/>
      <c r="D501" s="49"/>
      <c r="E501" s="49"/>
      <c r="F501" s="49"/>
    </row>
    <row r="502" spans="2:6" x14ac:dyDescent="0.2">
      <c r="B502" s="49"/>
      <c r="C502" s="49"/>
      <c r="D502" s="49"/>
      <c r="E502" s="49"/>
      <c r="F502" s="49"/>
    </row>
    <row r="503" spans="2:6" x14ac:dyDescent="0.2">
      <c r="B503" s="49"/>
      <c r="C503" s="49"/>
      <c r="D503" s="49"/>
      <c r="E503" s="49"/>
      <c r="F503" s="49"/>
    </row>
    <row r="504" spans="2:6" x14ac:dyDescent="0.2">
      <c r="B504" s="49"/>
      <c r="C504" s="49"/>
      <c r="D504" s="49"/>
      <c r="E504" s="49"/>
      <c r="F504" s="49"/>
    </row>
    <row r="505" spans="2:6" x14ac:dyDescent="0.2">
      <c r="B505" s="49"/>
      <c r="C505" s="49"/>
      <c r="D505" s="49"/>
      <c r="E505" s="49"/>
      <c r="F505" s="49"/>
    </row>
    <row r="506" spans="2:6" x14ac:dyDescent="0.2">
      <c r="B506" s="49"/>
      <c r="C506" s="49"/>
      <c r="D506" s="49"/>
      <c r="E506" s="49"/>
      <c r="F506" s="49"/>
    </row>
    <row r="507" spans="2:6" x14ac:dyDescent="0.2">
      <c r="B507" s="49"/>
      <c r="C507" s="49"/>
      <c r="D507" s="49"/>
      <c r="E507" s="49"/>
      <c r="F507" s="49"/>
    </row>
    <row r="508" spans="2:6" x14ac:dyDescent="0.2">
      <c r="B508" s="49"/>
      <c r="C508" s="49"/>
      <c r="D508" s="49"/>
      <c r="E508" s="49"/>
      <c r="F508" s="49"/>
    </row>
    <row r="509" spans="2:6" x14ac:dyDescent="0.2">
      <c r="B509" s="49"/>
      <c r="C509" s="49"/>
      <c r="D509" s="49"/>
      <c r="E509" s="49"/>
      <c r="F509" s="49"/>
    </row>
    <row r="510" spans="2:6" x14ac:dyDescent="0.2">
      <c r="B510" s="49"/>
      <c r="C510" s="49"/>
      <c r="D510" s="49"/>
      <c r="E510" s="49"/>
      <c r="F510" s="49"/>
    </row>
    <row r="511" spans="2:6" x14ac:dyDescent="0.2">
      <c r="B511" s="49"/>
      <c r="C511" s="49"/>
      <c r="D511" s="49"/>
      <c r="E511" s="49"/>
      <c r="F511" s="49"/>
    </row>
    <row r="512" spans="2:6" x14ac:dyDescent="0.2">
      <c r="B512" s="49"/>
      <c r="C512" s="49"/>
      <c r="D512" s="49"/>
      <c r="E512" s="49"/>
      <c r="F512" s="49"/>
    </row>
    <row r="513" spans="2:6" x14ac:dyDescent="0.2">
      <c r="B513" s="49"/>
      <c r="C513" s="49"/>
      <c r="D513" s="49"/>
      <c r="E513" s="49"/>
      <c r="F513" s="49"/>
    </row>
    <row r="520" spans="2:6" s="41" customFormat="1" ht="15" x14ac:dyDescent="0.2"/>
    <row r="521" spans="2:6" s="41" customFormat="1" ht="15" x14ac:dyDescent="0.2"/>
    <row r="522" spans="2:6" s="41" customFormat="1" ht="15" x14ac:dyDescent="0.2"/>
    <row r="525" spans="2:6" s="44" customFormat="1" ht="11.25" x14ac:dyDescent="0.2"/>
    <row r="528" spans="2:6" x14ac:dyDescent="0.2">
      <c r="B528" s="49"/>
      <c r="C528" s="49"/>
      <c r="D528" s="49"/>
      <c r="E528" s="49"/>
      <c r="F528" s="49"/>
    </row>
    <row r="529" spans="2:6" x14ac:dyDescent="0.2">
      <c r="B529" s="49"/>
      <c r="C529" s="49"/>
      <c r="D529" s="49"/>
      <c r="E529" s="49"/>
      <c r="F529" s="49"/>
    </row>
    <row r="530" spans="2:6" x14ac:dyDescent="0.2">
      <c r="B530" s="49"/>
      <c r="C530" s="49"/>
      <c r="D530" s="49"/>
      <c r="E530" s="49"/>
      <c r="F530" s="49"/>
    </row>
    <row r="531" spans="2:6" x14ac:dyDescent="0.2">
      <c r="B531" s="49"/>
      <c r="C531" s="49"/>
      <c r="D531" s="49"/>
      <c r="E531" s="49"/>
      <c r="F531" s="49"/>
    </row>
    <row r="532" spans="2:6" x14ac:dyDescent="0.2">
      <c r="B532" s="49"/>
      <c r="C532" s="49"/>
      <c r="D532" s="49"/>
      <c r="E532" s="49"/>
      <c r="F532" s="49"/>
    </row>
    <row r="533" spans="2:6" x14ac:dyDescent="0.2">
      <c r="B533" s="49"/>
      <c r="C533" s="49"/>
      <c r="D533" s="49"/>
      <c r="E533" s="49"/>
      <c r="F533" s="49"/>
    </row>
    <row r="534" spans="2:6" x14ac:dyDescent="0.2">
      <c r="B534" s="49"/>
      <c r="C534" s="49"/>
      <c r="D534" s="49"/>
      <c r="E534" s="49"/>
      <c r="F534" s="49"/>
    </row>
    <row r="535" spans="2:6" x14ac:dyDescent="0.2">
      <c r="B535" s="49"/>
      <c r="C535" s="49"/>
      <c r="D535" s="49"/>
      <c r="E535" s="49"/>
      <c r="F535" s="49"/>
    </row>
    <row r="536" spans="2:6" x14ac:dyDescent="0.2">
      <c r="B536" s="49"/>
      <c r="C536" s="49"/>
      <c r="D536" s="49"/>
      <c r="E536" s="49"/>
      <c r="F536" s="49"/>
    </row>
    <row r="537" spans="2:6" x14ac:dyDescent="0.2">
      <c r="B537" s="49"/>
      <c r="C537" s="49"/>
      <c r="D537" s="49"/>
      <c r="E537" s="49"/>
      <c r="F537" s="49"/>
    </row>
    <row r="538" spans="2:6" x14ac:dyDescent="0.2">
      <c r="B538" s="49"/>
      <c r="C538" s="49"/>
      <c r="D538" s="49"/>
      <c r="E538" s="49"/>
      <c r="F538" s="49"/>
    </row>
    <row r="539" spans="2:6" x14ac:dyDescent="0.2">
      <c r="B539" s="49"/>
      <c r="C539" s="49"/>
      <c r="D539" s="49"/>
      <c r="E539" s="49"/>
      <c r="F539" s="49"/>
    </row>
    <row r="540" spans="2:6" x14ac:dyDescent="0.2">
      <c r="B540" s="49"/>
      <c r="C540" s="49"/>
      <c r="D540" s="49"/>
      <c r="E540" s="49"/>
      <c r="F540" s="49"/>
    </row>
    <row r="541" spans="2:6" x14ac:dyDescent="0.2">
      <c r="B541" s="49"/>
      <c r="C541" s="49"/>
      <c r="D541" s="49"/>
      <c r="E541" s="49"/>
      <c r="F541" s="49"/>
    </row>
    <row r="542" spans="2:6" x14ac:dyDescent="0.2">
      <c r="B542" s="49"/>
      <c r="C542" s="49"/>
      <c r="D542" s="49"/>
      <c r="E542" s="49"/>
      <c r="F542" s="49"/>
    </row>
    <row r="543" spans="2:6" x14ac:dyDescent="0.2">
      <c r="B543" s="49"/>
      <c r="C543" s="49"/>
      <c r="D543" s="49"/>
      <c r="E543" s="49"/>
      <c r="F543" s="49"/>
    </row>
    <row r="544" spans="2:6" x14ac:dyDescent="0.2">
      <c r="B544" s="49"/>
      <c r="C544" s="49"/>
      <c r="D544" s="49"/>
      <c r="E544" s="49"/>
      <c r="F544" s="49"/>
    </row>
    <row r="545" spans="2:6" x14ac:dyDescent="0.2">
      <c r="B545" s="49"/>
      <c r="C545" s="49"/>
      <c r="D545" s="49"/>
      <c r="E545" s="49"/>
      <c r="F545" s="49"/>
    </row>
    <row r="546" spans="2:6" x14ac:dyDescent="0.2">
      <c r="B546" s="49"/>
      <c r="C546" s="49"/>
      <c r="D546" s="49"/>
      <c r="E546" s="49"/>
      <c r="F546" s="49"/>
    </row>
    <row r="547" spans="2:6" x14ac:dyDescent="0.2">
      <c r="B547" s="49"/>
      <c r="C547" s="49"/>
      <c r="D547" s="49"/>
      <c r="E547" s="49"/>
      <c r="F547" s="49"/>
    </row>
    <row r="548" spans="2:6" x14ac:dyDescent="0.2">
      <c r="B548" s="49"/>
      <c r="C548" s="49"/>
      <c r="D548" s="49"/>
      <c r="E548" s="49"/>
      <c r="F548" s="49"/>
    </row>
    <row r="549" spans="2:6" x14ac:dyDescent="0.2">
      <c r="B549" s="49"/>
      <c r="C549" s="49"/>
      <c r="D549" s="49"/>
      <c r="E549" s="49"/>
      <c r="F549" s="49"/>
    </row>
    <row r="550" spans="2:6" x14ac:dyDescent="0.2">
      <c r="B550" s="49"/>
      <c r="C550" s="49"/>
      <c r="D550" s="49"/>
      <c r="E550" s="49"/>
      <c r="F550" s="49"/>
    </row>
    <row r="551" spans="2:6" x14ac:dyDescent="0.2">
      <c r="B551" s="49"/>
      <c r="C551" s="49"/>
      <c r="D551" s="49"/>
      <c r="E551" s="49"/>
      <c r="F551" s="49"/>
    </row>
    <row r="552" spans="2:6" x14ac:dyDescent="0.2">
      <c r="B552" s="49"/>
      <c r="C552" s="49"/>
      <c r="D552" s="49"/>
      <c r="E552" s="49"/>
      <c r="F552" s="49"/>
    </row>
    <row r="553" spans="2:6" x14ac:dyDescent="0.2">
      <c r="B553" s="49"/>
      <c r="C553" s="49"/>
      <c r="D553" s="49"/>
      <c r="E553" s="49"/>
      <c r="F553" s="49"/>
    </row>
    <row r="554" spans="2:6" x14ac:dyDescent="0.2">
      <c r="B554" s="49"/>
      <c r="C554" s="49"/>
      <c r="D554" s="49"/>
      <c r="E554" s="49"/>
      <c r="F554" s="49"/>
    </row>
    <row r="555" spans="2:6" x14ac:dyDescent="0.2">
      <c r="B555" s="49"/>
      <c r="C555" s="49"/>
      <c r="D555" s="49"/>
      <c r="E555" s="49"/>
      <c r="F555" s="49"/>
    </row>
    <row r="556" spans="2:6" x14ac:dyDescent="0.2">
      <c r="B556" s="49"/>
      <c r="C556" s="49"/>
      <c r="D556" s="49"/>
      <c r="E556" s="49"/>
      <c r="F556" s="49"/>
    </row>
    <row r="557" spans="2:6" x14ac:dyDescent="0.2">
      <c r="B557" s="49"/>
      <c r="C557" s="49"/>
      <c r="D557" s="49"/>
      <c r="E557" s="49"/>
      <c r="F557" s="49"/>
    </row>
    <row r="558" spans="2:6" x14ac:dyDescent="0.2">
      <c r="B558" s="49"/>
      <c r="C558" s="49"/>
      <c r="D558" s="49"/>
      <c r="E558" s="49"/>
      <c r="F558" s="49"/>
    </row>
    <row r="559" spans="2:6" x14ac:dyDescent="0.2">
      <c r="B559" s="49"/>
      <c r="C559" s="49"/>
      <c r="D559" s="49"/>
      <c r="E559" s="49"/>
      <c r="F559" s="49"/>
    </row>
    <row r="560" spans="2:6" x14ac:dyDescent="0.2">
      <c r="B560" s="49"/>
      <c r="C560" s="49"/>
      <c r="D560" s="49"/>
      <c r="E560" s="49"/>
      <c r="F560" s="49"/>
    </row>
    <row r="561" spans="2:6" x14ac:dyDescent="0.2">
      <c r="B561" s="49"/>
      <c r="C561" s="49"/>
      <c r="D561" s="49"/>
      <c r="E561" s="49"/>
      <c r="F561" s="49"/>
    </row>
    <row r="562" spans="2:6" x14ac:dyDescent="0.2">
      <c r="B562" s="49"/>
      <c r="C562" s="49"/>
      <c r="D562" s="49"/>
      <c r="E562" s="49"/>
      <c r="F562" s="49"/>
    </row>
    <row r="563" spans="2:6" x14ac:dyDescent="0.2">
      <c r="B563" s="49"/>
      <c r="C563" s="49"/>
      <c r="D563" s="49"/>
      <c r="E563" s="49"/>
      <c r="F563" s="49"/>
    </row>
    <row r="564" spans="2:6" x14ac:dyDescent="0.2">
      <c r="B564" s="49"/>
      <c r="C564" s="49"/>
      <c r="D564" s="49"/>
      <c r="E564" s="49"/>
      <c r="F564" s="49"/>
    </row>
    <row r="565" spans="2:6" x14ac:dyDescent="0.2">
      <c r="B565" s="49"/>
      <c r="C565" s="49"/>
      <c r="D565" s="49"/>
      <c r="E565" s="49"/>
      <c r="F565" s="49"/>
    </row>
    <row r="566" spans="2:6" x14ac:dyDescent="0.2">
      <c r="B566" s="49"/>
      <c r="C566" s="49"/>
      <c r="D566" s="49"/>
      <c r="E566" s="49"/>
      <c r="F566" s="49"/>
    </row>
    <row r="567" spans="2:6" x14ac:dyDescent="0.2">
      <c r="B567" s="49"/>
      <c r="C567" s="49"/>
      <c r="D567" s="49"/>
      <c r="E567" s="49"/>
      <c r="F567" s="49"/>
    </row>
    <row r="568" spans="2:6" x14ac:dyDescent="0.2">
      <c r="B568" s="49"/>
      <c r="C568" s="49"/>
      <c r="D568" s="49"/>
      <c r="E568" s="49"/>
      <c r="F568" s="49"/>
    </row>
    <row r="569" spans="2:6" x14ac:dyDescent="0.2">
      <c r="B569" s="49"/>
      <c r="C569" s="49"/>
      <c r="D569" s="49"/>
      <c r="E569" s="49"/>
      <c r="F569" s="49"/>
    </row>
    <row r="570" spans="2:6" x14ac:dyDescent="0.2">
      <c r="B570" s="49"/>
      <c r="C570" s="49"/>
      <c r="D570" s="49"/>
      <c r="E570" s="49"/>
      <c r="F570" s="49"/>
    </row>
    <row r="571" spans="2:6" x14ac:dyDescent="0.2">
      <c r="B571" s="49"/>
      <c r="C571" s="49"/>
      <c r="D571" s="49"/>
      <c r="E571" s="49"/>
      <c r="F571" s="49"/>
    </row>
    <row r="572" spans="2:6" s="41" customFormat="1" ht="15" x14ac:dyDescent="0.2">
      <c r="B572" s="49"/>
      <c r="C572" s="49"/>
      <c r="D572" s="49"/>
      <c r="E572" s="49"/>
      <c r="F572" s="49"/>
    </row>
    <row r="573" spans="2:6" s="41" customFormat="1" ht="15" x14ac:dyDescent="0.2">
      <c r="B573" s="49"/>
      <c r="C573" s="49"/>
      <c r="D573" s="49"/>
      <c r="E573" s="49"/>
      <c r="F573" s="49"/>
    </row>
    <row r="574" spans="2:6" s="41" customFormat="1" ht="15" x14ac:dyDescent="0.2">
      <c r="B574" s="49"/>
      <c r="C574" s="49"/>
      <c r="D574" s="49"/>
      <c r="E574" s="49"/>
      <c r="F574" s="49"/>
    </row>
    <row r="575" spans="2:6" x14ac:dyDescent="0.2">
      <c r="B575" s="49"/>
      <c r="C575" s="49"/>
      <c r="D575" s="49"/>
      <c r="E575" s="49"/>
      <c r="F575" s="49"/>
    </row>
    <row r="576" spans="2:6" x14ac:dyDescent="0.2">
      <c r="B576" s="49"/>
      <c r="C576" s="49"/>
      <c r="D576" s="49"/>
      <c r="E576" s="49"/>
      <c r="F576" s="49"/>
    </row>
    <row r="577" spans="2:6" s="44" customFormat="1" ht="11.25" x14ac:dyDescent="0.2"/>
    <row r="578" spans="2:6" x14ac:dyDescent="0.2">
      <c r="B578" s="49"/>
      <c r="C578" s="49"/>
      <c r="D578" s="49"/>
      <c r="E578" s="49"/>
      <c r="F578" s="49"/>
    </row>
    <row r="579" spans="2:6" x14ac:dyDescent="0.2">
      <c r="B579" s="49"/>
      <c r="C579" s="49"/>
      <c r="D579" s="49"/>
      <c r="E579" s="49"/>
      <c r="F579" s="49"/>
    </row>
    <row r="580" spans="2:6" x14ac:dyDescent="0.2">
      <c r="B580" s="49"/>
      <c r="C580" s="49"/>
      <c r="D580" s="49"/>
      <c r="E580" s="49"/>
      <c r="F580" s="49"/>
    </row>
    <row r="581" spans="2:6" x14ac:dyDescent="0.2">
      <c r="B581" s="49"/>
      <c r="C581" s="49"/>
      <c r="D581" s="49"/>
      <c r="E581" s="49"/>
      <c r="F581" s="49"/>
    </row>
    <row r="582" spans="2:6" x14ac:dyDescent="0.2">
      <c r="B582" s="49"/>
      <c r="C582" s="49"/>
      <c r="D582" s="49"/>
      <c r="E582" s="49"/>
      <c r="F582" s="49"/>
    </row>
    <row r="583" spans="2:6" x14ac:dyDescent="0.2">
      <c r="B583" s="49"/>
      <c r="C583" s="49"/>
      <c r="D583" s="49"/>
      <c r="E583" s="49"/>
      <c r="F583" s="49"/>
    </row>
    <row r="584" spans="2:6" x14ac:dyDescent="0.2">
      <c r="B584" s="49"/>
      <c r="C584" s="49"/>
      <c r="D584" s="49"/>
      <c r="E584" s="49"/>
      <c r="F584" s="49"/>
    </row>
    <row r="585" spans="2:6" x14ac:dyDescent="0.2">
      <c r="B585" s="49"/>
      <c r="C585" s="49"/>
      <c r="D585" s="49"/>
      <c r="E585" s="49"/>
      <c r="F585" s="49"/>
    </row>
    <row r="586" spans="2:6" x14ac:dyDescent="0.2">
      <c r="B586" s="49"/>
      <c r="C586" s="49"/>
      <c r="D586" s="49"/>
      <c r="E586" s="49"/>
      <c r="F586" s="49"/>
    </row>
    <row r="587" spans="2:6" x14ac:dyDescent="0.2">
      <c r="B587" s="49"/>
      <c r="C587" s="49"/>
      <c r="D587" s="49"/>
      <c r="E587" s="49"/>
      <c r="F587" s="49"/>
    </row>
    <row r="588" spans="2:6" x14ac:dyDescent="0.2">
      <c r="B588" s="49"/>
      <c r="C588" s="49"/>
      <c r="D588" s="49"/>
      <c r="E588" s="49"/>
      <c r="F588" s="49"/>
    </row>
    <row r="589" spans="2:6" x14ac:dyDescent="0.2">
      <c r="B589" s="49"/>
      <c r="C589" s="49"/>
      <c r="D589" s="49"/>
      <c r="E589" s="49"/>
      <c r="F589" s="49"/>
    </row>
    <row r="590" spans="2:6" x14ac:dyDescent="0.2">
      <c r="B590" s="49"/>
      <c r="C590" s="49"/>
      <c r="D590" s="49"/>
      <c r="E590" s="49"/>
      <c r="F590" s="49"/>
    </row>
    <row r="591" spans="2:6" x14ac:dyDescent="0.2">
      <c r="B591" s="49"/>
      <c r="C591" s="49"/>
      <c r="D591" s="49"/>
      <c r="E591" s="49"/>
      <c r="F591" s="49"/>
    </row>
    <row r="592" spans="2:6" x14ac:dyDescent="0.2">
      <c r="B592" s="49"/>
      <c r="C592" s="49"/>
      <c r="D592" s="49"/>
      <c r="E592" s="49"/>
      <c r="F592" s="49"/>
    </row>
    <row r="593" spans="2:6" x14ac:dyDescent="0.2">
      <c r="B593" s="49"/>
      <c r="C593" s="49"/>
      <c r="D593" s="49"/>
      <c r="E593" s="49"/>
      <c r="F593" s="49"/>
    </row>
    <row r="594" spans="2:6" x14ac:dyDescent="0.2">
      <c r="B594" s="49"/>
      <c r="C594" s="49"/>
      <c r="D594" s="49"/>
      <c r="E594" s="49"/>
      <c r="F594" s="49"/>
    </row>
    <row r="595" spans="2:6" x14ac:dyDescent="0.2">
      <c r="B595" s="49"/>
      <c r="C595" s="49"/>
      <c r="D595" s="49"/>
      <c r="E595" s="49"/>
      <c r="F595" s="49"/>
    </row>
    <row r="596" spans="2:6" x14ac:dyDescent="0.2">
      <c r="B596" s="49"/>
      <c r="C596" s="49"/>
      <c r="D596" s="49"/>
      <c r="E596" s="49"/>
      <c r="F596" s="49"/>
    </row>
    <row r="597" spans="2:6" x14ac:dyDescent="0.2">
      <c r="B597" s="49"/>
      <c r="C597" s="49"/>
      <c r="D597" s="49"/>
      <c r="E597" s="49"/>
      <c r="F597" s="49"/>
    </row>
    <row r="598" spans="2:6" x14ac:dyDescent="0.2">
      <c r="B598" s="49"/>
      <c r="C598" s="49"/>
      <c r="D598" s="49"/>
      <c r="E598" s="49"/>
      <c r="F598" s="49"/>
    </row>
    <row r="599" spans="2:6" x14ac:dyDescent="0.2">
      <c r="B599" s="49"/>
      <c r="C599" s="49"/>
      <c r="D599" s="49"/>
      <c r="E599" s="49"/>
      <c r="F599" s="49"/>
    </row>
    <row r="600" spans="2:6" x14ac:dyDescent="0.2">
      <c r="B600" s="49"/>
      <c r="C600" s="49"/>
      <c r="D600" s="49"/>
      <c r="E600" s="49"/>
      <c r="F600" s="49"/>
    </row>
    <row r="601" spans="2:6" x14ac:dyDescent="0.2">
      <c r="B601" s="49"/>
      <c r="C601" s="49"/>
      <c r="D601" s="49"/>
      <c r="E601" s="49"/>
      <c r="F601" s="49"/>
    </row>
    <row r="602" spans="2:6" x14ac:dyDescent="0.2">
      <c r="B602" s="49"/>
      <c r="C602" s="49"/>
      <c r="D602" s="49"/>
      <c r="E602" s="49"/>
      <c r="F602" s="49"/>
    </row>
    <row r="603" spans="2:6" x14ac:dyDescent="0.2">
      <c r="B603" s="49"/>
      <c r="C603" s="49"/>
      <c r="D603" s="49"/>
      <c r="E603" s="49"/>
      <c r="F603" s="49"/>
    </row>
    <row r="604" spans="2:6" x14ac:dyDescent="0.2">
      <c r="B604" s="49"/>
      <c r="C604" s="49"/>
      <c r="D604" s="49"/>
      <c r="E604" s="49"/>
      <c r="F604" s="49"/>
    </row>
    <row r="605" spans="2:6" x14ac:dyDescent="0.2">
      <c r="B605" s="49"/>
      <c r="C605" s="49"/>
      <c r="D605" s="49"/>
      <c r="E605" s="49"/>
      <c r="F605" s="49"/>
    </row>
    <row r="606" spans="2:6" x14ac:dyDescent="0.2">
      <c r="B606" s="49"/>
      <c r="C606" s="49"/>
      <c r="D606" s="49"/>
      <c r="E606" s="49"/>
      <c r="F606" s="49"/>
    </row>
    <row r="607" spans="2:6" x14ac:dyDescent="0.2">
      <c r="B607" s="49"/>
      <c r="C607" s="49"/>
      <c r="D607" s="49"/>
      <c r="E607" s="49"/>
      <c r="F607" s="49"/>
    </row>
    <row r="608" spans="2:6" x14ac:dyDescent="0.2">
      <c r="B608" s="49"/>
      <c r="C608" s="49"/>
      <c r="D608" s="49"/>
      <c r="E608" s="49"/>
      <c r="F608" s="49"/>
    </row>
    <row r="609" spans="2:6" x14ac:dyDescent="0.2">
      <c r="B609" s="49"/>
      <c r="C609" s="49"/>
      <c r="D609" s="49"/>
      <c r="E609" s="49"/>
      <c r="F609" s="49"/>
    </row>
    <row r="610" spans="2:6" x14ac:dyDescent="0.2">
      <c r="B610" s="49"/>
      <c r="C610" s="49"/>
      <c r="D610" s="49"/>
      <c r="E610" s="49"/>
      <c r="F610" s="49"/>
    </row>
    <row r="611" spans="2:6" x14ac:dyDescent="0.2">
      <c r="B611" s="49"/>
      <c r="C611" s="49"/>
      <c r="D611" s="49"/>
      <c r="E611" s="49"/>
      <c r="F611" s="49"/>
    </row>
    <row r="612" spans="2:6" x14ac:dyDescent="0.2">
      <c r="B612" s="49"/>
      <c r="C612" s="49"/>
      <c r="D612" s="49"/>
      <c r="E612" s="49"/>
      <c r="F612" s="49"/>
    </row>
    <row r="613" spans="2:6" x14ac:dyDescent="0.2">
      <c r="B613" s="49"/>
      <c r="C613" s="49"/>
      <c r="D613" s="49"/>
      <c r="E613" s="49"/>
      <c r="F613" s="49"/>
    </row>
    <row r="614" spans="2:6" x14ac:dyDescent="0.2">
      <c r="B614" s="49"/>
      <c r="C614" s="49"/>
      <c r="D614" s="49"/>
      <c r="E614" s="49"/>
      <c r="F614" s="49"/>
    </row>
    <row r="615" spans="2:6" x14ac:dyDescent="0.2">
      <c r="B615" s="49"/>
      <c r="C615" s="49"/>
      <c r="D615" s="49"/>
      <c r="E615" s="49"/>
      <c r="F615" s="49"/>
    </row>
    <row r="616" spans="2:6" x14ac:dyDescent="0.2">
      <c r="B616" s="49"/>
      <c r="C616" s="49"/>
      <c r="D616" s="49"/>
      <c r="E616" s="49"/>
      <c r="F616" s="49"/>
    </row>
    <row r="617" spans="2:6" x14ac:dyDescent="0.2">
      <c r="B617" s="49"/>
      <c r="C617" s="49"/>
      <c r="D617" s="49"/>
      <c r="E617" s="49"/>
      <c r="F617" s="49"/>
    </row>
    <row r="624" spans="2:6" s="41" customFormat="1" ht="15" x14ac:dyDescent="0.2"/>
    <row r="625" spans="2:6" s="41" customFormat="1" ht="15" x14ac:dyDescent="0.2"/>
    <row r="626" spans="2:6" s="41" customFormat="1" ht="15" x14ac:dyDescent="0.2"/>
    <row r="629" spans="2:6" s="44" customFormat="1" ht="11.25" x14ac:dyDescent="0.2"/>
    <row r="632" spans="2:6" x14ac:dyDescent="0.2">
      <c r="B632" s="49"/>
      <c r="C632" s="49"/>
      <c r="D632" s="49"/>
      <c r="E632" s="49"/>
      <c r="F632" s="49"/>
    </row>
    <row r="633" spans="2:6" x14ac:dyDescent="0.2">
      <c r="B633" s="49"/>
      <c r="C633" s="49"/>
      <c r="D633" s="49"/>
      <c r="E633" s="49"/>
      <c r="F633" s="49"/>
    </row>
    <row r="634" spans="2:6" x14ac:dyDescent="0.2">
      <c r="B634" s="49"/>
      <c r="C634" s="49"/>
      <c r="D634" s="49"/>
      <c r="E634" s="49"/>
      <c r="F634" s="49"/>
    </row>
    <row r="635" spans="2:6" x14ac:dyDescent="0.2">
      <c r="B635" s="49"/>
      <c r="C635" s="49"/>
      <c r="D635" s="49"/>
      <c r="E635" s="49"/>
      <c r="F635" s="49"/>
    </row>
    <row r="636" spans="2:6" x14ac:dyDescent="0.2">
      <c r="B636" s="49"/>
      <c r="C636" s="49"/>
      <c r="D636" s="49"/>
      <c r="E636" s="49"/>
      <c r="F636" s="49"/>
    </row>
    <row r="637" spans="2:6" x14ac:dyDescent="0.2">
      <c r="B637" s="49"/>
      <c r="C637" s="49"/>
      <c r="D637" s="49"/>
      <c r="E637" s="49"/>
      <c r="F637" s="49"/>
    </row>
    <row r="638" spans="2:6" x14ac:dyDescent="0.2">
      <c r="B638" s="49"/>
      <c r="C638" s="49"/>
      <c r="D638" s="49"/>
      <c r="E638" s="49"/>
      <c r="F638" s="49"/>
    </row>
    <row r="639" spans="2:6" x14ac:dyDescent="0.2">
      <c r="B639" s="49"/>
      <c r="C639" s="49"/>
      <c r="D639" s="49"/>
      <c r="E639" s="49"/>
      <c r="F639" s="49"/>
    </row>
    <row r="640" spans="2:6" x14ac:dyDescent="0.2">
      <c r="B640" s="49"/>
      <c r="C640" s="49"/>
      <c r="D640" s="49"/>
      <c r="E640" s="49"/>
      <c r="F640" s="49"/>
    </row>
    <row r="641" spans="2:6" x14ac:dyDescent="0.2">
      <c r="B641" s="49"/>
      <c r="C641" s="49"/>
      <c r="D641" s="49"/>
      <c r="E641" s="49"/>
      <c r="F641" s="49"/>
    </row>
    <row r="642" spans="2:6" x14ac:dyDescent="0.2">
      <c r="B642" s="49"/>
      <c r="C642" s="49"/>
      <c r="D642" s="49"/>
      <c r="E642" s="49"/>
      <c r="F642" s="49"/>
    </row>
    <row r="643" spans="2:6" x14ac:dyDescent="0.2">
      <c r="B643" s="49"/>
      <c r="C643" s="49"/>
      <c r="D643" s="49"/>
      <c r="E643" s="49"/>
      <c r="F643" s="49"/>
    </row>
    <row r="644" spans="2:6" x14ac:dyDescent="0.2">
      <c r="B644" s="49"/>
      <c r="C644" s="49"/>
      <c r="D644" s="49"/>
      <c r="E644" s="49"/>
      <c r="F644" s="49"/>
    </row>
    <row r="645" spans="2:6" x14ac:dyDescent="0.2">
      <c r="B645" s="49"/>
      <c r="C645" s="49"/>
      <c r="D645" s="49"/>
      <c r="E645" s="49"/>
      <c r="F645" s="49"/>
    </row>
    <row r="646" spans="2:6" x14ac:dyDescent="0.2">
      <c r="B646" s="49"/>
      <c r="C646" s="49"/>
      <c r="D646" s="49"/>
      <c r="E646" s="49"/>
      <c r="F646" s="49"/>
    </row>
    <row r="647" spans="2:6" x14ac:dyDescent="0.2">
      <c r="B647" s="49"/>
      <c r="C647" s="49"/>
      <c r="D647" s="49"/>
      <c r="E647" s="49"/>
      <c r="F647" s="49"/>
    </row>
    <row r="648" spans="2:6" x14ac:dyDescent="0.2">
      <c r="B648" s="49"/>
      <c r="C648" s="49"/>
      <c r="D648" s="49"/>
      <c r="E648" s="49"/>
      <c r="F648" s="49"/>
    </row>
    <row r="649" spans="2:6" x14ac:dyDescent="0.2">
      <c r="B649" s="49"/>
      <c r="C649" s="49"/>
      <c r="D649" s="49"/>
      <c r="E649" s="49"/>
      <c r="F649" s="49"/>
    </row>
    <row r="650" spans="2:6" x14ac:dyDescent="0.2">
      <c r="B650" s="49"/>
      <c r="C650" s="49"/>
      <c r="D650" s="49"/>
      <c r="E650" s="49"/>
      <c r="F650" s="49"/>
    </row>
    <row r="651" spans="2:6" x14ac:dyDescent="0.2">
      <c r="B651" s="49"/>
      <c r="C651" s="49"/>
      <c r="D651" s="49"/>
      <c r="E651" s="49"/>
      <c r="F651" s="49"/>
    </row>
    <row r="652" spans="2:6" x14ac:dyDescent="0.2">
      <c r="B652" s="49"/>
      <c r="C652" s="49"/>
      <c r="D652" s="49"/>
      <c r="E652" s="49"/>
      <c r="F652" s="49"/>
    </row>
    <row r="653" spans="2:6" x14ac:dyDescent="0.2">
      <c r="B653" s="49"/>
      <c r="C653" s="49"/>
      <c r="D653" s="49"/>
      <c r="E653" s="49"/>
      <c r="F653" s="49"/>
    </row>
    <row r="654" spans="2:6" x14ac:dyDescent="0.2">
      <c r="B654" s="49"/>
      <c r="C654" s="49"/>
      <c r="D654" s="49"/>
      <c r="E654" s="49"/>
      <c r="F654" s="49"/>
    </row>
    <row r="655" spans="2:6" x14ac:dyDescent="0.2">
      <c r="B655" s="49"/>
      <c r="C655" s="49"/>
      <c r="D655" s="49"/>
      <c r="E655" s="49"/>
      <c r="F655" s="49"/>
    </row>
    <row r="656" spans="2:6" x14ac:dyDescent="0.2">
      <c r="B656" s="49"/>
      <c r="C656" s="49"/>
      <c r="D656" s="49"/>
      <c r="E656" s="49"/>
      <c r="F656" s="49"/>
    </row>
    <row r="657" spans="2:6" x14ac:dyDescent="0.2">
      <c r="B657" s="49"/>
      <c r="C657" s="49"/>
      <c r="D657" s="49"/>
      <c r="E657" s="49"/>
      <c r="F657" s="49"/>
    </row>
    <row r="658" spans="2:6" x14ac:dyDescent="0.2">
      <c r="B658" s="49"/>
      <c r="C658" s="49"/>
      <c r="D658" s="49"/>
      <c r="E658" s="49"/>
      <c r="F658" s="49"/>
    </row>
    <row r="659" spans="2:6" x14ac:dyDescent="0.2">
      <c r="B659" s="49"/>
      <c r="C659" s="49"/>
      <c r="D659" s="49"/>
      <c r="E659" s="49"/>
      <c r="F659" s="49"/>
    </row>
    <row r="660" spans="2:6" x14ac:dyDescent="0.2">
      <c r="B660" s="49"/>
      <c r="C660" s="49"/>
      <c r="D660" s="49"/>
      <c r="E660" s="49"/>
      <c r="F660" s="49"/>
    </row>
    <row r="661" spans="2:6" x14ac:dyDescent="0.2">
      <c r="B661" s="49"/>
      <c r="C661" s="49"/>
      <c r="D661" s="49"/>
      <c r="E661" s="49"/>
      <c r="F661" s="49"/>
    </row>
    <row r="662" spans="2:6" x14ac:dyDescent="0.2">
      <c r="B662" s="49"/>
      <c r="C662" s="49"/>
      <c r="D662" s="49"/>
      <c r="E662" s="49"/>
      <c r="F662" s="49"/>
    </row>
    <row r="663" spans="2:6" x14ac:dyDescent="0.2">
      <c r="B663" s="49"/>
      <c r="C663" s="49"/>
      <c r="D663" s="49"/>
      <c r="E663" s="49"/>
      <c r="F663" s="49"/>
    </row>
    <row r="664" spans="2:6" x14ac:dyDescent="0.2">
      <c r="B664" s="49"/>
      <c r="C664" s="49"/>
      <c r="D664" s="49"/>
      <c r="E664" s="49"/>
      <c r="F664" s="49"/>
    </row>
    <row r="665" spans="2:6" x14ac:dyDescent="0.2">
      <c r="B665" s="49"/>
      <c r="C665" s="49"/>
      <c r="D665" s="49"/>
      <c r="E665" s="49"/>
      <c r="F665" s="49"/>
    </row>
    <row r="666" spans="2:6" x14ac:dyDescent="0.2">
      <c r="B666" s="49"/>
      <c r="C666" s="49"/>
      <c r="D666" s="49"/>
      <c r="E666" s="49"/>
      <c r="F666" s="49"/>
    </row>
    <row r="667" spans="2:6" x14ac:dyDescent="0.2">
      <c r="B667" s="49"/>
      <c r="C667" s="49"/>
      <c r="D667" s="49"/>
      <c r="E667" s="49"/>
      <c r="F667" s="49"/>
    </row>
    <row r="668" spans="2:6" x14ac:dyDescent="0.2">
      <c r="B668" s="49"/>
      <c r="C668" s="49"/>
      <c r="D668" s="49"/>
      <c r="E668" s="49"/>
      <c r="F668" s="49"/>
    </row>
    <row r="669" spans="2:6" x14ac:dyDescent="0.2">
      <c r="B669" s="49"/>
      <c r="C669" s="49"/>
      <c r="D669" s="49"/>
      <c r="E669" s="49"/>
      <c r="F669" s="49"/>
    </row>
    <row r="676" spans="2:6" s="41" customFormat="1" ht="15" x14ac:dyDescent="0.2"/>
    <row r="677" spans="2:6" s="41" customFormat="1" ht="15" x14ac:dyDescent="0.2"/>
    <row r="678" spans="2:6" s="41" customFormat="1" ht="15" x14ac:dyDescent="0.2"/>
    <row r="681" spans="2:6" s="44" customFormat="1" ht="11.25" x14ac:dyDescent="0.2"/>
    <row r="684" spans="2:6" x14ac:dyDescent="0.2">
      <c r="B684" s="49"/>
      <c r="C684" s="49"/>
      <c r="D684" s="49"/>
      <c r="E684" s="49"/>
      <c r="F684" s="49"/>
    </row>
    <row r="685" spans="2:6" x14ac:dyDescent="0.2">
      <c r="B685" s="49"/>
      <c r="C685" s="49"/>
      <c r="D685" s="49"/>
      <c r="E685" s="49"/>
      <c r="F685" s="49"/>
    </row>
    <row r="686" spans="2:6" x14ac:dyDescent="0.2">
      <c r="B686" s="49"/>
      <c r="C686" s="49"/>
      <c r="D686" s="49"/>
      <c r="E686" s="49"/>
      <c r="F686" s="49"/>
    </row>
    <row r="687" spans="2:6" x14ac:dyDescent="0.2">
      <c r="B687" s="49"/>
      <c r="C687" s="49"/>
      <c r="D687" s="49"/>
      <c r="E687" s="49"/>
      <c r="F687" s="49"/>
    </row>
    <row r="688" spans="2:6" x14ac:dyDescent="0.2">
      <c r="B688" s="49"/>
      <c r="C688" s="49"/>
      <c r="D688" s="49"/>
      <c r="E688" s="49"/>
      <c r="F688" s="49"/>
    </row>
    <row r="689" spans="2:6" x14ac:dyDescent="0.2">
      <c r="B689" s="49"/>
      <c r="C689" s="49"/>
      <c r="D689" s="49"/>
      <c r="E689" s="49"/>
      <c r="F689" s="49"/>
    </row>
    <row r="690" spans="2:6" x14ac:dyDescent="0.2">
      <c r="B690" s="49"/>
      <c r="C690" s="49"/>
      <c r="D690" s="49"/>
      <c r="E690" s="49"/>
      <c r="F690" s="49"/>
    </row>
    <row r="691" spans="2:6" x14ac:dyDescent="0.2">
      <c r="B691" s="49"/>
      <c r="C691" s="49"/>
      <c r="D691" s="49"/>
      <c r="E691" s="49"/>
      <c r="F691" s="49"/>
    </row>
    <row r="692" spans="2:6" x14ac:dyDescent="0.2">
      <c r="B692" s="49"/>
      <c r="C692" s="49"/>
      <c r="D692" s="49"/>
      <c r="E692" s="49"/>
      <c r="F692" s="49"/>
    </row>
    <row r="693" spans="2:6" x14ac:dyDescent="0.2">
      <c r="B693" s="49"/>
      <c r="C693" s="49"/>
      <c r="D693" s="49"/>
      <c r="E693" s="49"/>
      <c r="F693" s="49"/>
    </row>
    <row r="694" spans="2:6" x14ac:dyDescent="0.2">
      <c r="B694" s="49"/>
      <c r="C694" s="49"/>
      <c r="D694" s="49"/>
      <c r="E694" s="49"/>
      <c r="F694" s="49"/>
    </row>
    <row r="695" spans="2:6" x14ac:dyDescent="0.2">
      <c r="B695" s="49"/>
      <c r="C695" s="49"/>
      <c r="D695" s="49"/>
      <c r="E695" s="49"/>
      <c r="F695" s="49"/>
    </row>
    <row r="696" spans="2:6" x14ac:dyDescent="0.2">
      <c r="B696" s="49"/>
      <c r="C696" s="49"/>
      <c r="D696" s="49"/>
      <c r="E696" s="49"/>
      <c r="F696" s="49"/>
    </row>
    <row r="697" spans="2:6" x14ac:dyDescent="0.2">
      <c r="B697" s="49"/>
      <c r="C697" s="49"/>
      <c r="D697" s="49"/>
      <c r="E697" s="49"/>
      <c r="F697" s="49"/>
    </row>
    <row r="698" spans="2:6" x14ac:dyDescent="0.2">
      <c r="B698" s="49"/>
      <c r="C698" s="49"/>
      <c r="D698" s="49"/>
      <c r="E698" s="49"/>
      <c r="F698" s="49"/>
    </row>
    <row r="699" spans="2:6" x14ac:dyDescent="0.2">
      <c r="B699" s="49"/>
      <c r="C699" s="49"/>
      <c r="D699" s="49"/>
      <c r="E699" s="49"/>
      <c r="F699" s="49"/>
    </row>
    <row r="700" spans="2:6" x14ac:dyDescent="0.2">
      <c r="B700" s="49"/>
      <c r="C700" s="49"/>
      <c r="D700" s="49"/>
      <c r="E700" s="49"/>
      <c r="F700" s="49"/>
    </row>
    <row r="701" spans="2:6" x14ac:dyDescent="0.2">
      <c r="B701" s="49"/>
      <c r="C701" s="49"/>
      <c r="D701" s="49"/>
      <c r="E701" s="49"/>
      <c r="F701" s="49"/>
    </row>
    <row r="702" spans="2:6" x14ac:dyDescent="0.2">
      <c r="B702" s="49"/>
      <c r="C702" s="49"/>
      <c r="D702" s="49"/>
      <c r="E702" s="49"/>
      <c r="F702" s="49"/>
    </row>
    <row r="703" spans="2:6" x14ac:dyDescent="0.2">
      <c r="B703" s="49"/>
      <c r="C703" s="49"/>
      <c r="D703" s="49"/>
      <c r="E703" s="49"/>
      <c r="F703" s="49"/>
    </row>
    <row r="704" spans="2:6" x14ac:dyDescent="0.2">
      <c r="B704" s="49"/>
      <c r="C704" s="49"/>
      <c r="D704" s="49"/>
      <c r="E704" s="49"/>
      <c r="F704" s="49"/>
    </row>
    <row r="705" spans="2:6" x14ac:dyDescent="0.2">
      <c r="B705" s="49"/>
      <c r="C705" s="49"/>
      <c r="D705" s="49"/>
      <c r="E705" s="49"/>
      <c r="F705" s="49"/>
    </row>
    <row r="706" spans="2:6" x14ac:dyDescent="0.2">
      <c r="B706" s="49"/>
      <c r="C706" s="49"/>
      <c r="D706" s="49"/>
      <c r="E706" s="49"/>
      <c r="F706" s="49"/>
    </row>
    <row r="707" spans="2:6" x14ac:dyDescent="0.2">
      <c r="B707" s="49"/>
      <c r="C707" s="49"/>
      <c r="D707" s="49"/>
      <c r="E707" s="49"/>
      <c r="F707" s="49"/>
    </row>
    <row r="708" spans="2:6" x14ac:dyDescent="0.2">
      <c r="B708" s="49"/>
      <c r="C708" s="49"/>
      <c r="D708" s="49"/>
      <c r="E708" s="49"/>
      <c r="F708" s="49"/>
    </row>
    <row r="709" spans="2:6" x14ac:dyDescent="0.2">
      <c r="B709" s="49"/>
      <c r="C709" s="49"/>
      <c r="D709" s="49"/>
      <c r="E709" s="49"/>
      <c r="F709" s="49"/>
    </row>
    <row r="710" spans="2:6" x14ac:dyDescent="0.2">
      <c r="B710" s="49"/>
      <c r="C710" s="49"/>
      <c r="D710" s="49"/>
      <c r="E710" s="49"/>
      <c r="F710" s="49"/>
    </row>
    <row r="711" spans="2:6" x14ac:dyDescent="0.2">
      <c r="B711" s="49"/>
      <c r="C711" s="49"/>
      <c r="D711" s="49"/>
      <c r="E711" s="49"/>
      <c r="F711" s="49"/>
    </row>
    <row r="712" spans="2:6" x14ac:dyDescent="0.2">
      <c r="B712" s="49"/>
      <c r="C712" s="49"/>
      <c r="D712" s="49"/>
      <c r="E712" s="49"/>
      <c r="F712" s="49"/>
    </row>
    <row r="713" spans="2:6" x14ac:dyDescent="0.2">
      <c r="B713" s="49"/>
      <c r="C713" s="49"/>
      <c r="D713" s="49"/>
      <c r="E713" s="49"/>
      <c r="F713" s="49"/>
    </row>
    <row r="714" spans="2:6" x14ac:dyDescent="0.2">
      <c r="B714" s="49"/>
      <c r="C714" s="49"/>
      <c r="D714" s="49"/>
      <c r="E714" s="49"/>
      <c r="F714" s="49"/>
    </row>
    <row r="715" spans="2:6" x14ac:dyDescent="0.2">
      <c r="B715" s="49"/>
      <c r="C715" s="49"/>
      <c r="D715" s="49"/>
      <c r="E715" s="49"/>
      <c r="F715" s="49"/>
    </row>
    <row r="716" spans="2:6" x14ac:dyDescent="0.2">
      <c r="B716" s="49"/>
      <c r="C716" s="49"/>
      <c r="D716" s="49"/>
      <c r="E716" s="49"/>
      <c r="F716" s="49"/>
    </row>
    <row r="717" spans="2:6" x14ac:dyDescent="0.2">
      <c r="B717" s="49"/>
      <c r="C717" s="49"/>
      <c r="D717" s="49"/>
      <c r="E717" s="49"/>
      <c r="F717" s="49"/>
    </row>
    <row r="718" spans="2:6" x14ac:dyDescent="0.2">
      <c r="B718" s="49"/>
      <c r="C718" s="49"/>
      <c r="D718" s="49"/>
      <c r="E718" s="49"/>
      <c r="F718" s="49"/>
    </row>
    <row r="719" spans="2:6" x14ac:dyDescent="0.2">
      <c r="B719" s="49"/>
      <c r="C719" s="49"/>
      <c r="D719" s="49"/>
      <c r="E719" s="49"/>
      <c r="F719" s="49"/>
    </row>
    <row r="720" spans="2:6" x14ac:dyDescent="0.2">
      <c r="B720" s="49"/>
      <c r="C720" s="49"/>
      <c r="D720" s="49"/>
      <c r="E720" s="49"/>
      <c r="F720" s="49"/>
    </row>
    <row r="721" spans="2:6" x14ac:dyDescent="0.2">
      <c r="B721" s="49"/>
      <c r="C721" s="49"/>
      <c r="D721" s="49"/>
      <c r="E721" s="49"/>
      <c r="F721" s="49"/>
    </row>
    <row r="728" spans="2:6" s="41" customFormat="1" ht="15" x14ac:dyDescent="0.2"/>
    <row r="729" spans="2:6" s="41" customFormat="1" ht="15" x14ac:dyDescent="0.2"/>
    <row r="730" spans="2:6" s="41" customFormat="1" ht="15" x14ac:dyDescent="0.2"/>
    <row r="733" spans="2:6" s="44" customFormat="1" ht="11.25" x14ac:dyDescent="0.2"/>
    <row r="736" spans="2:6" x14ac:dyDescent="0.2">
      <c r="B736" s="49"/>
      <c r="C736" s="49"/>
      <c r="D736" s="49"/>
      <c r="E736" s="49"/>
      <c r="F736" s="49"/>
    </row>
    <row r="737" spans="2:6" x14ac:dyDescent="0.2">
      <c r="B737" s="49"/>
      <c r="C737" s="49"/>
      <c r="D737" s="49"/>
      <c r="E737" s="49"/>
      <c r="F737" s="49"/>
    </row>
    <row r="738" spans="2:6" x14ac:dyDescent="0.2">
      <c r="B738" s="49"/>
      <c r="C738" s="49"/>
      <c r="D738" s="49"/>
      <c r="E738" s="49"/>
      <c r="F738" s="49"/>
    </row>
    <row r="739" spans="2:6" x14ac:dyDescent="0.2">
      <c r="B739" s="49"/>
      <c r="C739" s="49"/>
      <c r="D739" s="49"/>
      <c r="E739" s="49"/>
      <c r="F739" s="49"/>
    </row>
    <row r="740" spans="2:6" x14ac:dyDescent="0.2">
      <c r="B740" s="49"/>
      <c r="C740" s="49"/>
      <c r="D740" s="49"/>
      <c r="E740" s="49"/>
      <c r="F740" s="49"/>
    </row>
    <row r="741" spans="2:6" x14ac:dyDescent="0.2">
      <c r="B741" s="49"/>
      <c r="C741" s="49"/>
      <c r="D741" s="49"/>
      <c r="E741" s="49"/>
      <c r="F741" s="49"/>
    </row>
    <row r="742" spans="2:6" x14ac:dyDescent="0.2">
      <c r="B742" s="49"/>
      <c r="C742" s="49"/>
      <c r="D742" s="49"/>
      <c r="E742" s="49"/>
      <c r="F742" s="49"/>
    </row>
    <row r="743" spans="2:6" x14ac:dyDescent="0.2">
      <c r="B743" s="49"/>
      <c r="C743" s="49"/>
      <c r="D743" s="49"/>
      <c r="E743" s="49"/>
      <c r="F743" s="49"/>
    </row>
    <row r="744" spans="2:6" x14ac:dyDescent="0.2">
      <c r="B744" s="49"/>
      <c r="C744" s="49"/>
      <c r="D744" s="49"/>
      <c r="E744" s="49"/>
      <c r="F744" s="49"/>
    </row>
    <row r="745" spans="2:6" x14ac:dyDescent="0.2">
      <c r="B745" s="49"/>
      <c r="C745" s="49"/>
      <c r="D745" s="49"/>
      <c r="E745" s="49"/>
      <c r="F745" s="49"/>
    </row>
    <row r="746" spans="2:6" x14ac:dyDescent="0.2">
      <c r="B746" s="49"/>
      <c r="C746" s="49"/>
      <c r="D746" s="49"/>
      <c r="E746" s="49"/>
      <c r="F746" s="49"/>
    </row>
    <row r="747" spans="2:6" x14ac:dyDescent="0.2">
      <c r="B747" s="49"/>
      <c r="C747" s="49"/>
      <c r="D747" s="49"/>
      <c r="E747" s="49"/>
      <c r="F747" s="49"/>
    </row>
    <row r="748" spans="2:6" x14ac:dyDescent="0.2">
      <c r="B748" s="49"/>
      <c r="C748" s="49"/>
      <c r="D748" s="49"/>
      <c r="E748" s="49"/>
      <c r="F748" s="49"/>
    </row>
    <row r="749" spans="2:6" x14ac:dyDescent="0.2">
      <c r="B749" s="49"/>
      <c r="C749" s="49"/>
      <c r="D749" s="49"/>
      <c r="E749" s="49"/>
      <c r="F749" s="49"/>
    </row>
    <row r="750" spans="2:6" x14ac:dyDescent="0.2">
      <c r="B750" s="49"/>
      <c r="C750" s="49"/>
      <c r="D750" s="49"/>
      <c r="E750" s="49"/>
      <c r="F750" s="49"/>
    </row>
    <row r="751" spans="2:6" x14ac:dyDescent="0.2">
      <c r="B751" s="49"/>
      <c r="C751" s="49"/>
      <c r="D751" s="49"/>
      <c r="E751" s="49"/>
      <c r="F751" s="49"/>
    </row>
    <row r="752" spans="2:6" x14ac:dyDescent="0.2">
      <c r="B752" s="49"/>
      <c r="C752" s="49"/>
      <c r="D752" s="49"/>
      <c r="E752" s="49"/>
      <c r="F752" s="49"/>
    </row>
    <row r="753" spans="2:6" x14ac:dyDescent="0.2">
      <c r="B753" s="49"/>
      <c r="C753" s="49"/>
      <c r="D753" s="49"/>
      <c r="E753" s="49"/>
      <c r="F753" s="49"/>
    </row>
    <row r="754" spans="2:6" x14ac:dyDescent="0.2">
      <c r="B754" s="49"/>
      <c r="C754" s="49"/>
      <c r="D754" s="49"/>
      <c r="E754" s="49"/>
      <c r="F754" s="49"/>
    </row>
    <row r="755" spans="2:6" x14ac:dyDescent="0.2">
      <c r="B755" s="49"/>
      <c r="C755" s="49"/>
      <c r="D755" s="49"/>
      <c r="E755" s="49"/>
      <c r="F755" s="49"/>
    </row>
    <row r="756" spans="2:6" x14ac:dyDescent="0.2">
      <c r="B756" s="49"/>
      <c r="C756" s="49"/>
      <c r="D756" s="49"/>
      <c r="E756" s="49"/>
      <c r="F756" s="49"/>
    </row>
    <row r="757" spans="2:6" x14ac:dyDescent="0.2">
      <c r="B757" s="49"/>
      <c r="C757" s="49"/>
      <c r="D757" s="49"/>
      <c r="E757" s="49"/>
      <c r="F757" s="49"/>
    </row>
    <row r="758" spans="2:6" x14ac:dyDescent="0.2">
      <c r="B758" s="49"/>
      <c r="C758" s="49"/>
      <c r="D758" s="49"/>
      <c r="E758" s="49"/>
      <c r="F758" s="49"/>
    </row>
    <row r="759" spans="2:6" x14ac:dyDescent="0.2">
      <c r="B759" s="49"/>
      <c r="C759" s="49"/>
      <c r="D759" s="49"/>
      <c r="E759" s="49"/>
      <c r="F759" s="49"/>
    </row>
    <row r="760" spans="2:6" x14ac:dyDescent="0.2">
      <c r="B760" s="49"/>
      <c r="C760" s="49"/>
      <c r="D760" s="49"/>
      <c r="E760" s="49"/>
      <c r="F760" s="49"/>
    </row>
    <row r="761" spans="2:6" x14ac:dyDescent="0.2">
      <c r="B761" s="49"/>
      <c r="C761" s="49"/>
      <c r="D761" s="49"/>
      <c r="E761" s="49"/>
      <c r="F761" s="49"/>
    </row>
    <row r="762" spans="2:6" x14ac:dyDescent="0.2">
      <c r="B762" s="49"/>
      <c r="C762" s="49"/>
      <c r="D762" s="49"/>
      <c r="E762" s="49"/>
      <c r="F762" s="49"/>
    </row>
    <row r="763" spans="2:6" x14ac:dyDescent="0.2">
      <c r="B763" s="49"/>
      <c r="C763" s="49"/>
      <c r="D763" s="49"/>
      <c r="E763" s="49"/>
      <c r="F763" s="49"/>
    </row>
    <row r="764" spans="2:6" x14ac:dyDescent="0.2">
      <c r="B764" s="49"/>
      <c r="C764" s="49"/>
      <c r="D764" s="49"/>
      <c r="E764" s="49"/>
      <c r="F764" s="49"/>
    </row>
    <row r="765" spans="2:6" x14ac:dyDescent="0.2">
      <c r="B765" s="49"/>
      <c r="C765" s="49"/>
      <c r="D765" s="49"/>
      <c r="E765" s="49"/>
      <c r="F765" s="49"/>
    </row>
    <row r="766" spans="2:6" x14ac:dyDescent="0.2">
      <c r="B766" s="49"/>
      <c r="C766" s="49"/>
      <c r="D766" s="49"/>
      <c r="E766" s="49"/>
      <c r="F766" s="49"/>
    </row>
    <row r="767" spans="2:6" x14ac:dyDescent="0.2">
      <c r="B767" s="49"/>
      <c r="C767" s="49"/>
      <c r="D767" s="49"/>
      <c r="E767" s="49"/>
      <c r="F767" s="49"/>
    </row>
    <row r="768" spans="2:6" x14ac:dyDescent="0.2">
      <c r="B768" s="49"/>
      <c r="C768" s="49"/>
      <c r="D768" s="49"/>
      <c r="E768" s="49"/>
      <c r="F768" s="49"/>
    </row>
    <row r="769" spans="2:6" x14ac:dyDescent="0.2">
      <c r="B769" s="49"/>
      <c r="C769" s="49"/>
      <c r="D769" s="49"/>
      <c r="E769" s="49"/>
      <c r="F769" s="49"/>
    </row>
    <row r="770" spans="2:6" x14ac:dyDescent="0.2">
      <c r="B770" s="49"/>
      <c r="C770" s="49"/>
      <c r="D770" s="49"/>
      <c r="E770" s="49"/>
      <c r="F770" s="49"/>
    </row>
    <row r="771" spans="2:6" x14ac:dyDescent="0.2">
      <c r="B771" s="49"/>
      <c r="C771" s="49"/>
      <c r="D771" s="49"/>
      <c r="E771" s="49"/>
      <c r="F771" s="49"/>
    </row>
    <row r="772" spans="2:6" x14ac:dyDescent="0.2">
      <c r="B772" s="49"/>
      <c r="C772" s="49"/>
      <c r="D772" s="49"/>
      <c r="E772" s="49"/>
      <c r="F772" s="49"/>
    </row>
    <row r="773" spans="2:6" x14ac:dyDescent="0.2">
      <c r="B773" s="49"/>
      <c r="C773" s="49"/>
      <c r="D773" s="49"/>
      <c r="E773" s="49"/>
      <c r="F773" s="49"/>
    </row>
  </sheetData>
  <mergeCells count="1">
    <mergeCell ref="A3:K3"/>
  </mergeCells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22"/>
  <dimension ref="A2:Z52"/>
  <sheetViews>
    <sheetView showGridLines="0" topLeftCell="A3" workbookViewId="0">
      <selection activeCell="A28" sqref="A28"/>
    </sheetView>
  </sheetViews>
  <sheetFormatPr defaultRowHeight="12.75" x14ac:dyDescent="0.2"/>
  <cols>
    <col min="1" max="1" width="17.140625" customWidth="1"/>
    <col min="2" max="5" width="9.7109375" customWidth="1"/>
    <col min="6" max="6" width="1.140625" customWidth="1"/>
    <col min="7" max="10" width="9.7109375" customWidth="1"/>
    <col min="11" max="11" width="1.140625" customWidth="1"/>
    <col min="12" max="12" width="9.7109375" customWidth="1"/>
    <col min="17" max="17" width="9.140625" customWidth="1"/>
    <col min="18" max="23" width="9.140625" hidden="1" customWidth="1"/>
    <col min="24" max="24" width="9.42578125" hidden="1" customWidth="1"/>
    <col min="25" max="25" width="15.42578125" hidden="1" customWidth="1"/>
    <col min="26" max="26" width="25.5703125" hidden="1" customWidth="1"/>
    <col min="27" max="27" width="9.140625" customWidth="1"/>
  </cols>
  <sheetData>
    <row r="2" spans="1:26" ht="15.75" x14ac:dyDescent="0.25">
      <c r="A2" s="33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26" ht="15.75" x14ac:dyDescent="0.25">
      <c r="A3" s="135" t="s">
        <v>214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26" ht="15.75" x14ac:dyDescent="0.25">
      <c r="A4" s="33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26" ht="17.25" customHeight="1" x14ac:dyDescent="0.2">
      <c r="A5" s="44"/>
      <c r="B5" s="136" t="s">
        <v>215</v>
      </c>
      <c r="C5" s="136"/>
      <c r="D5" s="136"/>
      <c r="E5" s="136"/>
      <c r="G5" s="136" t="s">
        <v>191</v>
      </c>
      <c r="H5" s="136"/>
      <c r="I5" s="136"/>
      <c r="J5" s="136"/>
      <c r="Y5" t="s">
        <v>171</v>
      </c>
      <c r="Z5" t="s">
        <v>172</v>
      </c>
    </row>
    <row r="6" spans="1:26" ht="15.75" customHeight="1" x14ac:dyDescent="0.2">
      <c r="A6" s="44"/>
      <c r="B6" s="47" t="s">
        <v>96</v>
      </c>
      <c r="C6" s="47" t="s">
        <v>97</v>
      </c>
      <c r="D6" s="47" t="s">
        <v>98</v>
      </c>
      <c r="E6" s="47" t="s">
        <v>99</v>
      </c>
      <c r="F6" s="47"/>
      <c r="G6" s="47" t="s">
        <v>96</v>
      </c>
      <c r="H6" s="47" t="s">
        <v>97</v>
      </c>
      <c r="I6" s="47" t="s">
        <v>98</v>
      </c>
      <c r="J6" s="47" t="s">
        <v>99</v>
      </c>
      <c r="K6" s="44"/>
      <c r="L6" s="47" t="s">
        <v>174</v>
      </c>
      <c r="T6" s="47" t="s">
        <v>96</v>
      </c>
      <c r="U6" s="47" t="s">
        <v>97</v>
      </c>
      <c r="V6" s="47" t="s">
        <v>98</v>
      </c>
      <c r="W6" s="47" t="s">
        <v>99</v>
      </c>
      <c r="X6" s="66" t="s">
        <v>100</v>
      </c>
      <c r="Y6" s="66" t="s">
        <v>100</v>
      </c>
      <c r="Z6" t="s">
        <v>164</v>
      </c>
    </row>
    <row r="7" spans="1:26" ht="15.75" hidden="1" customHeight="1" x14ac:dyDescent="0.2">
      <c r="A7" s="44"/>
      <c r="B7" s="66"/>
      <c r="C7" s="66"/>
      <c r="D7" s="66"/>
      <c r="E7" s="66"/>
      <c r="F7" s="47"/>
      <c r="G7" s="47"/>
      <c r="H7" s="47"/>
      <c r="I7" s="47"/>
      <c r="J7" s="47"/>
      <c r="K7" s="44"/>
      <c r="L7" s="47"/>
      <c r="S7" s="47"/>
      <c r="T7" s="47"/>
      <c r="U7" s="47"/>
      <c r="V7" s="47"/>
      <c r="W7" s="44"/>
      <c r="X7" s="66" t="s">
        <v>101</v>
      </c>
      <c r="Y7" s="66" t="s">
        <v>101</v>
      </c>
      <c r="Z7" t="s">
        <v>165</v>
      </c>
    </row>
    <row r="8" spans="1:26" ht="3.75" customHeight="1" x14ac:dyDescent="0.2">
      <c r="A8" s="44"/>
      <c r="B8" s="66"/>
      <c r="C8" s="47"/>
      <c r="D8" s="47"/>
      <c r="E8" s="47"/>
      <c r="F8" s="47"/>
      <c r="G8" s="47"/>
      <c r="H8" s="47"/>
      <c r="I8" s="47"/>
      <c r="J8" s="47"/>
      <c r="K8" s="47"/>
      <c r="L8" s="47"/>
      <c r="R8" s="51"/>
      <c r="S8" s="51"/>
      <c r="T8" s="51"/>
      <c r="U8" s="51"/>
      <c r="V8" s="51"/>
      <c r="W8" s="51"/>
      <c r="X8" s="51"/>
      <c r="Y8" s="51"/>
      <c r="Z8" s="51"/>
    </row>
    <row r="9" spans="1:26" ht="15.75" customHeight="1" x14ac:dyDescent="0.2">
      <c r="A9" s="50" t="s">
        <v>225</v>
      </c>
      <c r="B9" s="57">
        <v>234.48511999999999</v>
      </c>
      <c r="C9" s="57">
        <v>86.250230000000002</v>
      </c>
      <c r="D9" s="108">
        <v>95.273499999999999</v>
      </c>
      <c r="E9" s="57">
        <v>60.230150000000002</v>
      </c>
      <c r="F9" s="58"/>
      <c r="G9" s="62">
        <f>IF(OR('Tabel B1'!T9&lt;5,'Tabel B1'!B9&lt;0.5),"-",IFERROR('Tabel B1'!B9/'Tabel B1'!T9*100,"-"))</f>
        <v>4.0972413070068141</v>
      </c>
      <c r="H9" s="62">
        <f>IF(OR('Tabel B1'!U9&lt;5,'Tabel B1'!C9&lt;0.5),"-",IFERROR('Tabel B1'!C9/'Tabel B1'!U9*100,"-"))</f>
        <v>4.0285021018215783</v>
      </c>
      <c r="I9" s="62">
        <f>IF(OR('Tabel B1'!V9&lt;5,'Tabel B1'!D9&lt;0.5),"-",IFERROR('Tabel B1'!D9/'Tabel B1'!V9*100,"-"))</f>
        <v>3.6517247987734764</v>
      </c>
      <c r="J9" s="62">
        <f>IF(OR('Tabel B1'!W9&lt;5,'Tabel B1'!E9&lt;0.5),"-",IFERROR('Tabel B1'!E9/'Tabel B1'!W9*100,"-"))</f>
        <v>6.9710821759259263</v>
      </c>
      <c r="K9" s="58"/>
      <c r="L9" s="62">
        <f>IF(OR('Tabel B1'!X9&lt;5,'Tabel B1'!Z9&lt;0.5),"-",IFERROR('Tabel B1'!Z9/'Tabel B1'!X9*100,"-"))</f>
        <v>2.993056658303427</v>
      </c>
      <c r="R9" s="50" t="s">
        <v>24</v>
      </c>
      <c r="S9" s="51"/>
      <c r="T9" s="57">
        <v>5723</v>
      </c>
      <c r="U9" s="57">
        <v>2141</v>
      </c>
      <c r="V9" s="108">
        <v>2609</v>
      </c>
      <c r="W9" s="57">
        <v>864</v>
      </c>
      <c r="X9" s="57">
        <v>31487</v>
      </c>
      <c r="Y9" s="57">
        <v>1100</v>
      </c>
      <c r="Z9" s="108">
        <v>942.42375000000004</v>
      </c>
    </row>
    <row r="10" spans="1:26" ht="15.75" customHeight="1" x14ac:dyDescent="0.2">
      <c r="A10" s="52" t="s">
        <v>226</v>
      </c>
      <c r="B10" s="58">
        <v>144.86247</v>
      </c>
      <c r="C10" s="58">
        <v>123.91318</v>
      </c>
      <c r="D10" s="113">
        <v>29.980039999999999</v>
      </c>
      <c r="E10" s="58">
        <v>94.27431</v>
      </c>
      <c r="F10" s="58"/>
      <c r="G10" s="63">
        <f>IF(OR('Tabel B1'!T10&lt;5,'Tabel B1'!B10&lt;0.5),"-",IFERROR('Tabel B1'!B10/'Tabel B1'!T10*100,"-"))</f>
        <v>4.5128495327102804</v>
      </c>
      <c r="H10" s="63">
        <f>IF(OR('Tabel B1'!U10&lt;5,'Tabel B1'!C10&lt;0.5),"-",IFERROR('Tabel B1'!C10/'Tabel B1'!U10*100,"-"))</f>
        <v>4.2247930446641666</v>
      </c>
      <c r="I10" s="63">
        <f>IF(OR('Tabel B1'!V10&lt;5,'Tabel B1'!D10&lt;0.5),"-",IFERROR('Tabel B1'!D10/'Tabel B1'!V10*100,"-"))</f>
        <v>3.955150395778364</v>
      </c>
      <c r="J10" s="63">
        <f>IF(OR('Tabel B1'!W10&lt;5,'Tabel B1'!E10&lt;0.5),"-",IFERROR('Tabel B1'!E10/'Tabel B1'!W10*100,"-"))</f>
        <v>5.3413206798866852</v>
      </c>
      <c r="K10" s="58"/>
      <c r="L10" s="63">
        <f>IF(OR('Tabel B1'!X10&lt;5,'Tabel B1'!Z10&lt;0.5),"-",IFERROR('Tabel B1'!Z10/'Tabel B1'!X10*100,"-"))</f>
        <v>2.89675864201166</v>
      </c>
      <c r="R10" s="52" t="s">
        <v>25</v>
      </c>
      <c r="S10" s="51"/>
      <c r="T10" s="58">
        <v>3210</v>
      </c>
      <c r="U10" s="58">
        <v>2933</v>
      </c>
      <c r="V10" s="113">
        <v>758</v>
      </c>
      <c r="W10" s="58">
        <v>1765</v>
      </c>
      <c r="X10" s="58">
        <v>33962</v>
      </c>
      <c r="Y10" s="58">
        <v>1136</v>
      </c>
      <c r="Z10" s="113">
        <v>983.79717000000005</v>
      </c>
    </row>
    <row r="11" spans="1:26" ht="15.75" customHeight="1" x14ac:dyDescent="0.2">
      <c r="A11" s="50" t="s">
        <v>227</v>
      </c>
      <c r="B11" s="57">
        <v>547.82074</v>
      </c>
      <c r="C11" s="57">
        <v>206.90013999999999</v>
      </c>
      <c r="D11" s="108">
        <v>137.93425999999999</v>
      </c>
      <c r="E11" s="57">
        <v>105.03649</v>
      </c>
      <c r="F11" s="58"/>
      <c r="G11" s="62">
        <f>IF(OR('Tabel B1'!T11&lt;5,'Tabel B1'!B11&lt;0.5),"-",IFERROR('Tabel B1'!B11/'Tabel B1'!T11*100,"-"))</f>
        <v>10.090638054890404</v>
      </c>
      <c r="H11" s="62">
        <f>IF(OR('Tabel B1'!U11&lt;5,'Tabel B1'!C11&lt;0.5),"-",IFERROR('Tabel B1'!C11/'Tabel B1'!U11*100,"-"))</f>
        <v>11.00532659574468</v>
      </c>
      <c r="I11" s="62">
        <f>IF(OR('Tabel B1'!V11&lt;5,'Tabel B1'!D11&lt;0.5),"-",IFERROR('Tabel B1'!D11/'Tabel B1'!V11*100,"-"))</f>
        <v>12.92729709465792</v>
      </c>
      <c r="J11" s="62">
        <f>IF(OR('Tabel B1'!W11&lt;5,'Tabel B1'!E11&lt;0.5),"-",IFERROR('Tabel B1'!E11/'Tabel B1'!W11*100,"-"))</f>
        <v>12.386378537735849</v>
      </c>
      <c r="K11" s="58"/>
      <c r="L11" s="62">
        <f>IF(OR('Tabel B1'!X11&lt;5,'Tabel B1'!Z11&lt;0.5),"-",IFERROR('Tabel B1'!Z11/'Tabel B1'!X11*100,"-"))</f>
        <v>8.5991838633288218</v>
      </c>
      <c r="R11" s="50" t="s">
        <v>158</v>
      </c>
      <c r="S11" s="51"/>
      <c r="T11" s="57">
        <v>5429</v>
      </c>
      <c r="U11" s="57">
        <v>1880</v>
      </c>
      <c r="V11" s="108">
        <v>1067</v>
      </c>
      <c r="W11" s="57">
        <v>848</v>
      </c>
      <c r="X11" s="57">
        <v>17736</v>
      </c>
      <c r="Y11" s="57">
        <v>1742</v>
      </c>
      <c r="Z11" s="108">
        <v>1525.1512499999999</v>
      </c>
    </row>
    <row r="12" spans="1:26" ht="15.75" customHeight="1" x14ac:dyDescent="0.2">
      <c r="A12" s="52" t="s">
        <v>26</v>
      </c>
      <c r="B12" s="58">
        <v>1190.09231</v>
      </c>
      <c r="C12" s="58">
        <v>686.00698999999997</v>
      </c>
      <c r="D12" s="113">
        <v>204.15955</v>
      </c>
      <c r="E12" s="58">
        <v>225.84669</v>
      </c>
      <c r="F12" s="58"/>
      <c r="G12" s="63">
        <f>IF(OR('Tabel B1'!T12&lt;5,'Tabel B1'!B12&lt;0.5),"-",IFERROR('Tabel B1'!B12/'Tabel B1'!T12*100,"-"))</f>
        <v>9.6763339295877717</v>
      </c>
      <c r="H12" s="63">
        <f>IF(OR('Tabel B1'!U12&lt;5,'Tabel B1'!C12&lt;0.5),"-",IFERROR('Tabel B1'!C12/'Tabel B1'!U12*100,"-"))</f>
        <v>12.680351016635861</v>
      </c>
      <c r="I12" s="63">
        <f>IF(OR('Tabel B1'!V12&lt;5,'Tabel B1'!D12&lt;0.5),"-",IFERROR('Tabel B1'!D12/'Tabel B1'!V12*100,"-"))</f>
        <v>10.779279303062301</v>
      </c>
      <c r="J12" s="63">
        <f>IF(OR('Tabel B1'!W12&lt;5,'Tabel B1'!E12&lt;0.5),"-",IFERROR('Tabel B1'!E12/'Tabel B1'!W12*100,"-"))</f>
        <v>10.878934971098266</v>
      </c>
      <c r="K12" s="58"/>
      <c r="L12" s="63">
        <f>IF(OR('Tabel B1'!X12&lt;5,'Tabel B1'!Z12&lt;0.5),"-",IFERROR('Tabel B1'!Z12/'Tabel B1'!X12*100,"-"))</f>
        <v>8.8236337673868022</v>
      </c>
      <c r="R12" s="52" t="s">
        <v>26</v>
      </c>
      <c r="S12" s="51"/>
      <c r="T12" s="58">
        <v>12299</v>
      </c>
      <c r="U12" s="58">
        <v>5410</v>
      </c>
      <c r="V12" s="113">
        <v>1894</v>
      </c>
      <c r="W12" s="58">
        <v>2076</v>
      </c>
      <c r="X12" s="58">
        <v>40548</v>
      </c>
      <c r="Y12" s="58">
        <v>4236</v>
      </c>
      <c r="Z12" s="113">
        <v>3577.8070200000002</v>
      </c>
    </row>
    <row r="13" spans="1:26" ht="15.75" customHeight="1" x14ac:dyDescent="0.2">
      <c r="A13" s="50" t="s">
        <v>27</v>
      </c>
      <c r="B13" s="57">
        <v>161.13516000000001</v>
      </c>
      <c r="C13" s="57">
        <v>80.069230000000005</v>
      </c>
      <c r="D13" s="108">
        <v>27.61242</v>
      </c>
      <c r="E13" s="57">
        <v>39.674419999999998</v>
      </c>
      <c r="F13" s="58"/>
      <c r="G13" s="62">
        <f>IF(OR('Tabel B1'!T13&lt;5,'Tabel B1'!B13&lt;0.5),"-",IFERROR('Tabel B1'!B13/'Tabel B1'!T13*100,"-"))</f>
        <v>5.2282660609993519</v>
      </c>
      <c r="H13" s="62">
        <f>IF(OR('Tabel B1'!U13&lt;5,'Tabel B1'!C13&lt;0.5),"-",IFERROR('Tabel B1'!C13/'Tabel B1'!U13*100,"-"))</f>
        <v>4.546804656445202</v>
      </c>
      <c r="I13" s="62">
        <f>IF(OR('Tabel B1'!V13&lt;5,'Tabel B1'!D13&lt;0.5),"-",IFERROR('Tabel B1'!D13/'Tabel B1'!V13*100,"-"))</f>
        <v>6.95526952141058</v>
      </c>
      <c r="J13" s="62">
        <f>IF(OR('Tabel B1'!W13&lt;5,'Tabel B1'!E13&lt;0.5),"-",IFERROR('Tabel B1'!E13/'Tabel B1'!W13*100,"-"))</f>
        <v>5.5566414565826321</v>
      </c>
      <c r="K13" s="58"/>
      <c r="L13" s="62">
        <f>IF(OR('Tabel B1'!X13&lt;5,'Tabel B1'!Z13&lt;0.5),"-",IFERROR('Tabel B1'!Z13/'Tabel B1'!X13*100,"-"))</f>
        <v>3.5468083966359192</v>
      </c>
      <c r="R13" s="50" t="s">
        <v>27</v>
      </c>
      <c r="S13" s="51"/>
      <c r="T13" s="57">
        <v>3082</v>
      </c>
      <c r="U13" s="57">
        <v>1761</v>
      </c>
      <c r="V13" s="108">
        <v>397</v>
      </c>
      <c r="W13" s="57">
        <v>714</v>
      </c>
      <c r="X13" s="57">
        <v>14744</v>
      </c>
      <c r="Y13" s="57">
        <v>620</v>
      </c>
      <c r="Z13" s="108">
        <v>522.94142999999997</v>
      </c>
    </row>
    <row r="14" spans="1:26" ht="15.75" customHeight="1" x14ac:dyDescent="0.2">
      <c r="A14" s="52" t="s">
        <v>28</v>
      </c>
      <c r="B14" s="58">
        <v>36.888919999999999</v>
      </c>
      <c r="C14" s="58">
        <v>21.5412</v>
      </c>
      <c r="D14" s="113">
        <v>0.68796000000000002</v>
      </c>
      <c r="E14" s="58">
        <v>4.0759699999999999</v>
      </c>
      <c r="F14" s="58"/>
      <c r="G14" s="63">
        <f>IF(OR('Tabel B1'!T14&lt;5,'Tabel B1'!B14&lt;0.5),"-",IFERROR('Tabel B1'!B14/'Tabel B1'!T14*100,"-"))</f>
        <v>5.7192124031007747</v>
      </c>
      <c r="H14" s="63">
        <f>IF(OR('Tabel B1'!U14&lt;5,'Tabel B1'!C14&lt;0.5),"-",IFERROR('Tabel B1'!C14/'Tabel B1'!U14*100,"-"))</f>
        <v>5.2157869249394677</v>
      </c>
      <c r="I14" s="63">
        <f>IF(OR('Tabel B1'!V14&lt;5,'Tabel B1'!D14&lt;0.5),"-",IFERROR('Tabel B1'!D14/'Tabel B1'!V14*100,"-"))</f>
        <v>1.1861379310344828</v>
      </c>
      <c r="J14" s="63">
        <f>IF(OR('Tabel B1'!W14&lt;5,'Tabel B1'!E14&lt;0.5),"-",IFERROR('Tabel B1'!E14/'Tabel B1'!W14*100,"-"))</f>
        <v>3.5443217391304351</v>
      </c>
      <c r="K14" s="58"/>
      <c r="L14" s="63">
        <f>IF(OR('Tabel B1'!X14&lt;5,'Tabel B1'!Z14&lt;0.5),"-",IFERROR('Tabel B1'!Z14/'Tabel B1'!X14*100,"-"))</f>
        <v>4.2775887428101891</v>
      </c>
      <c r="R14" s="52" t="s">
        <v>28</v>
      </c>
      <c r="S14" s="51"/>
      <c r="T14" s="58">
        <v>645</v>
      </c>
      <c r="U14" s="58">
        <v>413</v>
      </c>
      <c r="V14" s="113">
        <v>58</v>
      </c>
      <c r="W14" s="58">
        <v>115</v>
      </c>
      <c r="X14" s="58">
        <v>2434</v>
      </c>
      <c r="Y14" s="58">
        <v>126</v>
      </c>
      <c r="Z14" s="113">
        <v>104.11651000000001</v>
      </c>
    </row>
    <row r="15" spans="1:26" ht="15.75" customHeight="1" x14ac:dyDescent="0.2">
      <c r="A15" s="50" t="s">
        <v>29</v>
      </c>
      <c r="B15" s="57">
        <v>291.49068</v>
      </c>
      <c r="C15" s="57">
        <v>94.689080000000004</v>
      </c>
      <c r="D15" s="108">
        <v>37.838209999999997</v>
      </c>
      <c r="E15" s="57">
        <v>20.749700000000001</v>
      </c>
      <c r="F15" s="58"/>
      <c r="G15" s="62">
        <f>IF(OR('Tabel B1'!T15&lt;5,'Tabel B1'!B15&lt;0.5),"-",IFERROR('Tabel B1'!B15/'Tabel B1'!T15*100,"-"))</f>
        <v>13.249576363636365</v>
      </c>
      <c r="H15" s="62">
        <f>IF(OR('Tabel B1'!U15&lt;5,'Tabel B1'!C15&lt;0.5),"-",IFERROR('Tabel B1'!C15/'Tabel B1'!U15*100,"-"))</f>
        <v>18.676347140039447</v>
      </c>
      <c r="I15" s="62">
        <f>IF(OR('Tabel B1'!V15&lt;5,'Tabel B1'!D15&lt;0.5),"-",IFERROR('Tabel B1'!D15/'Tabel B1'!V15*100,"-"))</f>
        <v>17.121361990950223</v>
      </c>
      <c r="J15" s="62">
        <f>IF(OR('Tabel B1'!W15&lt;5,'Tabel B1'!E15&lt;0.5),"-",IFERROR('Tabel B1'!E15/'Tabel B1'!W15*100,"-"))</f>
        <v>18.693423423423425</v>
      </c>
      <c r="K15" s="58"/>
      <c r="L15" s="62">
        <f>IF(OR('Tabel B1'!X15&lt;5,'Tabel B1'!Z15&lt;0.5),"-",IFERROR('Tabel B1'!Z15/'Tabel B1'!X15*100,"-"))</f>
        <v>12.632034602076125</v>
      </c>
      <c r="R15" s="50" t="s">
        <v>29</v>
      </c>
      <c r="S15" s="51"/>
      <c r="T15" s="57">
        <v>2200</v>
      </c>
      <c r="U15" s="57">
        <v>507</v>
      </c>
      <c r="V15" s="108">
        <v>221</v>
      </c>
      <c r="W15" s="57">
        <v>111</v>
      </c>
      <c r="X15" s="57">
        <v>4913</v>
      </c>
      <c r="Y15" s="57">
        <v>728</v>
      </c>
      <c r="Z15" s="108">
        <v>620.61185999999998</v>
      </c>
    </row>
    <row r="16" spans="1:26" ht="15.75" customHeight="1" x14ac:dyDescent="0.2">
      <c r="A16" s="52" t="s">
        <v>30</v>
      </c>
      <c r="B16" s="58">
        <v>77.034239999999997</v>
      </c>
      <c r="C16" s="58">
        <v>45.910310000000003</v>
      </c>
      <c r="D16" s="113">
        <v>9.0107900000000001</v>
      </c>
      <c r="E16" s="58">
        <v>10.56758</v>
      </c>
      <c r="F16" s="58"/>
      <c r="G16" s="63">
        <f>IF(OR('Tabel B1'!T16&lt;5,'Tabel B1'!B16&lt;0.5),"-",IFERROR('Tabel B1'!B16/'Tabel B1'!T16*100,"-"))</f>
        <v>8.5593599999999999</v>
      </c>
      <c r="H16" s="63">
        <f>IF(OR('Tabel B1'!U16&lt;5,'Tabel B1'!C16&lt;0.5),"-",IFERROR('Tabel B1'!C16/'Tabel B1'!U16*100,"-"))</f>
        <v>13.154816618911175</v>
      </c>
      <c r="I16" s="63">
        <f>IF(OR('Tabel B1'!V16&lt;5,'Tabel B1'!D16&lt;0.5),"-",IFERROR('Tabel B1'!D16/'Tabel B1'!V16*100,"-"))</f>
        <v>7.8354695652173918</v>
      </c>
      <c r="J16" s="63">
        <f>IF(OR('Tabel B1'!W16&lt;5,'Tabel B1'!E16&lt;0.5),"-",IFERROR('Tabel B1'!E16/'Tabel B1'!W16*100,"-"))</f>
        <v>8.1919224806201552</v>
      </c>
      <c r="K16" s="58"/>
      <c r="L16" s="63">
        <f>IF(OR('Tabel B1'!X16&lt;5,'Tabel B1'!Z16&lt;0.5),"-",IFERROR('Tabel B1'!Z16/'Tabel B1'!X16*100,"-"))</f>
        <v>7.3019918724601434</v>
      </c>
      <c r="R16" s="52" t="s">
        <v>30</v>
      </c>
      <c r="S16" s="51"/>
      <c r="T16" s="58">
        <v>900</v>
      </c>
      <c r="U16" s="58">
        <v>349</v>
      </c>
      <c r="V16" s="113">
        <v>115</v>
      </c>
      <c r="W16" s="58">
        <v>129</v>
      </c>
      <c r="X16" s="58">
        <v>3199</v>
      </c>
      <c r="Y16" s="58">
        <v>278</v>
      </c>
      <c r="Z16" s="113">
        <v>233.59072</v>
      </c>
    </row>
    <row r="17" spans="1:26" ht="15.75" hidden="1" customHeight="1" x14ac:dyDescent="0.2">
      <c r="A17" s="50" t="s">
        <v>31</v>
      </c>
      <c r="B17" s="57">
        <v>23.1404</v>
      </c>
      <c r="C17" s="57">
        <v>3.2495500000000002</v>
      </c>
      <c r="D17" s="108">
        <v>0.99980999999999998</v>
      </c>
      <c r="E17" s="57">
        <v>1.7551300000000001</v>
      </c>
      <c r="F17" s="58"/>
      <c r="G17" s="62">
        <f>IF(OR('Tabel B1'!T17&lt;5,'Tabel B1'!B17&lt;0.5),"-",IFERROR('Tabel B1'!B17/'Tabel B1'!T17*100,"-"))</f>
        <v>8.0910489510489505</v>
      </c>
      <c r="H17" s="62">
        <f>IF(OR('Tabel B1'!U17&lt;5,'Tabel B1'!C17&lt;0.5),"-",IFERROR('Tabel B1'!C17/'Tabel B1'!U17*100,"-"))</f>
        <v>4.1133544303797471</v>
      </c>
      <c r="I17" s="62">
        <f>IF(OR('Tabel B1'!V17&lt;5,'Tabel B1'!D17&lt;0.5),"-",IFERROR('Tabel B1'!D17/'Tabel B1'!V17*100,"-"))</f>
        <v>2.77725</v>
      </c>
      <c r="J17" s="62">
        <f>IF(OR('Tabel B1'!W17&lt;5,'Tabel B1'!E17&lt;0.5),"-",IFERROR('Tabel B1'!E17/'Tabel B1'!W17*100,"-"))</f>
        <v>5.3185757575757577</v>
      </c>
      <c r="K17" s="58"/>
      <c r="L17" s="62">
        <f>IF(OR('Tabel B1'!X17&lt;5,'Tabel B1'!Z17&lt;0.5),"-",IFERROR('Tabel B1'!Z17/'Tabel B1'!X17*100,"-"))</f>
        <v>3.3623977224799657</v>
      </c>
      <c r="R17" s="50" t="s">
        <v>31</v>
      </c>
      <c r="S17" s="51"/>
      <c r="T17" s="57">
        <v>286</v>
      </c>
      <c r="U17" s="57">
        <v>79</v>
      </c>
      <c r="V17" s="108">
        <v>36</v>
      </c>
      <c r="W17" s="57">
        <v>33</v>
      </c>
      <c r="X17" s="57">
        <v>2371</v>
      </c>
      <c r="Y17" s="57">
        <v>100</v>
      </c>
      <c r="Z17" s="108">
        <v>79.722449999999995</v>
      </c>
    </row>
    <row r="18" spans="1:26" ht="15.75" hidden="1" customHeight="1" x14ac:dyDescent="0.2">
      <c r="A18" s="52" t="s">
        <v>32</v>
      </c>
      <c r="B18" s="58">
        <v>26.839020000000001</v>
      </c>
      <c r="C18" s="58">
        <v>0.99980999999999998</v>
      </c>
      <c r="D18" s="113">
        <v>0</v>
      </c>
      <c r="E18" s="58">
        <v>0.99980999999999998</v>
      </c>
      <c r="F18" s="58"/>
      <c r="G18" s="63">
        <f>IF(OR('Tabel B1'!T18&lt;5,'Tabel B1'!B18&lt;0.5),"-",IFERROR('Tabel B1'!B18/'Tabel B1'!T18*100,"-"))</f>
        <v>10.692836653386454</v>
      </c>
      <c r="H18" s="63">
        <f>IF(OR('Tabel B1'!U18&lt;5,'Tabel B1'!C18&lt;0.5),"-",IFERROR('Tabel B1'!C18/'Tabel B1'!U18*100,"-"))</f>
        <v>5.5545</v>
      </c>
      <c r="I18" s="63" t="str">
        <f>IF(OR('Tabel B1'!V18&lt;5,'Tabel B1'!D18&lt;0.5),"-",IFERROR('Tabel B1'!D18/'Tabel B1'!V18*100,"-"))</f>
        <v>-</v>
      </c>
      <c r="J18" s="63">
        <f>IF(OR('Tabel B1'!W18&lt;5,'Tabel B1'!E18&lt;0.5),"-",IFERROR('Tabel B1'!E18/'Tabel B1'!W18*100,"-"))</f>
        <v>11.109</v>
      </c>
      <c r="K18" s="58"/>
      <c r="L18" s="63">
        <f>IF(OR('Tabel B1'!X18&lt;5,'Tabel B1'!Z18&lt;0.5),"-",IFERROR('Tabel B1'!Z18/'Tabel B1'!X18*100,"-"))</f>
        <v>6.3171982633863966</v>
      </c>
      <c r="R18" s="52" t="s">
        <v>32</v>
      </c>
      <c r="S18" s="51"/>
      <c r="T18" s="58">
        <v>251</v>
      </c>
      <c r="U18" s="58">
        <v>18</v>
      </c>
      <c r="V18" s="113">
        <v>5</v>
      </c>
      <c r="W18" s="58">
        <v>9</v>
      </c>
      <c r="X18" s="58">
        <v>691</v>
      </c>
      <c r="Y18" s="58">
        <v>51</v>
      </c>
      <c r="Z18" s="113">
        <v>43.65184</v>
      </c>
    </row>
    <row r="19" spans="1:26" ht="15.75" hidden="1" customHeight="1" x14ac:dyDescent="0.2">
      <c r="A19" s="50" t="s">
        <v>33</v>
      </c>
      <c r="B19" s="57">
        <v>1.99963</v>
      </c>
      <c r="C19" s="57">
        <v>0</v>
      </c>
      <c r="D19" s="108">
        <v>0</v>
      </c>
      <c r="E19" s="57">
        <v>0</v>
      </c>
      <c r="F19" s="58"/>
      <c r="G19" s="62">
        <f>IF(OR('Tabel B1'!T19&lt;5,'Tabel B1'!B19&lt;0.5),"-",IFERROR('Tabel B1'!B19/'Tabel B1'!T19*100,"-"))</f>
        <v>3.8454423076923079</v>
      </c>
      <c r="H19" s="62" t="str">
        <f>IF(OR('Tabel B1'!U19&lt;5,'Tabel B1'!C19&lt;0.5),"-",IFERROR('Tabel B1'!C19/'Tabel B1'!U19*100,"-"))</f>
        <v>-</v>
      </c>
      <c r="I19" s="62" t="str">
        <f>IF(OR('Tabel B1'!V19&lt;5,'Tabel B1'!D19&lt;0.5),"-",IFERROR('Tabel B1'!D19/'Tabel B1'!V19*100,"-"))</f>
        <v>-</v>
      </c>
      <c r="J19" s="62" t="str">
        <f>IF(OR('Tabel B1'!W19&lt;5,'Tabel B1'!E19&lt;0.5),"-",IFERROR('Tabel B1'!E19/'Tabel B1'!W19*100,"-"))</f>
        <v>-</v>
      </c>
      <c r="K19" s="58"/>
      <c r="L19" s="62">
        <f>IF(OR('Tabel B1'!X19&lt;5,'Tabel B1'!Z19&lt;0.5),"-",IFERROR('Tabel B1'!Z19/'Tabel B1'!X19*100,"-"))</f>
        <v>2.436965625</v>
      </c>
      <c r="R19" s="50" t="s">
        <v>33</v>
      </c>
      <c r="S19" s="51"/>
      <c r="T19" s="57">
        <v>52</v>
      </c>
      <c r="U19" s="57">
        <v>9</v>
      </c>
      <c r="V19" s="108">
        <v>1</v>
      </c>
      <c r="W19" s="57">
        <v>17</v>
      </c>
      <c r="X19" s="57">
        <v>320</v>
      </c>
      <c r="Y19" s="57">
        <v>9</v>
      </c>
      <c r="Z19" s="108">
        <v>7.7982899999999997</v>
      </c>
    </row>
    <row r="20" spans="1:26" ht="15.75" hidden="1" customHeight="1" x14ac:dyDescent="0.2">
      <c r="A20" s="52" t="s">
        <v>34</v>
      </c>
      <c r="B20" s="58">
        <v>7.5163700000000002</v>
      </c>
      <c r="C20" s="58">
        <v>1.99963</v>
      </c>
      <c r="D20" s="113">
        <v>0</v>
      </c>
      <c r="E20" s="58">
        <v>0.99980999999999998</v>
      </c>
      <c r="F20" s="58"/>
      <c r="G20" s="63">
        <f>IF(OR('Tabel B1'!T20&lt;5,'Tabel B1'!B20&lt;0.5),"-",IFERROR('Tabel B1'!B20/'Tabel B1'!T20*100,"-"))</f>
        <v>9.0558674698795176</v>
      </c>
      <c r="H20" s="63">
        <f>IF(OR('Tabel B1'!U20&lt;5,'Tabel B1'!C20&lt;0.5),"-",IFERROR('Tabel B1'!C20/'Tabel B1'!U20*100,"-"))</f>
        <v>24.995374999999999</v>
      </c>
      <c r="I20" s="63" t="str">
        <f>IF(OR('Tabel B1'!V20&lt;5,'Tabel B1'!D20&lt;0.5),"-",IFERROR('Tabel B1'!D20/'Tabel B1'!V20*100,"-"))</f>
        <v>-</v>
      </c>
      <c r="J20" s="63">
        <f>IF(OR('Tabel B1'!W20&lt;5,'Tabel B1'!E20&lt;0.5),"-",IFERROR('Tabel B1'!E20/'Tabel B1'!W20*100,"-"))</f>
        <v>19.996200000000002</v>
      </c>
      <c r="K20" s="58"/>
      <c r="L20" s="63">
        <f>IF(OR('Tabel B1'!X20&lt;5,'Tabel B1'!Z20&lt;0.5),"-",IFERROR('Tabel B1'!Z20/'Tabel B1'!X20*100,"-"))</f>
        <v>4.0885838264299803</v>
      </c>
      <c r="R20" s="52" t="s">
        <v>34</v>
      </c>
      <c r="S20" s="51"/>
      <c r="T20" s="58">
        <v>83</v>
      </c>
      <c r="U20" s="58">
        <v>8</v>
      </c>
      <c r="V20" s="113">
        <v>4</v>
      </c>
      <c r="W20" s="58">
        <v>5</v>
      </c>
      <c r="X20" s="58">
        <v>507</v>
      </c>
      <c r="Y20" s="58">
        <v>24</v>
      </c>
      <c r="Z20" s="113">
        <v>20.729120000000002</v>
      </c>
    </row>
    <row r="21" spans="1:26" ht="15.75" customHeight="1" x14ac:dyDescent="0.2">
      <c r="A21" s="50" t="s">
        <v>35</v>
      </c>
      <c r="B21" s="108">
        <v>59.495420000000003</v>
      </c>
      <c r="C21" s="108">
        <v>6.24899</v>
      </c>
      <c r="D21" s="108">
        <v>0.99980999999999998</v>
      </c>
      <c r="E21" s="57">
        <v>3.7547600000000001</v>
      </c>
      <c r="F21" s="58"/>
      <c r="G21" s="62">
        <f>IF(OR('Tabel B1'!T21&lt;5,'Tabel B1'!B21&lt;0.5),"-",IFERROR('Tabel B1'!B21/'Tabel B1'!T21*100,"-"))</f>
        <v>8.8534851190476189</v>
      </c>
      <c r="H21" s="62">
        <f>IF(OR('Tabel B1'!U21&lt;5,'Tabel B1'!C21&lt;0.5),"-",IFERROR('Tabel B1'!C21/'Tabel B1'!U21*100,"-"))</f>
        <v>5.4815701754385966</v>
      </c>
      <c r="I21" s="62">
        <f>IF(OR('Tabel B1'!V21&lt;5,'Tabel B1'!D21&lt;0.5),"-",IFERROR('Tabel B1'!D21/'Tabel B1'!V21*100,"-"))</f>
        <v>2.1735000000000002</v>
      </c>
      <c r="J21" s="62">
        <f>IF(OR('Tabel B1'!W21&lt;5,'Tabel B1'!E21&lt;0.5),"-",IFERROR('Tabel B1'!E21/'Tabel B1'!W21*100,"-"))</f>
        <v>5.8668125</v>
      </c>
      <c r="K21" s="58"/>
      <c r="L21" s="62">
        <f>IF(OR('Tabel B1'!X21&lt;5,'Tabel B1'!Z21&lt;0.5),"-",IFERROR('Tabel B1'!Z21/'Tabel B1'!X21*100,"-"))</f>
        <v>3.9059321162252512</v>
      </c>
      <c r="R21" s="50" t="s">
        <v>35</v>
      </c>
      <c r="S21" s="51"/>
      <c r="T21" s="57">
        <v>672</v>
      </c>
      <c r="U21" s="57">
        <v>114</v>
      </c>
      <c r="V21" s="108">
        <v>46</v>
      </c>
      <c r="W21" s="57">
        <v>64</v>
      </c>
      <c r="X21" s="57">
        <v>3889</v>
      </c>
      <c r="Y21" s="57">
        <v>184</v>
      </c>
      <c r="Z21" s="108">
        <v>151.90170000000001</v>
      </c>
    </row>
    <row r="22" spans="1:26" ht="15.75" customHeight="1" x14ac:dyDescent="0.2">
      <c r="A22" s="52" t="s">
        <v>36</v>
      </c>
      <c r="B22" s="58">
        <v>2.6969400000000001</v>
      </c>
      <c r="C22" s="58">
        <v>0</v>
      </c>
      <c r="D22" s="113">
        <v>0</v>
      </c>
      <c r="E22" s="58">
        <v>0</v>
      </c>
      <c r="F22" s="58"/>
      <c r="G22" s="63">
        <f>IF(OR('Tabel B1'!T22&lt;5,'Tabel B1'!B22&lt;0.5),"-",IFERROR('Tabel B1'!B22/'Tabel B1'!T22*100,"-"))</f>
        <v>4.9943333333333335</v>
      </c>
      <c r="H22" s="63" t="str">
        <f>IF(OR('Tabel B1'!U22&lt;5,'Tabel B1'!C22&lt;0.5),"-",IFERROR('Tabel B1'!C22/'Tabel B1'!U22*100,"-"))</f>
        <v>-</v>
      </c>
      <c r="I22" s="63" t="str">
        <f>IF(OR('Tabel B1'!V22&lt;5,'Tabel B1'!D22&lt;0.5),"-",IFERROR('Tabel B1'!D22/'Tabel B1'!V22*100,"-"))</f>
        <v>-</v>
      </c>
      <c r="J22" s="63" t="str">
        <f>IF(OR('Tabel B1'!W22&lt;5,'Tabel B1'!E22&lt;0.5),"-",IFERROR('Tabel B1'!E22/'Tabel B1'!W22*100,"-"))</f>
        <v>-</v>
      </c>
      <c r="K22" s="58"/>
      <c r="L22" s="63">
        <f>IF(OR('Tabel B1'!X22&lt;5,'Tabel B1'!Z22&lt;0.5),"-",IFERROR('Tabel B1'!Z22/'Tabel B1'!X22*100,"-"))</f>
        <v>2.4102941176470587</v>
      </c>
      <c r="R22" s="52" t="s">
        <v>36</v>
      </c>
      <c r="S22" s="51"/>
      <c r="T22" s="58">
        <v>54</v>
      </c>
      <c r="U22" s="58">
        <v>26</v>
      </c>
      <c r="V22" s="113">
        <v>4</v>
      </c>
      <c r="W22" s="58">
        <v>4</v>
      </c>
      <c r="X22" s="58">
        <v>357</v>
      </c>
      <c r="Y22" s="58">
        <v>16</v>
      </c>
      <c r="Z22" s="113">
        <v>8.6047499999999992</v>
      </c>
    </row>
    <row r="23" spans="1:26" ht="15.75" customHeight="1" x14ac:dyDescent="0.2">
      <c r="A23" s="50" t="s">
        <v>37</v>
      </c>
      <c r="B23" s="57">
        <v>14.22753</v>
      </c>
      <c r="C23" s="57">
        <v>1.99963</v>
      </c>
      <c r="D23" s="108">
        <v>0</v>
      </c>
      <c r="E23" s="57">
        <v>0</v>
      </c>
      <c r="F23" s="58"/>
      <c r="G23" s="62">
        <f>IF(OR('Tabel B1'!T23&lt;5,'Tabel B1'!B23&lt;0.5),"-",IFERROR('Tabel B1'!B23/'Tabel B1'!T23*100,"-"))</f>
        <v>8.9481320754716993</v>
      </c>
      <c r="H23" s="62">
        <f>IF(OR('Tabel B1'!U23&lt;5,'Tabel B1'!C23&lt;0.5),"-",IFERROR('Tabel B1'!C23/'Tabel B1'!U23*100,"-"))</f>
        <v>9.9981500000000008</v>
      </c>
      <c r="I23" s="62" t="str">
        <f>IF(OR('Tabel B1'!V23&lt;5,'Tabel B1'!D23&lt;0.5),"-",IFERROR('Tabel B1'!D23/'Tabel B1'!V23*100,"-"))</f>
        <v>-</v>
      </c>
      <c r="J23" s="62" t="str">
        <f>IF(OR('Tabel B1'!W23&lt;5,'Tabel B1'!E23&lt;0.5),"-",IFERROR('Tabel B1'!E23/'Tabel B1'!W23*100,"-"))</f>
        <v>-</v>
      </c>
      <c r="K23" s="58"/>
      <c r="L23" s="62">
        <f>IF(OR('Tabel B1'!X23&lt;5,'Tabel B1'!Z23&lt;0.5),"-",IFERROR('Tabel B1'!Z23/'Tabel B1'!X23*100,"-"))</f>
        <v>7.6678166666666669</v>
      </c>
      <c r="R23" s="50" t="s">
        <v>37</v>
      </c>
      <c r="S23" s="51"/>
      <c r="T23" s="57">
        <v>159</v>
      </c>
      <c r="U23" s="57">
        <v>20</v>
      </c>
      <c r="V23" s="108">
        <v>3</v>
      </c>
      <c r="W23" s="108">
        <v>6</v>
      </c>
      <c r="X23" s="57">
        <v>420</v>
      </c>
      <c r="Y23" s="57">
        <v>38</v>
      </c>
      <c r="Z23" s="108">
        <v>32.204830000000001</v>
      </c>
    </row>
    <row r="24" spans="1:26" ht="15.75" customHeight="1" x14ac:dyDescent="0.2">
      <c r="A24" s="52" t="s">
        <v>38</v>
      </c>
      <c r="B24" s="58">
        <v>33.028750000000002</v>
      </c>
      <c r="C24" s="58">
        <v>0.30748999999999999</v>
      </c>
      <c r="D24" s="113">
        <v>1.99963</v>
      </c>
      <c r="E24" s="58">
        <v>0.99980999999999998</v>
      </c>
      <c r="F24" s="58"/>
      <c r="G24" s="63">
        <f>IF(OR('Tabel B1'!T24&lt;5,'Tabel B1'!B24&lt;0.5),"-",IFERROR('Tabel B1'!B24/'Tabel B1'!T24*100,"-"))</f>
        <v>9.6013808139534884</v>
      </c>
      <c r="H24" s="63" t="str">
        <f>IF(OR('Tabel B1'!U24&lt;5,'Tabel B1'!C24&lt;0.5),"-",IFERROR('Tabel B1'!C24/'Tabel B1'!U24*100,"-"))</f>
        <v>-</v>
      </c>
      <c r="I24" s="63">
        <f>IF(OR('Tabel B1'!V24&lt;5,'Tabel B1'!D24&lt;0.5),"-",IFERROR('Tabel B1'!D24/'Tabel B1'!V24*100,"-"))</f>
        <v>3.5081228070175441</v>
      </c>
      <c r="J24" s="63">
        <f>IF(OR('Tabel B1'!W24&lt;5,'Tabel B1'!E24&lt;0.5),"-",IFERROR('Tabel B1'!E24/'Tabel B1'!W24*100,"-"))</f>
        <v>2.1735000000000002</v>
      </c>
      <c r="K24" s="58"/>
      <c r="L24" s="63">
        <f>IF(OR('Tabel B1'!X24&lt;5,'Tabel B1'!Z24&lt;0.5),"-",IFERROR('Tabel B1'!Z24/'Tabel B1'!X24*100,"-"))</f>
        <v>4.0347781040268451</v>
      </c>
      <c r="R24" s="52" t="s">
        <v>38</v>
      </c>
      <c r="S24" s="51"/>
      <c r="T24" s="58">
        <v>344</v>
      </c>
      <c r="U24" s="58">
        <v>50</v>
      </c>
      <c r="V24" s="113">
        <v>57</v>
      </c>
      <c r="W24" s="58">
        <v>46</v>
      </c>
      <c r="X24" s="58">
        <v>2384</v>
      </c>
      <c r="Y24" s="58">
        <v>131</v>
      </c>
      <c r="Z24" s="113">
        <v>96.189109999999999</v>
      </c>
    </row>
    <row r="25" spans="1:26" ht="15.75" customHeight="1" x14ac:dyDescent="0.2">
      <c r="A25" s="50" t="s">
        <v>39</v>
      </c>
      <c r="B25" s="57">
        <v>65.910309999999996</v>
      </c>
      <c r="C25" s="57">
        <v>15.25853</v>
      </c>
      <c r="D25" s="108">
        <v>2.9994399999999999</v>
      </c>
      <c r="E25" s="57">
        <v>20.880680000000002</v>
      </c>
      <c r="F25" s="58"/>
      <c r="G25" s="62">
        <f>IF(OR('Tabel B1'!T25&lt;5,'Tabel B1'!B25&lt;0.5),"-",IFERROR('Tabel B1'!B25/'Tabel B1'!T25*100,"-"))</f>
        <v>5.3025189058728879</v>
      </c>
      <c r="H25" s="62">
        <f>IF(OR('Tabel B1'!U25&lt;5,'Tabel B1'!C25&lt;0.5),"-",IFERROR('Tabel B1'!C25/'Tabel B1'!U25*100,"-"))</f>
        <v>9.5965597484276728</v>
      </c>
      <c r="I25" s="62">
        <f>IF(OR('Tabel B1'!V25&lt;5,'Tabel B1'!D25&lt;0.5),"-",IFERROR('Tabel B1'!D25/'Tabel B1'!V25*100,"-"))</f>
        <v>5.7681538461538455</v>
      </c>
      <c r="J25" s="62">
        <f>IF(OR('Tabel B1'!W25&lt;5,'Tabel B1'!E25&lt;0.5),"-",IFERROR('Tabel B1'!E25/'Tabel B1'!W25*100,"-"))</f>
        <v>11.6651843575419</v>
      </c>
      <c r="K25" s="58"/>
      <c r="L25" s="62">
        <f>IF(OR('Tabel B1'!X25&lt;5,'Tabel B1'!Z25&lt;0.5),"-",IFERROR('Tabel B1'!Z25/'Tabel B1'!X25*100,"-"))</f>
        <v>3.6609213226909918</v>
      </c>
      <c r="R25" s="50" t="s">
        <v>39</v>
      </c>
      <c r="S25" s="51"/>
      <c r="T25" s="57">
        <v>1243</v>
      </c>
      <c r="U25" s="57">
        <v>159</v>
      </c>
      <c r="V25" s="108">
        <v>52</v>
      </c>
      <c r="W25" s="57">
        <v>179</v>
      </c>
      <c r="X25" s="57">
        <v>5262</v>
      </c>
      <c r="Y25" s="57">
        <v>222</v>
      </c>
      <c r="Z25" s="108">
        <v>192.63767999999999</v>
      </c>
    </row>
    <row r="26" spans="1:26" ht="15.75" customHeight="1" x14ac:dyDescent="0.2">
      <c r="A26" s="52" t="s">
        <v>40</v>
      </c>
      <c r="B26" s="58">
        <v>90.424750000000003</v>
      </c>
      <c r="C26" s="58">
        <v>53.16722</v>
      </c>
      <c r="D26" s="113">
        <v>9.50976</v>
      </c>
      <c r="E26" s="58">
        <v>12.475519999999999</v>
      </c>
      <c r="F26" s="58"/>
      <c r="G26" s="63">
        <f>IF(OR('Tabel B1'!T26&lt;5,'Tabel B1'!B26&lt;0.5),"-",IFERROR('Tabel B1'!B26/'Tabel B1'!T26*100,"-"))</f>
        <v>3.7583021612635084</v>
      </c>
      <c r="H26" s="63">
        <f>IF(OR('Tabel B1'!U26&lt;5,'Tabel B1'!C26&lt;0.5),"-",IFERROR('Tabel B1'!C26/'Tabel B1'!U26*100,"-"))</f>
        <v>2.8692509444144632</v>
      </c>
      <c r="I26" s="63">
        <f>IF(OR('Tabel B1'!V26&lt;5,'Tabel B1'!D26&lt;0.5),"-",IFERROR('Tabel B1'!D26/'Tabel B1'!V26*100,"-"))</f>
        <v>1.7481176470588236</v>
      </c>
      <c r="J26" s="63">
        <f>IF(OR('Tabel B1'!W26&lt;5,'Tabel B1'!E26&lt;0.5),"-",IFERROR('Tabel B1'!E26/'Tabel B1'!W26*100,"-"))</f>
        <v>1.2743125638406536</v>
      </c>
      <c r="K26" s="58"/>
      <c r="L26" s="63">
        <f>IF(OR('Tabel B1'!X26&lt;5,'Tabel B1'!Z26&lt;0.5),"-",IFERROR('Tabel B1'!Z26/'Tabel B1'!X26*100,"-"))</f>
        <v>2.0215591537132989</v>
      </c>
      <c r="R26" s="52" t="s">
        <v>40</v>
      </c>
      <c r="S26" s="51"/>
      <c r="T26" s="58">
        <v>2406</v>
      </c>
      <c r="U26" s="58">
        <v>1853</v>
      </c>
      <c r="V26" s="113">
        <v>544</v>
      </c>
      <c r="W26" s="58">
        <v>979</v>
      </c>
      <c r="X26" s="58">
        <v>11580</v>
      </c>
      <c r="Y26" s="58">
        <v>290</v>
      </c>
      <c r="Z26" s="113">
        <v>234.09655000000001</v>
      </c>
    </row>
    <row r="27" spans="1:26" ht="15.75" customHeight="1" x14ac:dyDescent="0.2">
      <c r="A27" s="50" t="s">
        <v>41</v>
      </c>
      <c r="B27" s="57">
        <v>6.30138</v>
      </c>
      <c r="C27" s="57">
        <v>1.5380799999999999</v>
      </c>
      <c r="D27" s="108">
        <v>0.12786</v>
      </c>
      <c r="E27" s="57">
        <v>0</v>
      </c>
      <c r="F27" s="58"/>
      <c r="G27" s="62">
        <f>IF(OR('Tabel B1'!T27&lt;5,'Tabel B1'!B27&lt;0.5),"-",IFERROR('Tabel B1'!B27/'Tabel B1'!T27*100,"-"))</f>
        <v>2.1074849498327759</v>
      </c>
      <c r="H27" s="62">
        <f>IF(OR('Tabel B1'!U27&lt;5,'Tabel B1'!C27&lt;0.5),"-",IFERROR('Tabel B1'!C27/'Tabel B1'!U27*100,"-"))</f>
        <v>0.5092980132450331</v>
      </c>
      <c r="I27" s="62" t="str">
        <f>IF(OR('Tabel B1'!V27&lt;5,'Tabel B1'!D27&lt;0.5),"-",IFERROR('Tabel B1'!D27/'Tabel B1'!V27*100,"-"))</f>
        <v>-</v>
      </c>
      <c r="J27" s="62" t="str">
        <f>IF(OR('Tabel B1'!W27&lt;5,'Tabel B1'!E27&lt;0.5),"-",IFERROR('Tabel B1'!E27/'Tabel B1'!W27*100,"-"))</f>
        <v>-</v>
      </c>
      <c r="K27" s="58"/>
      <c r="L27" s="62">
        <f>IF(OR('Tabel B1'!X27&lt;5,'Tabel B1'!Z27&lt;0.5),"-",IFERROR('Tabel B1'!Z27/'Tabel B1'!X27*100,"-"))</f>
        <v>0.90353434343434358</v>
      </c>
      <c r="R27" s="50" t="s">
        <v>41</v>
      </c>
      <c r="S27" s="51"/>
      <c r="T27" s="57">
        <v>299</v>
      </c>
      <c r="U27" s="57">
        <v>302</v>
      </c>
      <c r="V27" s="108">
        <v>65</v>
      </c>
      <c r="W27" s="57">
        <v>57</v>
      </c>
      <c r="X27" s="57">
        <v>1980</v>
      </c>
      <c r="Y27" s="57">
        <v>28</v>
      </c>
      <c r="Z27" s="108">
        <v>17.889980000000001</v>
      </c>
    </row>
    <row r="28" spans="1:26" ht="15.75" customHeight="1" x14ac:dyDescent="0.2">
      <c r="A28" s="52" t="s">
        <v>42</v>
      </c>
      <c r="B28" s="58">
        <v>161.93538000000001</v>
      </c>
      <c r="C28" s="58">
        <v>97.470219999999998</v>
      </c>
      <c r="D28" s="113">
        <v>0.31123000000000001</v>
      </c>
      <c r="E28" s="58">
        <v>0.99980999999999998</v>
      </c>
      <c r="F28" s="58"/>
      <c r="G28" s="63">
        <f>IF(OR('Tabel B1'!T28&lt;5,'Tabel B1'!B28&lt;0.5),"-",IFERROR('Tabel B1'!B28/'Tabel B1'!T28*100,"-"))</f>
        <v>7.1463097969991178</v>
      </c>
      <c r="H28" s="63">
        <f>IF(OR('Tabel B1'!U28&lt;5,'Tabel B1'!C28&lt;0.5),"-",IFERROR('Tabel B1'!C28/'Tabel B1'!U28*100,"-"))</f>
        <v>8.4830478677110541</v>
      </c>
      <c r="I28" s="63" t="str">
        <f>IF(OR('Tabel B1'!V28&lt;5,'Tabel B1'!D28&lt;0.5),"-",IFERROR('Tabel B1'!D28/'Tabel B1'!V28*100,"-"))</f>
        <v>-</v>
      </c>
      <c r="J28" s="63">
        <f>IF(OR('Tabel B1'!W28&lt;5,'Tabel B1'!E28&lt;0.5),"-",IFERROR('Tabel B1'!E28/'Tabel B1'!W28*100,"-"))</f>
        <v>1.8178363636363635</v>
      </c>
      <c r="K28" s="58"/>
      <c r="L28" s="63">
        <f>IF(OR('Tabel B1'!X28&lt;5,'Tabel B1'!Z28&lt;0.5),"-",IFERROR('Tabel B1'!Z28/'Tabel B1'!X28*100,"-"))</f>
        <v>5.9935590825993019</v>
      </c>
      <c r="R28" s="52" t="s">
        <v>42</v>
      </c>
      <c r="S28" s="51"/>
      <c r="T28" s="58">
        <v>2266</v>
      </c>
      <c r="U28" s="58">
        <v>1149</v>
      </c>
      <c r="V28" s="113">
        <v>75</v>
      </c>
      <c r="W28" s="58">
        <v>55</v>
      </c>
      <c r="X28" s="58">
        <v>6017</v>
      </c>
      <c r="Y28" s="58">
        <v>411</v>
      </c>
      <c r="Z28" s="113">
        <v>360.63245000000001</v>
      </c>
    </row>
    <row r="29" spans="1:26" ht="15.75" customHeight="1" x14ac:dyDescent="0.2">
      <c r="A29" s="50" t="s">
        <v>43</v>
      </c>
      <c r="B29" s="57">
        <v>0.99980999999999998</v>
      </c>
      <c r="C29" s="57">
        <v>0.76903999999999995</v>
      </c>
      <c r="D29" s="108">
        <v>0.99980999999999998</v>
      </c>
      <c r="E29" s="57">
        <v>0</v>
      </c>
      <c r="F29" s="58"/>
      <c r="G29" s="62">
        <f>IF(OR('Tabel B1'!T29&lt;5,'Tabel B1'!B29&lt;0.5),"-",IFERROR('Tabel B1'!B29/'Tabel B1'!T29*100,"-"))</f>
        <v>1.6945932203389829</v>
      </c>
      <c r="H29" s="62">
        <f>IF(OR('Tabel B1'!U29&lt;5,'Tabel B1'!C29&lt;0.5),"-",IFERROR('Tabel B1'!C29/'Tabel B1'!U29*100,"-"))</f>
        <v>1.7478181818181817</v>
      </c>
      <c r="I29" s="62">
        <f>IF(OR('Tabel B1'!V29&lt;5,'Tabel B1'!D29&lt;0.5),"-",IFERROR('Tabel B1'!D29/'Tabel B1'!V29*100,"-"))</f>
        <v>0.70908510638297872</v>
      </c>
      <c r="J29" s="62" t="str">
        <f>IF(OR('Tabel B1'!W29&lt;5,'Tabel B1'!E29&lt;0.5),"-",IFERROR('Tabel B1'!E29/'Tabel B1'!W29*100,"-"))</f>
        <v>-</v>
      </c>
      <c r="K29" s="58"/>
      <c r="L29" s="62">
        <f>IF(OR('Tabel B1'!X29&lt;5,'Tabel B1'!Z29&lt;0.5),"-",IFERROR('Tabel B1'!Z29/'Tabel B1'!X29*100,"-"))</f>
        <v>1.002978622327791</v>
      </c>
      <c r="R29" s="50" t="s">
        <v>43</v>
      </c>
      <c r="S29" s="51"/>
      <c r="T29" s="57">
        <v>59</v>
      </c>
      <c r="U29" s="57">
        <v>44</v>
      </c>
      <c r="V29" s="108">
        <v>141</v>
      </c>
      <c r="W29" s="57">
        <v>33</v>
      </c>
      <c r="X29" s="57">
        <v>842</v>
      </c>
      <c r="Y29" s="57">
        <v>10</v>
      </c>
      <c r="Z29" s="108">
        <v>8.4450800000000008</v>
      </c>
    </row>
    <row r="30" spans="1:26" ht="15.75" customHeight="1" x14ac:dyDescent="0.2">
      <c r="A30" s="52" t="s">
        <v>44</v>
      </c>
      <c r="B30" s="58">
        <v>43.936880000000002</v>
      </c>
      <c r="C30" s="58">
        <v>8.7675400000000003</v>
      </c>
      <c r="D30" s="113">
        <v>10.19148</v>
      </c>
      <c r="E30" s="58">
        <v>2.9308299999999998</v>
      </c>
      <c r="F30" s="58"/>
      <c r="G30" s="63">
        <f>IF(OR('Tabel B1'!T30&lt;5,'Tabel B1'!B30&lt;0.5),"-",IFERROR('Tabel B1'!B30/'Tabel B1'!T30*100,"-"))</f>
        <v>5.351629719853837</v>
      </c>
      <c r="H30" s="63">
        <f>IF(OR('Tabel B1'!U30&lt;5,'Tabel B1'!C30&lt;0.5),"-",IFERROR('Tabel B1'!C30/'Tabel B1'!U30*100,"-"))</f>
        <v>5.3788588957055214</v>
      </c>
      <c r="I30" s="63">
        <f>IF(OR('Tabel B1'!V30&lt;5,'Tabel B1'!D30&lt;0.5),"-",IFERROR('Tabel B1'!D30/'Tabel B1'!V30*100,"-"))</f>
        <v>5.4792903225806455</v>
      </c>
      <c r="J30" s="63">
        <f>IF(OR('Tabel B1'!W30&lt;5,'Tabel B1'!E30&lt;0.5),"-",IFERROR('Tabel B1'!E30/'Tabel B1'!W30*100,"-"))</f>
        <v>2.7912666666666666</v>
      </c>
      <c r="K30" s="58"/>
      <c r="L30" s="63">
        <f>IF(OR('Tabel B1'!X30&lt;5,'Tabel B1'!Z30&lt;0.5),"-",IFERROR('Tabel B1'!Z30/'Tabel B1'!X30*100,"-"))</f>
        <v>3.8899266187050356</v>
      </c>
      <c r="R30" s="52" t="s">
        <v>44</v>
      </c>
      <c r="S30" s="51"/>
      <c r="T30" s="58">
        <v>821</v>
      </c>
      <c r="U30" s="58">
        <v>163</v>
      </c>
      <c r="V30" s="113">
        <v>186</v>
      </c>
      <c r="W30" s="58">
        <v>105</v>
      </c>
      <c r="X30" s="58">
        <v>3475</v>
      </c>
      <c r="Y30" s="58">
        <v>157</v>
      </c>
      <c r="Z30" s="113">
        <v>135.17495</v>
      </c>
    </row>
    <row r="31" spans="1:26" ht="15.75" customHeight="1" x14ac:dyDescent="0.2">
      <c r="A31" s="50" t="s">
        <v>45</v>
      </c>
      <c r="B31" s="57">
        <v>3.9456099999999998</v>
      </c>
      <c r="C31" s="57">
        <v>4.0098500000000001</v>
      </c>
      <c r="D31" s="108">
        <v>1.99963</v>
      </c>
      <c r="E31" s="57">
        <v>2.5098199999999999</v>
      </c>
      <c r="F31" s="58"/>
      <c r="G31" s="62">
        <f>IF(OR('Tabel B1'!T31&lt;5,'Tabel B1'!B31&lt;0.5),"-",IFERROR('Tabel B1'!B31/'Tabel B1'!T31*100,"-"))</f>
        <v>2.6840884353741497</v>
      </c>
      <c r="H31" s="62">
        <f>IF(OR('Tabel B1'!U31&lt;5,'Tabel B1'!C31&lt;0.5),"-",IFERROR('Tabel B1'!C31/'Tabel B1'!U31*100,"-"))</f>
        <v>4.8900609756097566</v>
      </c>
      <c r="I31" s="62">
        <f>IF(OR('Tabel B1'!V31&lt;5,'Tabel B1'!D31&lt;0.5),"-",IFERROR('Tabel B1'!D31/'Tabel B1'!V31*100,"-"))</f>
        <v>3.5707678571428572</v>
      </c>
      <c r="J31" s="62">
        <f>IF(OR('Tabel B1'!W31&lt;5,'Tabel B1'!E31&lt;0.5),"-",IFERROR('Tabel B1'!E31/'Tabel B1'!W31*100,"-"))</f>
        <v>6.1215121951219507</v>
      </c>
      <c r="K31" s="58"/>
      <c r="L31" s="62">
        <f>IF(OR('Tabel B1'!X31&lt;5,'Tabel B1'!Z31&lt;0.5),"-",IFERROR('Tabel B1'!Z31/'Tabel B1'!X31*100,"-"))</f>
        <v>3.2012436170212766</v>
      </c>
      <c r="R31" s="50" t="s">
        <v>45</v>
      </c>
      <c r="S31" s="51"/>
      <c r="T31" s="57">
        <v>147</v>
      </c>
      <c r="U31" s="57">
        <v>82</v>
      </c>
      <c r="V31" s="108">
        <v>56</v>
      </c>
      <c r="W31" s="57">
        <v>41</v>
      </c>
      <c r="X31" s="57">
        <v>940</v>
      </c>
      <c r="Y31" s="57">
        <v>39</v>
      </c>
      <c r="Z31" s="108">
        <v>30.09169</v>
      </c>
    </row>
    <row r="32" spans="1:26" ht="15.75" customHeight="1" x14ac:dyDescent="0.2">
      <c r="A32" s="52" t="s">
        <v>46</v>
      </c>
      <c r="B32" s="58">
        <v>18.834900000000001</v>
      </c>
      <c r="C32" s="58">
        <v>9.7729700000000008</v>
      </c>
      <c r="D32" s="113">
        <v>0.99980999999999998</v>
      </c>
      <c r="E32" s="58">
        <v>0</v>
      </c>
      <c r="F32" s="58"/>
      <c r="G32" s="63">
        <f>IF(OR('Tabel B1'!T32&lt;5,'Tabel B1'!B32&lt;0.5),"-",IFERROR('Tabel B1'!B32/'Tabel B1'!T32*100,"-"))</f>
        <v>7.5039442231075695</v>
      </c>
      <c r="H32" s="63">
        <f>IF(OR('Tabel B1'!U32&lt;5,'Tabel B1'!C32&lt;0.5),"-",IFERROR('Tabel B1'!C32/'Tabel B1'!U32*100,"-"))</f>
        <v>6.5153133333333333</v>
      </c>
      <c r="I32" s="63">
        <f>IF(OR('Tabel B1'!V32&lt;5,'Tabel B1'!D32&lt;0.5),"-",IFERROR('Tabel B1'!D32/'Tabel B1'!V32*100,"-"))</f>
        <v>1.6390327868852459</v>
      </c>
      <c r="J32" s="63" t="str">
        <f>IF(OR('Tabel B1'!W32&lt;5,'Tabel B1'!E32&lt;0.5),"-",IFERROR('Tabel B1'!E32/'Tabel B1'!W32*100,"-"))</f>
        <v>-</v>
      </c>
      <c r="K32" s="58"/>
      <c r="L32" s="63">
        <f>IF(OR('Tabel B1'!X32&lt;5,'Tabel B1'!Z32&lt;0.5),"-",IFERROR('Tabel B1'!Z32/'Tabel B1'!X32*100,"-"))</f>
        <v>3.1663824378971697</v>
      </c>
      <c r="R32" s="52" t="s">
        <v>46</v>
      </c>
      <c r="S32" s="51"/>
      <c r="T32" s="58">
        <v>251</v>
      </c>
      <c r="U32" s="58">
        <v>150</v>
      </c>
      <c r="V32" s="113">
        <v>61</v>
      </c>
      <c r="W32" s="58">
        <v>41</v>
      </c>
      <c r="X32" s="58">
        <v>1731</v>
      </c>
      <c r="Y32" s="58">
        <v>65</v>
      </c>
      <c r="Z32" s="113">
        <v>54.810079999999999</v>
      </c>
    </row>
    <row r="33" spans="1:26" ht="15.75" customHeight="1" x14ac:dyDescent="0.2">
      <c r="A33" s="50" t="s">
        <v>47</v>
      </c>
      <c r="B33" s="57">
        <v>115.21362000000001</v>
      </c>
      <c r="C33" s="57">
        <v>99.208510000000004</v>
      </c>
      <c r="D33" s="108">
        <v>37.745899999999999</v>
      </c>
      <c r="E33" s="57">
        <v>35.59346</v>
      </c>
      <c r="F33" s="58"/>
      <c r="G33" s="62">
        <f>IF(OR('Tabel B1'!T33&lt;5,'Tabel B1'!B33&lt;0.5),"-",IFERROR('Tabel B1'!B33/'Tabel B1'!T33*100,"-"))</f>
        <v>5.6755477832512318</v>
      </c>
      <c r="H33" s="62">
        <f>IF(OR('Tabel B1'!U33&lt;5,'Tabel B1'!C33&lt;0.5),"-",IFERROR('Tabel B1'!C33/'Tabel B1'!U33*100,"-"))</f>
        <v>7.8862090620031804</v>
      </c>
      <c r="I33" s="62">
        <f>IF(OR('Tabel B1'!V33&lt;5,'Tabel B1'!D33&lt;0.5),"-",IFERROR('Tabel B1'!D33/'Tabel B1'!V33*100,"-"))</f>
        <v>8.1701082251082244</v>
      </c>
      <c r="J33" s="62">
        <f>IF(OR('Tabel B1'!W33&lt;5,'Tabel B1'!E33&lt;0.5),"-",IFERROR('Tabel B1'!E33/'Tabel B1'!W33*100,"-"))</f>
        <v>10.720921686746989</v>
      </c>
      <c r="K33" s="58"/>
      <c r="L33" s="62">
        <f>IF(OR('Tabel B1'!X33&lt;5,'Tabel B1'!Z33&lt;0.5),"-",IFERROR('Tabel B1'!Z33/'Tabel B1'!X33*100,"-"))</f>
        <v>5.308734951947395</v>
      </c>
      <c r="R33" s="50" t="s">
        <v>47</v>
      </c>
      <c r="S33" s="51"/>
      <c r="T33" s="57">
        <v>2030</v>
      </c>
      <c r="U33" s="57">
        <v>1258</v>
      </c>
      <c r="V33" s="108">
        <v>462</v>
      </c>
      <c r="W33" s="57">
        <v>332</v>
      </c>
      <c r="X33" s="57">
        <v>7908</v>
      </c>
      <c r="Y33" s="57">
        <v>495</v>
      </c>
      <c r="Z33" s="108">
        <v>419.81475999999998</v>
      </c>
    </row>
    <row r="34" spans="1:26" ht="15.75" customHeight="1" x14ac:dyDescent="0.2">
      <c r="A34" s="52" t="s">
        <v>48</v>
      </c>
      <c r="B34" s="58">
        <v>97.926779999999994</v>
      </c>
      <c r="C34" s="58">
        <v>38.950290000000003</v>
      </c>
      <c r="D34" s="113">
        <v>8.8137000000000008</v>
      </c>
      <c r="E34" s="58">
        <v>5.5454400000000001</v>
      </c>
      <c r="F34" s="58"/>
      <c r="G34" s="63">
        <f>IF(OR('Tabel B1'!T34&lt;5,'Tabel B1'!B34&lt;0.5),"-",IFERROR('Tabel B1'!B34/'Tabel B1'!T34*100,"-"))</f>
        <v>2.2465423262216104</v>
      </c>
      <c r="H34" s="63">
        <f>IF(OR('Tabel B1'!U34&lt;5,'Tabel B1'!C34&lt;0.5),"-",IFERROR('Tabel B1'!C34/'Tabel B1'!U34*100,"-"))</f>
        <v>2.7468469675599438</v>
      </c>
      <c r="I34" s="63">
        <f>IF(OR('Tabel B1'!V34&lt;5,'Tabel B1'!D34&lt;0.5),"-",IFERROR('Tabel B1'!D34/'Tabel B1'!V34*100,"-"))</f>
        <v>2.3255145118733509</v>
      </c>
      <c r="J34" s="63">
        <f>IF(OR('Tabel B1'!W34&lt;5,'Tabel B1'!E34&lt;0.5),"-",IFERROR('Tabel B1'!E34/'Tabel B1'!W34*100,"-"))</f>
        <v>1.5490055865921788</v>
      </c>
      <c r="K34" s="58"/>
      <c r="L34" s="63">
        <f>IF(OR('Tabel B1'!X34&lt;5,'Tabel B1'!Z34&lt;0.5),"-",IFERROR('Tabel B1'!Z34/'Tabel B1'!X34*100,"-"))</f>
        <v>1.8703497417794337</v>
      </c>
      <c r="R34" s="52" t="s">
        <v>48</v>
      </c>
      <c r="S34" s="51"/>
      <c r="T34" s="58">
        <v>4359</v>
      </c>
      <c r="U34" s="58">
        <v>1418</v>
      </c>
      <c r="V34" s="113">
        <v>379</v>
      </c>
      <c r="W34" s="58">
        <v>358</v>
      </c>
      <c r="X34" s="58">
        <v>15297</v>
      </c>
      <c r="Y34" s="58">
        <v>340</v>
      </c>
      <c r="Z34" s="113">
        <v>286.10739999999998</v>
      </c>
    </row>
    <row r="35" spans="1:26" ht="15.75" customHeight="1" x14ac:dyDescent="0.2">
      <c r="A35" s="50" t="s">
        <v>49</v>
      </c>
      <c r="B35" s="57">
        <v>68.708290000000005</v>
      </c>
      <c r="C35" s="57">
        <v>26.581430000000001</v>
      </c>
      <c r="D35" s="108">
        <v>8.8904099999999993</v>
      </c>
      <c r="E35" s="57">
        <v>15.4419</v>
      </c>
      <c r="F35" s="58"/>
      <c r="G35" s="62">
        <f>IF(OR('Tabel B1'!T35&lt;5,'Tabel B1'!B35&lt;0.5),"-",IFERROR('Tabel B1'!B35/'Tabel B1'!T35*100,"-"))</f>
        <v>2.67764185502728</v>
      </c>
      <c r="H35" s="62">
        <f>IF(OR('Tabel B1'!U35&lt;5,'Tabel B1'!C35&lt;0.5),"-",IFERROR('Tabel B1'!C35/'Tabel B1'!U35*100,"-"))</f>
        <v>3.065908881199539</v>
      </c>
      <c r="I35" s="62">
        <f>IF(OR('Tabel B1'!V35&lt;5,'Tabel B1'!D35&lt;0.5),"-",IFERROR('Tabel B1'!D35/'Tabel B1'!V35*100,"-"))</f>
        <v>3.0977038327526127</v>
      </c>
      <c r="J35" s="62">
        <f>IF(OR('Tabel B1'!W35&lt;5,'Tabel B1'!E35&lt;0.5),"-",IFERROR('Tabel B1'!E35/'Tabel B1'!W35*100,"-"))</f>
        <v>4.0108831168831172</v>
      </c>
      <c r="K35" s="58"/>
      <c r="L35" s="62">
        <f>IF(OR('Tabel B1'!X35&lt;5,'Tabel B1'!Z35&lt;0.5),"-",IFERROR('Tabel B1'!Z35/'Tabel B1'!X35*100,"-"))</f>
        <v>2.0100282790492958</v>
      </c>
      <c r="R35" s="50" t="s">
        <v>49</v>
      </c>
      <c r="S35" s="51"/>
      <c r="T35" s="57">
        <v>2566</v>
      </c>
      <c r="U35" s="57">
        <v>867</v>
      </c>
      <c r="V35" s="108">
        <v>287</v>
      </c>
      <c r="W35" s="57">
        <v>385</v>
      </c>
      <c r="X35" s="57">
        <v>9088</v>
      </c>
      <c r="Y35" s="57">
        <v>214</v>
      </c>
      <c r="Z35" s="108">
        <v>182.67137</v>
      </c>
    </row>
    <row r="36" spans="1:26" ht="15.75" customHeight="1" x14ac:dyDescent="0.2">
      <c r="A36" s="52" t="s">
        <v>50</v>
      </c>
      <c r="B36" s="58">
        <v>612.20483000000002</v>
      </c>
      <c r="C36" s="58">
        <v>173.05806999999999</v>
      </c>
      <c r="D36" s="113">
        <v>88.607249999999993</v>
      </c>
      <c r="E36" s="58">
        <v>82.128110000000007</v>
      </c>
      <c r="F36" s="58"/>
      <c r="G36" s="63">
        <f>IF(OR('Tabel B1'!T36&lt;5,'Tabel B1'!B36&lt;0.5),"-",IFERROR('Tabel B1'!B36/'Tabel B1'!T36*100,"-"))</f>
        <v>6.1964051619433196</v>
      </c>
      <c r="H36" s="63">
        <f>IF(OR('Tabel B1'!U36&lt;5,'Tabel B1'!C36&lt;0.5),"-",IFERROR('Tabel B1'!C36/'Tabel B1'!U36*100,"-"))</f>
        <v>8.6356322355289414</v>
      </c>
      <c r="I36" s="63">
        <f>IF(OR('Tabel B1'!V36&lt;5,'Tabel B1'!D36&lt;0.5),"-",IFERROR('Tabel B1'!D36/'Tabel B1'!V36*100,"-"))</f>
        <v>8.3277490601503761</v>
      </c>
      <c r="J36" s="63">
        <f>IF(OR('Tabel B1'!W36&lt;5,'Tabel B1'!E36&lt;0.5),"-",IFERROR('Tabel B1'!E36/'Tabel B1'!W36*100,"-"))</f>
        <v>8.8404854682454257</v>
      </c>
      <c r="K36" s="58"/>
      <c r="L36" s="63">
        <f>IF(OR('Tabel B1'!X36&lt;5,'Tabel B1'!Z36&lt;0.5),"-",IFERROR('Tabel B1'!Z36/'Tabel B1'!X36*100,"-"))</f>
        <v>5.57556301250803</v>
      </c>
      <c r="R36" s="52" t="s">
        <v>50</v>
      </c>
      <c r="S36" s="51"/>
      <c r="T36" s="58">
        <v>9880</v>
      </c>
      <c r="U36" s="58">
        <v>2004</v>
      </c>
      <c r="V36" s="113">
        <v>1064</v>
      </c>
      <c r="W36" s="58">
        <v>929</v>
      </c>
      <c r="X36" s="58">
        <v>26463</v>
      </c>
      <c r="Y36" s="58">
        <v>1709</v>
      </c>
      <c r="Z36" s="113">
        <v>1475.4612400000001</v>
      </c>
    </row>
    <row r="37" spans="1:26" ht="15.75" customHeight="1" x14ac:dyDescent="0.2">
      <c r="A37" s="50" t="s">
        <v>51</v>
      </c>
      <c r="B37" s="57">
        <v>489.70684999999997</v>
      </c>
      <c r="C37" s="57">
        <v>184.04042000000001</v>
      </c>
      <c r="D37" s="108">
        <v>71.718950000000007</v>
      </c>
      <c r="E37" s="57">
        <v>84.667869999999994</v>
      </c>
      <c r="F37" s="58"/>
      <c r="G37" s="62">
        <f>IF(OR('Tabel B1'!T37&lt;5,'Tabel B1'!B37&lt;0.5),"-",IFERROR('Tabel B1'!B37/'Tabel B1'!T37*100,"-"))</f>
        <v>5.1456010297362607</v>
      </c>
      <c r="H37" s="62">
        <f>IF(OR('Tabel B1'!U37&lt;5,'Tabel B1'!C37&lt;0.5),"-",IFERROR('Tabel B1'!C37/'Tabel B1'!U37*100,"-"))</f>
        <v>4.5941193210184732</v>
      </c>
      <c r="I37" s="62">
        <f>IF(OR('Tabel B1'!V37&lt;5,'Tabel B1'!D37&lt;0.5),"-",IFERROR('Tabel B1'!D37/'Tabel B1'!V37*100,"-"))</f>
        <v>5.499919478527608</v>
      </c>
      <c r="J37" s="62">
        <f>IF(OR('Tabel B1'!W37&lt;5,'Tabel B1'!E37&lt;0.5),"-",IFERROR('Tabel B1'!E37/'Tabel B1'!W37*100,"-"))</f>
        <v>7.1570473372781063</v>
      </c>
      <c r="K37" s="58"/>
      <c r="L37" s="62">
        <f>IF(OR('Tabel B1'!X37&lt;5,'Tabel B1'!Z37&lt;0.5),"-",IFERROR('Tabel B1'!Z37/'Tabel B1'!X37*100,"-"))</f>
        <v>4.1594731133821057</v>
      </c>
      <c r="R37" s="50" t="s">
        <v>51</v>
      </c>
      <c r="S37" s="51"/>
      <c r="T37" s="57">
        <v>9517</v>
      </c>
      <c r="U37" s="57">
        <v>4006</v>
      </c>
      <c r="V37" s="108">
        <v>1304</v>
      </c>
      <c r="W37" s="57">
        <v>1183</v>
      </c>
      <c r="X37" s="57">
        <v>35129</v>
      </c>
      <c r="Y37" s="57">
        <v>1697</v>
      </c>
      <c r="Z37" s="108">
        <v>1461.1813099999999</v>
      </c>
    </row>
    <row r="38" spans="1:26" ht="15.75" customHeight="1" x14ac:dyDescent="0.2">
      <c r="A38" s="52" t="s">
        <v>52</v>
      </c>
      <c r="B38" s="58">
        <v>81.463859999999997</v>
      </c>
      <c r="C38" s="58">
        <v>48.126989999999999</v>
      </c>
      <c r="D38" s="113">
        <v>25.38327</v>
      </c>
      <c r="E38" s="58">
        <v>34.68159</v>
      </c>
      <c r="F38" s="58"/>
      <c r="G38" s="63">
        <f>IF(OR('Tabel B1'!T38&lt;5,'Tabel B1'!B38&lt;0.5),"-",IFERROR('Tabel B1'!B38/'Tabel B1'!T38*100,"-"))</f>
        <v>8.295708757637474</v>
      </c>
      <c r="H38" s="63">
        <f>IF(OR('Tabel B1'!U38&lt;5,'Tabel B1'!C38&lt;0.5),"-",IFERROR('Tabel B1'!C38/'Tabel B1'!U38*100,"-"))</f>
        <v>8.7503618181818172</v>
      </c>
      <c r="I38" s="63">
        <f>IF(OR('Tabel B1'!V38&lt;5,'Tabel B1'!D38&lt;0.5),"-",IFERROR('Tabel B1'!D38/'Tabel B1'!V38*100,"-"))</f>
        <v>10.488954545454545</v>
      </c>
      <c r="J38" s="63">
        <f>IF(OR('Tabel B1'!W38&lt;5,'Tabel B1'!E38&lt;0.5),"-",IFERROR('Tabel B1'!E38/'Tabel B1'!W38*100,"-"))</f>
        <v>13.600623529411765</v>
      </c>
      <c r="K38" s="58"/>
      <c r="L38" s="63">
        <f>IF(OR('Tabel B1'!X38&lt;5,'Tabel B1'!Z38&lt;0.5),"-",IFERROR('Tabel B1'!Z38/'Tabel B1'!X38*100,"-"))</f>
        <v>6.4181828501571783</v>
      </c>
      <c r="R38" s="52" t="s">
        <v>52</v>
      </c>
      <c r="S38" s="51"/>
      <c r="T38" s="58">
        <v>982</v>
      </c>
      <c r="U38" s="58">
        <v>550</v>
      </c>
      <c r="V38" s="113">
        <v>242</v>
      </c>
      <c r="W38" s="58">
        <v>255</v>
      </c>
      <c r="X38" s="58">
        <v>5726</v>
      </c>
      <c r="Y38" s="58">
        <v>433</v>
      </c>
      <c r="Z38" s="113">
        <v>367.50515000000001</v>
      </c>
    </row>
    <row r="39" spans="1:26" ht="15.75" customHeight="1" x14ac:dyDescent="0.2">
      <c r="A39" s="50" t="s">
        <v>53</v>
      </c>
      <c r="B39" s="57">
        <v>108.05776</v>
      </c>
      <c r="C39" s="57">
        <v>34.039790000000004</v>
      </c>
      <c r="D39" s="108">
        <v>18.866710000000001</v>
      </c>
      <c r="E39" s="57">
        <v>22.29589</v>
      </c>
      <c r="F39" s="58"/>
      <c r="G39" s="62">
        <f>IF(OR('Tabel B1'!T39&lt;5,'Tabel B1'!B39&lt;0.5),"-",IFERROR('Tabel B1'!B39/'Tabel B1'!T39*100,"-"))</f>
        <v>10.2133988657845</v>
      </c>
      <c r="H39" s="62">
        <f>IF(OR('Tabel B1'!U39&lt;5,'Tabel B1'!C39&lt;0.5),"-",IFERROR('Tabel B1'!C39/'Tabel B1'!U39*100,"-"))</f>
        <v>7.3203849462365609</v>
      </c>
      <c r="I39" s="62">
        <f>IF(OR('Tabel B1'!V39&lt;5,'Tabel B1'!D39&lt;0.5),"-",IFERROR('Tabel B1'!D39/'Tabel B1'!V39*100,"-"))</f>
        <v>10.969017441860466</v>
      </c>
      <c r="J39" s="62">
        <f>IF(OR('Tabel B1'!W39&lt;5,'Tabel B1'!E39&lt;0.5),"-",IFERROR('Tabel B1'!E39/'Tabel B1'!W39*100,"-"))</f>
        <v>13.115229411764705</v>
      </c>
      <c r="K39" s="58"/>
      <c r="L39" s="62">
        <f>IF(OR('Tabel B1'!X39&lt;5,'Tabel B1'!Z39&lt;0.5),"-",IFERROR('Tabel B1'!Z39/'Tabel B1'!X39*100,"-"))</f>
        <v>5.9533367658276122</v>
      </c>
      <c r="R39" s="50" t="s">
        <v>53</v>
      </c>
      <c r="S39" s="51"/>
      <c r="T39" s="57">
        <v>1058</v>
      </c>
      <c r="U39" s="57">
        <v>465</v>
      </c>
      <c r="V39" s="108">
        <v>172</v>
      </c>
      <c r="W39" s="57">
        <v>170</v>
      </c>
      <c r="X39" s="57">
        <v>5244</v>
      </c>
      <c r="Y39" s="57">
        <v>357</v>
      </c>
      <c r="Z39" s="108">
        <v>312.19297999999998</v>
      </c>
    </row>
    <row r="40" spans="1:26" ht="15.75" customHeight="1" x14ac:dyDescent="0.2">
      <c r="A40" s="52" t="s">
        <v>54</v>
      </c>
      <c r="B40" s="58">
        <v>148.57606000000001</v>
      </c>
      <c r="C40" s="58">
        <v>58.971499999999999</v>
      </c>
      <c r="D40" s="113">
        <v>29.071290000000001</v>
      </c>
      <c r="E40" s="58">
        <v>27.398489999999999</v>
      </c>
      <c r="F40" s="58"/>
      <c r="G40" s="63">
        <f>IF(OR('Tabel B1'!T40&lt;5,'Tabel B1'!B40&lt;0.5),"-",IFERROR('Tabel B1'!B40/'Tabel B1'!T40*100,"-"))</f>
        <v>7.8404253298153037</v>
      </c>
      <c r="H40" s="63">
        <f>IF(OR('Tabel B1'!U40&lt;5,'Tabel B1'!C40&lt;0.5),"-",IFERROR('Tabel B1'!C40/'Tabel B1'!U40*100,"-"))</f>
        <v>7.6685955786736022</v>
      </c>
      <c r="I40" s="63">
        <f>IF(OR('Tabel B1'!V40&lt;5,'Tabel B1'!D40&lt;0.5),"-",IFERROR('Tabel B1'!D40/'Tabel B1'!V40*100,"-"))</f>
        <v>12.694886462882096</v>
      </c>
      <c r="J40" s="63">
        <f>IF(OR('Tabel B1'!W40&lt;5,'Tabel B1'!E40&lt;0.5),"-",IFERROR('Tabel B1'!E40/'Tabel B1'!W40*100,"-"))</f>
        <v>10.578567567567568</v>
      </c>
      <c r="K40" s="58"/>
      <c r="L40" s="63">
        <f>IF(OR('Tabel B1'!X40&lt;5,'Tabel B1'!Z40&lt;0.5),"-",IFERROR('Tabel B1'!Z40/'Tabel B1'!X40*100,"-"))</f>
        <v>6.6717199407566987</v>
      </c>
      <c r="R40" s="52" t="s">
        <v>54</v>
      </c>
      <c r="S40" s="51"/>
      <c r="T40" s="58">
        <v>1895</v>
      </c>
      <c r="U40" s="58">
        <v>769</v>
      </c>
      <c r="V40" s="113">
        <v>229</v>
      </c>
      <c r="W40" s="58">
        <v>259</v>
      </c>
      <c r="X40" s="58">
        <v>7427</v>
      </c>
      <c r="Y40" s="58">
        <v>601</v>
      </c>
      <c r="Z40" s="113">
        <v>495.50864000000001</v>
      </c>
    </row>
    <row r="41" spans="1:26" ht="15.75" customHeight="1" x14ac:dyDescent="0.2">
      <c r="A41" s="50" t="s">
        <v>55</v>
      </c>
      <c r="B41" s="57">
        <v>95.629019999999997</v>
      </c>
      <c r="C41" s="57">
        <v>52.40878</v>
      </c>
      <c r="D41" s="108">
        <v>61.325389999999999</v>
      </c>
      <c r="E41" s="57">
        <v>16.64255</v>
      </c>
      <c r="F41" s="58"/>
      <c r="G41" s="62">
        <f>IF(OR('Tabel B1'!T41&lt;5,'Tabel B1'!B41&lt;0.5),"-",IFERROR('Tabel B1'!B41/'Tabel B1'!T41*100,"-"))</f>
        <v>6.1379345314505773</v>
      </c>
      <c r="H41" s="62">
        <f>IF(OR('Tabel B1'!U41&lt;5,'Tabel B1'!C41&lt;0.5),"-",IFERROR('Tabel B1'!C41/'Tabel B1'!U41*100,"-"))</f>
        <v>8.6057110016420353</v>
      </c>
      <c r="I41" s="62">
        <f>IF(OR('Tabel B1'!V41&lt;5,'Tabel B1'!D41&lt;0.5),"-",IFERROR('Tabel B1'!D41/'Tabel B1'!V41*100,"-"))</f>
        <v>15.764881748071979</v>
      </c>
      <c r="J41" s="62">
        <f>IF(OR('Tabel B1'!W41&lt;5,'Tabel B1'!E41&lt;0.5),"-",IFERROR('Tabel B1'!E41/'Tabel B1'!W41*100,"-"))</f>
        <v>14.598728070175436</v>
      </c>
      <c r="K41" s="58"/>
      <c r="L41" s="62">
        <f>IF(OR('Tabel B1'!X41&lt;5,'Tabel B1'!Z41&lt;0.5),"-",IFERROR('Tabel B1'!Z41/'Tabel B1'!X41*100,"-"))</f>
        <v>7.1210252252252246</v>
      </c>
      <c r="R41" s="50" t="s">
        <v>55</v>
      </c>
      <c r="S41" s="51"/>
      <c r="T41" s="57">
        <v>1558</v>
      </c>
      <c r="U41" s="57">
        <v>609</v>
      </c>
      <c r="V41" s="108">
        <v>389</v>
      </c>
      <c r="W41" s="57">
        <v>114</v>
      </c>
      <c r="X41" s="57">
        <v>4440</v>
      </c>
      <c r="Y41" s="57">
        <v>368</v>
      </c>
      <c r="Z41" s="108">
        <v>316.17352</v>
      </c>
    </row>
    <row r="42" spans="1:26" ht="15.75" customHeight="1" x14ac:dyDescent="0.2">
      <c r="A42" s="52" t="s">
        <v>56</v>
      </c>
      <c r="B42" s="58">
        <v>36.272060000000003</v>
      </c>
      <c r="C42" s="58">
        <v>10.54637</v>
      </c>
      <c r="D42" s="113">
        <v>9.7492699999999992</v>
      </c>
      <c r="E42" s="58">
        <v>2.9994399999999999</v>
      </c>
      <c r="F42" s="58"/>
      <c r="G42" s="63">
        <f>IF(OR('Tabel B1'!T42&lt;5,'Tabel B1'!B42&lt;0.5),"-",IFERROR('Tabel B1'!B42/'Tabel B1'!T42*100,"-"))</f>
        <v>7.8681258134490246</v>
      </c>
      <c r="H42" s="63">
        <f>IF(OR('Tabel B1'!U42&lt;5,'Tabel B1'!C42&lt;0.5),"-",IFERROR('Tabel B1'!C42/'Tabel B1'!U42*100,"-"))</f>
        <v>9.4164017857142852</v>
      </c>
      <c r="I42" s="63">
        <f>IF(OR('Tabel B1'!V42&lt;5,'Tabel B1'!D42&lt;0.5),"-",IFERROR('Tabel B1'!D42/'Tabel B1'!V42*100,"-"))</f>
        <v>19.896469387755101</v>
      </c>
      <c r="J42" s="63">
        <f>IF(OR('Tabel B1'!W42&lt;5,'Tabel B1'!E42&lt;0.5),"-",IFERROR('Tabel B1'!E42/'Tabel B1'!W42*100,"-"))</f>
        <v>8.5698285714285714</v>
      </c>
      <c r="K42" s="58"/>
      <c r="L42" s="63">
        <f>IF(OR('Tabel B1'!X42&lt;5,'Tabel B1'!Z42&lt;0.5),"-",IFERROR('Tabel B1'!Z42/'Tabel B1'!X42*100,"-"))</f>
        <v>7.4994656488549607</v>
      </c>
      <c r="R42" s="52" t="s">
        <v>56</v>
      </c>
      <c r="S42" s="51"/>
      <c r="T42" s="58">
        <v>461</v>
      </c>
      <c r="U42" s="58">
        <v>112</v>
      </c>
      <c r="V42" s="113">
        <v>49</v>
      </c>
      <c r="W42" s="58">
        <v>35</v>
      </c>
      <c r="X42" s="58">
        <v>1310</v>
      </c>
      <c r="Y42" s="58">
        <v>118</v>
      </c>
      <c r="Z42" s="113">
        <v>98.242999999999995</v>
      </c>
    </row>
    <row r="43" spans="1:26" ht="15.75" customHeight="1" x14ac:dyDescent="0.2">
      <c r="A43" s="50" t="s">
        <v>57</v>
      </c>
      <c r="B43" s="57">
        <v>159.4162</v>
      </c>
      <c r="C43" s="57">
        <v>94.831289999999996</v>
      </c>
      <c r="D43" s="108">
        <v>29.231580000000001</v>
      </c>
      <c r="E43" s="57">
        <v>50.732860000000002</v>
      </c>
      <c r="F43" s="58"/>
      <c r="G43" s="62">
        <f>IF(OR('Tabel B1'!T43&lt;5,'Tabel B1'!B43&lt;0.5),"-",IFERROR('Tabel B1'!B43/'Tabel B1'!T43*100,"-"))</f>
        <v>13.636971770744227</v>
      </c>
      <c r="H43" s="62">
        <f>IF(OR('Tabel B1'!U43&lt;5,'Tabel B1'!C43&lt;0.5),"-",IFERROR('Tabel B1'!C43/'Tabel B1'!U43*100,"-"))</f>
        <v>19.552843298969073</v>
      </c>
      <c r="I43" s="62">
        <f>IF(OR('Tabel B1'!V43&lt;5,'Tabel B1'!D43&lt;0.5),"-",IFERROR('Tabel B1'!D43/'Tabel B1'!V43*100,"-"))</f>
        <v>19.885428571428573</v>
      </c>
      <c r="J43" s="62">
        <f>IF(OR('Tabel B1'!W43&lt;5,'Tabel B1'!E43&lt;0.5),"-",IFERROR('Tabel B1'!E43/'Tabel B1'!W43*100,"-"))</f>
        <v>24.627601941747574</v>
      </c>
      <c r="K43" s="58"/>
      <c r="L43" s="62">
        <f>IF(OR('Tabel B1'!X43&lt;5,'Tabel B1'!Z43&lt;0.5),"-",IFERROR('Tabel B1'!Z43/'Tabel B1'!X43*100,"-"))</f>
        <v>13.731042646254785</v>
      </c>
      <c r="R43" s="50" t="s">
        <v>57</v>
      </c>
      <c r="S43" s="51"/>
      <c r="T43" s="57">
        <v>1169</v>
      </c>
      <c r="U43" s="57">
        <v>485</v>
      </c>
      <c r="V43" s="108">
        <v>147</v>
      </c>
      <c r="W43" s="57">
        <v>206</v>
      </c>
      <c r="X43" s="57">
        <v>3658</v>
      </c>
      <c r="Y43" s="57">
        <v>610</v>
      </c>
      <c r="Z43" s="108">
        <v>502.28154000000001</v>
      </c>
    </row>
    <row r="44" spans="1:26" ht="15.75" customHeight="1" x14ac:dyDescent="0.2">
      <c r="A44" s="52" t="s">
        <v>58</v>
      </c>
      <c r="B44" s="58">
        <v>77.000559999999993</v>
      </c>
      <c r="C44" s="58">
        <v>28.540510000000001</v>
      </c>
      <c r="D44" s="113">
        <v>24.622340000000001</v>
      </c>
      <c r="E44" s="58">
        <v>13.386139999999999</v>
      </c>
      <c r="F44" s="58"/>
      <c r="G44" s="63">
        <f>IF(OR('Tabel B1'!T44&lt;5,'Tabel B1'!B44&lt;0.5),"-",IFERROR('Tabel B1'!B44/'Tabel B1'!T44*100,"-"))</f>
        <v>11.047426111908177</v>
      </c>
      <c r="H44" s="63">
        <f>IF(OR('Tabel B1'!U44&lt;5,'Tabel B1'!C44&lt;0.5),"-",IFERROR('Tabel B1'!C44/'Tabel B1'!U44*100,"-"))</f>
        <v>9.9444285714285723</v>
      </c>
      <c r="I44" s="63">
        <f>IF(OR('Tabel B1'!V44&lt;5,'Tabel B1'!D44&lt;0.5),"-",IFERROR('Tabel B1'!D44/'Tabel B1'!V44*100,"-"))</f>
        <v>14.656154761904764</v>
      </c>
      <c r="J44" s="63">
        <f>IF(OR('Tabel B1'!W44&lt;5,'Tabel B1'!E44&lt;0.5),"-",IFERROR('Tabel B1'!E44/'Tabel B1'!W44*100,"-"))</f>
        <v>10.883040650406503</v>
      </c>
      <c r="K44" s="58"/>
      <c r="L44" s="63">
        <f>IF(OR('Tabel B1'!X44&lt;5,'Tabel B1'!Z44&lt;0.5),"-",IFERROR('Tabel B1'!Z44/'Tabel B1'!X44*100,"-"))</f>
        <v>9.7412406377456424</v>
      </c>
      <c r="M44" t="s">
        <v>173</v>
      </c>
      <c r="R44" s="52" t="s">
        <v>58</v>
      </c>
      <c r="S44" s="51"/>
      <c r="T44" s="58">
        <v>697</v>
      </c>
      <c r="U44" s="58">
        <v>287</v>
      </c>
      <c r="V44" s="113">
        <v>168</v>
      </c>
      <c r="W44" s="58">
        <v>123</v>
      </c>
      <c r="X44" s="58">
        <v>2697</v>
      </c>
      <c r="Y44" s="58">
        <v>307</v>
      </c>
      <c r="Z44" s="113">
        <v>262.72125999999997</v>
      </c>
    </row>
    <row r="45" spans="1:26" ht="15.75" customHeight="1" x14ac:dyDescent="0.2">
      <c r="A45" s="50" t="s">
        <v>59</v>
      </c>
      <c r="B45" s="57">
        <v>542.47925999999995</v>
      </c>
      <c r="C45" s="57">
        <v>131.28672</v>
      </c>
      <c r="D45" s="108">
        <v>49.786070000000002</v>
      </c>
      <c r="E45" s="57">
        <v>45.642740000000003</v>
      </c>
      <c r="F45" s="58"/>
      <c r="G45" s="62">
        <f>IF(OR('Tabel B1'!T45&lt;5,'Tabel B1'!B45&lt;0.5),"-",IFERROR('Tabel B1'!B45/'Tabel B1'!T45*100,"-"))</f>
        <v>7.948414065934065</v>
      </c>
      <c r="H45" s="62">
        <f>IF(OR('Tabel B1'!U45&lt;5,'Tabel B1'!C45&lt;0.5),"-",IFERROR('Tabel B1'!C45/'Tabel B1'!U45*100,"-"))</f>
        <v>7.7730444049733576</v>
      </c>
      <c r="I45" s="62">
        <f>IF(OR('Tabel B1'!V45&lt;5,'Tabel B1'!D45&lt;0.5),"-",IFERROR('Tabel B1'!D45/'Tabel B1'!V45*100,"-"))</f>
        <v>7.5205543806646524</v>
      </c>
      <c r="J45" s="62">
        <f>IF(OR('Tabel B1'!W45&lt;5,'Tabel B1'!E45&lt;0.5),"-",IFERROR('Tabel B1'!E45/'Tabel B1'!W45*100,"-"))</f>
        <v>6.3836000000000004</v>
      </c>
      <c r="K45" s="58"/>
      <c r="L45" s="62">
        <f>IF(OR('Tabel B1'!X45&lt;5,'Tabel B1'!Z45&lt;0.5),"-",IFERROR('Tabel B1'!Z45/'Tabel B1'!X45*100,"-"))</f>
        <v>6.4490658408509498</v>
      </c>
      <c r="R45" s="50" t="s">
        <v>59</v>
      </c>
      <c r="S45" s="51"/>
      <c r="T45" s="57">
        <v>6825</v>
      </c>
      <c r="U45" s="57">
        <v>1689</v>
      </c>
      <c r="V45" s="108">
        <v>662</v>
      </c>
      <c r="W45" s="57">
        <v>715</v>
      </c>
      <c r="X45" s="57">
        <v>22281</v>
      </c>
      <c r="Y45" s="57">
        <v>1739</v>
      </c>
      <c r="Z45" s="108">
        <v>1436.9163599999999</v>
      </c>
    </row>
    <row r="46" spans="1:26" ht="15.75" customHeight="1" x14ac:dyDescent="0.2">
      <c r="A46" s="59"/>
      <c r="K46" s="58"/>
      <c r="R46" s="51"/>
      <c r="S46" s="51"/>
      <c r="T46" s="58"/>
      <c r="U46" s="58"/>
      <c r="V46" s="113"/>
      <c r="W46" s="58"/>
      <c r="X46" s="58"/>
      <c r="Y46" s="58"/>
      <c r="Z46" s="113"/>
    </row>
    <row r="47" spans="1:26" ht="15.75" customHeight="1" x14ac:dyDescent="0.2">
      <c r="A47" s="53" t="s">
        <v>20</v>
      </c>
      <c r="B47" s="117">
        <f>SUM(B9:B45)-SUM(B17:B20)</f>
        <v>5818.2024499999989</v>
      </c>
      <c r="C47" s="117">
        <f>SUM(C9:C45)-SUM(C17:C20)</f>
        <v>2525.1805899999999</v>
      </c>
      <c r="D47" s="117">
        <f>SUM(D9:D45)-SUM(D17:D20)</f>
        <v>1036.4473200000002</v>
      </c>
      <c r="E47" s="117">
        <f>SUM(E9:E45)-SUM(E17:E20)</f>
        <v>1042.16302</v>
      </c>
      <c r="F47" s="120">
        <f t="shared" ref="F47" si="0">SUM(F9:F45)-SUM(F17:F20)</f>
        <v>0</v>
      </c>
      <c r="G47" s="70">
        <f>IF(OR('Tabel B1'!T47&lt;5,'Tabel B1'!B47&lt;0.5),"-",IFERROR('Tabel B1'!B47/'Tabel B1'!T47*100,"-"))</f>
        <v>6.8283952421190977</v>
      </c>
      <c r="H47" s="70">
        <f>IF(OR('Tabel B1'!U47&lt;5,'Tabel B1'!C47&lt;0.5),"-",IFERROR('Tabel B1'!C47/'Tabel B1'!U47*100,"-"))</f>
        <v>7.4215447171197644</v>
      </c>
      <c r="I47" s="70">
        <f>IF(OR('Tabel B1'!V47&lt;5,'Tabel B1'!D47&lt;0.5),"-",IFERROR('Tabel B1'!D47/'Tabel B1'!V47*100,"-"))</f>
        <v>7.4228125760939641</v>
      </c>
      <c r="J47" s="70">
        <f>IF(OR('Tabel B1'!W47&lt;5,'Tabel B1'!E47&lt;0.5),"-",IFERROR('Tabel B1'!E47/'Tabel B1'!W47*100,"-"))</f>
        <v>7.8381695246690724</v>
      </c>
      <c r="K47" s="85"/>
      <c r="L47" s="70">
        <f>IF(OR('Tabel B1'!X47&lt;5,'Tabel B1'!Z47&lt;0.5),"-",IFERROR('Tabel B1'!Z47/'Tabel B1'!X47*100,"-"))</f>
        <v>5.2156503580736944</v>
      </c>
      <c r="R47" s="52" t="s">
        <v>20</v>
      </c>
      <c r="S47" s="51"/>
      <c r="T47" s="57">
        <v>85206</v>
      </c>
      <c r="U47" s="57">
        <v>34025</v>
      </c>
      <c r="V47" s="108">
        <v>13963</v>
      </c>
      <c r="W47" s="57">
        <v>13296</v>
      </c>
      <c r="X47" s="57">
        <v>334568</v>
      </c>
      <c r="Y47" s="57">
        <v>20545</v>
      </c>
      <c r="Z47" s="108">
        <v>17449.897089999999</v>
      </c>
    </row>
    <row r="48" spans="1:26" ht="15.75" customHeight="1" x14ac:dyDescent="0.2">
      <c r="A48" s="44"/>
      <c r="B48" s="106"/>
      <c r="C48" s="106"/>
      <c r="D48" s="106"/>
      <c r="E48" s="106"/>
      <c r="F48" s="103"/>
      <c r="G48" s="71"/>
      <c r="H48" s="71"/>
      <c r="I48" s="71"/>
      <c r="J48" s="71"/>
      <c r="K48" s="58"/>
      <c r="L48" s="71"/>
      <c r="R48" s="51"/>
      <c r="S48" s="51"/>
      <c r="T48" s="58"/>
      <c r="U48" s="58"/>
      <c r="V48" s="113"/>
      <c r="W48" s="58"/>
      <c r="X48" s="58"/>
      <c r="Y48" s="58"/>
      <c r="Z48" s="113"/>
    </row>
    <row r="49" spans="1:26" ht="15.75" customHeight="1" x14ac:dyDescent="0.2">
      <c r="A49" s="35" t="s">
        <v>60</v>
      </c>
      <c r="B49" s="57">
        <v>379.3476</v>
      </c>
      <c r="C49" s="57">
        <v>210.16341</v>
      </c>
      <c r="D49" s="108">
        <v>125.25354</v>
      </c>
      <c r="E49" s="57">
        <v>154.50445999999999</v>
      </c>
      <c r="F49" s="69"/>
      <c r="G49" s="68">
        <f>IF(OR('Tabel B1'!T49&lt;5,'Tabel B1'!B49&lt;0.5),"-",IFERROR('Tabel B1'!B49/'Tabel B1'!T49*100,"-"))</f>
        <v>4.2465868129407811</v>
      </c>
      <c r="H49" s="68">
        <f>IF(OR('Tabel B1'!U49&lt;5,'Tabel B1'!C49&lt;0.5),"-",IFERROR('Tabel B1'!C49/'Tabel B1'!U49*100,"-"))</f>
        <v>4.1419670871107606</v>
      </c>
      <c r="I49" s="68">
        <f>IF(OR('Tabel B1'!V49&lt;5,'Tabel B1'!D49&lt;0.5),"-",IFERROR('Tabel B1'!D49/'Tabel B1'!V49*100,"-"))</f>
        <v>3.7200338580338581</v>
      </c>
      <c r="J49" s="68">
        <f>IF(OR('Tabel B1'!W49&lt;5,'Tabel B1'!E49&lt;0.5),"-",IFERROR('Tabel B1'!E49/'Tabel B1'!W49*100,"-"))</f>
        <v>5.876928870292887</v>
      </c>
      <c r="K49" s="58"/>
      <c r="L49" s="68">
        <f>IF(OR('Tabel B1'!X49&lt;5,'Tabel B1'!Z49&lt;0.5),"-",IFERROR('Tabel B1'!Z49/'Tabel B1'!X49*100,"-"))</f>
        <v>2.9430868615257681</v>
      </c>
      <c r="R49" s="50" t="s">
        <v>166</v>
      </c>
      <c r="S49" s="51"/>
      <c r="T49" s="57">
        <v>8933</v>
      </c>
      <c r="U49" s="57">
        <v>5074</v>
      </c>
      <c r="V49" s="108">
        <v>3367</v>
      </c>
      <c r="W49" s="57">
        <v>2629</v>
      </c>
      <c r="X49" s="57">
        <v>65449</v>
      </c>
      <c r="Y49" s="57">
        <v>2236</v>
      </c>
      <c r="Z49" s="108">
        <v>1926.22092</v>
      </c>
    </row>
    <row r="50" spans="1:26" ht="15.75" customHeight="1" x14ac:dyDescent="0.2">
      <c r="A50" s="38" t="s">
        <v>61</v>
      </c>
      <c r="B50" s="58">
        <v>1756.6413</v>
      </c>
      <c r="C50" s="58">
        <v>928.21680000000003</v>
      </c>
      <c r="D50" s="113">
        <v>279.30892999999998</v>
      </c>
      <c r="E50" s="58">
        <v>300.91435999999999</v>
      </c>
      <c r="F50" s="69"/>
      <c r="G50" s="69">
        <f>IF(OR('Tabel B1'!T50&lt;5,'Tabel B1'!B50&lt;0.5),"-",IFERROR('Tabel B1'!B50/'Tabel B1'!T50*100,"-"))</f>
        <v>9.1845723099445777</v>
      </c>
      <c r="H50" s="69">
        <f>IF(OR('Tabel B1'!U50&lt;5,'Tabel B1'!C50&lt;0.5),"-",IFERROR('Tabel B1'!C50/'Tabel B1'!U50*100,"-"))</f>
        <v>10.997829383886257</v>
      </c>
      <c r="I50" s="69">
        <f>IF(OR('Tabel B1'!V50&lt;5,'Tabel B1'!D50&lt;0.5),"-",IFERROR('Tabel B1'!D50/'Tabel B1'!V50*100,"-"))</f>
        <v>10.402567225325884</v>
      </c>
      <c r="J50" s="69">
        <f>IF(OR('Tabel B1'!W50&lt;5,'Tabel B1'!E50&lt;0.5),"-",IFERROR('Tabel B1'!E50/'Tabel B1'!W50*100,"-"))</f>
        <v>9.5680241653418125</v>
      </c>
      <c r="K50" s="58"/>
      <c r="L50" s="69">
        <f>IF(OR('Tabel B1'!X50&lt;5,'Tabel B1'!Z50&lt;0.5),"-",IFERROR('Tabel B1'!Z50/'Tabel B1'!X50*100,"-"))</f>
        <v>7.6841148728697712</v>
      </c>
      <c r="R50" s="52" t="s">
        <v>167</v>
      </c>
      <c r="S50" s="51"/>
      <c r="T50" s="57">
        <v>19126</v>
      </c>
      <c r="U50" s="57">
        <v>8440</v>
      </c>
      <c r="V50" s="108">
        <v>2685</v>
      </c>
      <c r="W50" s="57">
        <v>3145</v>
      </c>
      <c r="X50" s="57">
        <v>65838</v>
      </c>
      <c r="Y50" s="57">
        <v>5988</v>
      </c>
      <c r="Z50" s="108">
        <v>5059.0675499999998</v>
      </c>
    </row>
    <row r="51" spans="1:26" ht="15.75" customHeight="1" x14ac:dyDescent="0.2">
      <c r="A51" s="35" t="s">
        <v>62</v>
      </c>
      <c r="B51" s="57">
        <v>1350.0106000000001</v>
      </c>
      <c r="C51" s="57">
        <v>470.75718999999998</v>
      </c>
      <c r="D51" s="108">
        <v>203.41358</v>
      </c>
      <c r="E51" s="57">
        <v>222.46492000000001</v>
      </c>
      <c r="F51" s="69"/>
      <c r="G51" s="68">
        <f>IF(OR('Tabel B1'!T51&lt;5,'Tabel B1'!B51&lt;0.5),"-",IFERROR('Tabel B1'!B51/'Tabel B1'!T51*100,"-"))</f>
        <v>4.9443693231760921</v>
      </c>
      <c r="H51" s="68">
        <f>IF(OR('Tabel B1'!U51&lt;5,'Tabel B1'!C51&lt;0.5),"-",IFERROR('Tabel B1'!C51/'Tabel B1'!U51*100,"-"))</f>
        <v>5.3222972300734872</v>
      </c>
      <c r="I51" s="68">
        <f>IF(OR('Tabel B1'!V51&lt;5,'Tabel B1'!D51&lt;0.5),"-",IFERROR('Tabel B1'!D51/'Tabel B1'!V51*100,"-"))</f>
        <v>6.2092057387057382</v>
      </c>
      <c r="J51" s="68">
        <f>IF(OR('Tabel B1'!W51&lt;5,'Tabel B1'!E51&lt;0.5),"-",IFERROR('Tabel B1'!E51/'Tabel B1'!W51*100,"-"))</f>
        <v>7.1532128617363337</v>
      </c>
      <c r="K51" s="58"/>
      <c r="L51" s="68">
        <f>IF(OR('Tabel B1'!X51&lt;5,'Tabel B1'!Z51&lt;0.5),"-",IFERROR('Tabel B1'!Z51/'Tabel B1'!X51*100,"-"))</f>
        <v>4.1142890199884405</v>
      </c>
      <c r="R51" s="50" t="s">
        <v>168</v>
      </c>
      <c r="S51" s="51"/>
      <c r="T51" s="57">
        <v>27304</v>
      </c>
      <c r="U51" s="57">
        <v>8845</v>
      </c>
      <c r="V51" s="108">
        <v>3276</v>
      </c>
      <c r="W51" s="57">
        <v>3110</v>
      </c>
      <c r="X51" s="57">
        <v>91703</v>
      </c>
      <c r="Y51" s="57">
        <v>4393</v>
      </c>
      <c r="Z51" s="108">
        <v>3772.9264600000001</v>
      </c>
    </row>
    <row r="52" spans="1:26" ht="15.75" customHeight="1" x14ac:dyDescent="0.2">
      <c r="A52" s="44" t="s">
        <v>63</v>
      </c>
      <c r="R52" s="52" t="s">
        <v>169</v>
      </c>
      <c r="S52" s="51"/>
      <c r="T52" s="58">
        <v>672</v>
      </c>
      <c r="U52" s="58">
        <v>114</v>
      </c>
      <c r="V52" s="58">
        <v>46</v>
      </c>
      <c r="W52" s="58">
        <v>64</v>
      </c>
      <c r="X52" s="57">
        <v>3889</v>
      </c>
      <c r="Y52" s="57">
        <v>184</v>
      </c>
      <c r="Z52" s="108">
        <v>151.90170000000001</v>
      </c>
    </row>
  </sheetData>
  <mergeCells count="3">
    <mergeCell ref="A3:L3"/>
    <mergeCell ref="B5:E5"/>
    <mergeCell ref="G5:J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25"/>
  <dimension ref="A1:AA47"/>
  <sheetViews>
    <sheetView topLeftCell="A7" workbookViewId="0">
      <selection activeCell="F23" sqref="F23"/>
    </sheetView>
  </sheetViews>
  <sheetFormatPr defaultRowHeight="12.75" x14ac:dyDescent="0.2"/>
  <cols>
    <col min="1" max="1" width="17.140625" style="87" customWidth="1"/>
    <col min="2" max="2" width="1.140625" style="87" customWidth="1"/>
    <col min="3" max="3" width="168.28515625" style="87" bestFit="1" customWidth="1"/>
    <col min="4" max="16384" width="9.140625" style="87"/>
  </cols>
  <sheetData>
    <row r="1" spans="1:27" ht="15.75" customHeight="1" x14ac:dyDescent="0.2"/>
    <row r="2" spans="1:27" ht="15.75" customHeight="1" x14ac:dyDescent="0.2"/>
    <row r="3" spans="1:27" ht="15.75" customHeight="1" x14ac:dyDescent="0.25">
      <c r="A3" s="137" t="s">
        <v>103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27" ht="15.75" customHeight="1" x14ac:dyDescent="0.2"/>
    <row r="5" spans="1:27" ht="15.75" customHeight="1" x14ac:dyDescent="0.2"/>
    <row r="6" spans="1:27" ht="15.75" customHeight="1" x14ac:dyDescent="0.2"/>
    <row r="7" spans="1:27" ht="15.75" customHeight="1" x14ac:dyDescent="0.2">
      <c r="C7" s="88" t="s">
        <v>104</v>
      </c>
    </row>
    <row r="8" spans="1:27" ht="15.75" hidden="1" customHeight="1" x14ac:dyDescent="0.2"/>
    <row r="9" spans="1:27" ht="15.75" customHeight="1" x14ac:dyDescent="0.2">
      <c r="A9" s="97" t="s">
        <v>228</v>
      </c>
      <c r="B9" s="89"/>
      <c r="C9" s="110" t="s">
        <v>105</v>
      </c>
    </row>
    <row r="10" spans="1:27" ht="15.75" customHeight="1" x14ac:dyDescent="0.2">
      <c r="A10" s="99" t="s">
        <v>229</v>
      </c>
      <c r="B10" s="89"/>
      <c r="C10" s="111" t="s">
        <v>106</v>
      </c>
    </row>
    <row r="11" spans="1:27" ht="15.75" customHeight="1" x14ac:dyDescent="0.2">
      <c r="A11" s="97" t="s">
        <v>227</v>
      </c>
      <c r="B11" s="89"/>
      <c r="C11" s="110" t="s">
        <v>218</v>
      </c>
    </row>
    <row r="12" spans="1:27" ht="15.75" customHeight="1" x14ac:dyDescent="0.2">
      <c r="A12" s="99" t="s">
        <v>107</v>
      </c>
      <c r="B12" s="89"/>
      <c r="C12" s="111" t="s">
        <v>219</v>
      </c>
    </row>
    <row r="13" spans="1:27" ht="15.75" customHeight="1" x14ac:dyDescent="0.2">
      <c r="A13" s="97" t="s">
        <v>108</v>
      </c>
      <c r="B13" s="89"/>
      <c r="C13" s="110" t="s">
        <v>109</v>
      </c>
      <c r="AA13" s="122" t="s">
        <v>170</v>
      </c>
    </row>
    <row r="14" spans="1:27" ht="15.75" customHeight="1" x14ac:dyDescent="0.2">
      <c r="A14" s="99" t="s">
        <v>110</v>
      </c>
      <c r="B14" s="89"/>
      <c r="C14" s="111" t="s">
        <v>111</v>
      </c>
    </row>
    <row r="15" spans="1:27" ht="15.75" customHeight="1" x14ac:dyDescent="0.2">
      <c r="A15" s="97" t="s">
        <v>112</v>
      </c>
      <c r="B15" s="89"/>
      <c r="C15" s="110" t="s">
        <v>113</v>
      </c>
    </row>
    <row r="16" spans="1:27" ht="15.75" customHeight="1" x14ac:dyDescent="0.2">
      <c r="A16" s="99" t="s">
        <v>114</v>
      </c>
      <c r="B16" s="89"/>
      <c r="C16" s="111" t="s">
        <v>115</v>
      </c>
    </row>
    <row r="17" spans="1:3" ht="15.75" customHeight="1" x14ac:dyDescent="0.2">
      <c r="A17" s="97" t="s">
        <v>35</v>
      </c>
      <c r="B17" s="89"/>
      <c r="C17" s="110" t="s">
        <v>116</v>
      </c>
    </row>
    <row r="18" spans="1:3" ht="15.75" customHeight="1" x14ac:dyDescent="0.2">
      <c r="A18" s="99" t="s">
        <v>117</v>
      </c>
      <c r="B18" s="89"/>
      <c r="C18" s="111" t="s">
        <v>118</v>
      </c>
    </row>
    <row r="19" spans="1:3" ht="15.75" customHeight="1" x14ac:dyDescent="0.2">
      <c r="A19" s="97" t="s">
        <v>37</v>
      </c>
      <c r="B19" s="89"/>
      <c r="C19" s="110" t="s">
        <v>119</v>
      </c>
    </row>
    <row r="20" spans="1:3" ht="15.75" customHeight="1" x14ac:dyDescent="0.2">
      <c r="A20" s="99" t="s">
        <v>120</v>
      </c>
      <c r="B20" s="89"/>
      <c r="C20" s="111" t="s">
        <v>121</v>
      </c>
    </row>
    <row r="21" spans="1:3" ht="15.75" customHeight="1" x14ac:dyDescent="0.2">
      <c r="A21" s="97" t="s">
        <v>122</v>
      </c>
      <c r="B21" s="90">
        <v>0</v>
      </c>
      <c r="C21" s="110" t="s">
        <v>230</v>
      </c>
    </row>
    <row r="22" spans="1:3" ht="15.75" customHeight="1" x14ac:dyDescent="0.2">
      <c r="A22" s="99" t="s">
        <v>123</v>
      </c>
      <c r="B22" s="89"/>
      <c r="C22" s="111" t="s">
        <v>124</v>
      </c>
    </row>
    <row r="23" spans="1:3" ht="15.75" customHeight="1" x14ac:dyDescent="0.2">
      <c r="A23" s="97" t="s">
        <v>125</v>
      </c>
      <c r="B23" s="89"/>
      <c r="C23" s="110" t="s">
        <v>126</v>
      </c>
    </row>
    <row r="24" spans="1:3" ht="15.75" customHeight="1" x14ac:dyDescent="0.2">
      <c r="A24" s="52" t="s">
        <v>42</v>
      </c>
      <c r="B24" s="89"/>
      <c r="C24" s="111" t="s">
        <v>232</v>
      </c>
    </row>
    <row r="25" spans="1:3" ht="15.75" customHeight="1" x14ac:dyDescent="0.2">
      <c r="A25" s="97" t="s">
        <v>127</v>
      </c>
      <c r="B25" s="89"/>
      <c r="C25" s="110" t="s">
        <v>128</v>
      </c>
    </row>
    <row r="26" spans="1:3" ht="15.75" customHeight="1" x14ac:dyDescent="0.2">
      <c r="A26" s="99" t="s">
        <v>129</v>
      </c>
      <c r="B26" s="89"/>
      <c r="C26" s="111" t="s">
        <v>130</v>
      </c>
    </row>
    <row r="27" spans="1:3" ht="15.75" customHeight="1" x14ac:dyDescent="0.2">
      <c r="A27" s="97" t="s">
        <v>131</v>
      </c>
      <c r="B27" s="89"/>
      <c r="C27" s="110" t="s">
        <v>220</v>
      </c>
    </row>
    <row r="28" spans="1:3" ht="15.75" customHeight="1" x14ac:dyDescent="0.2">
      <c r="A28" s="99" t="s">
        <v>132</v>
      </c>
      <c r="B28" s="89"/>
      <c r="C28" s="111" t="s">
        <v>133</v>
      </c>
    </row>
    <row r="29" spans="1:3" ht="15.75" customHeight="1" x14ac:dyDescent="0.2">
      <c r="A29" s="97" t="s">
        <v>134</v>
      </c>
      <c r="B29" s="89"/>
      <c r="C29" s="110" t="s">
        <v>135</v>
      </c>
    </row>
    <row r="30" spans="1:3" ht="15.75" customHeight="1" x14ac:dyDescent="0.2">
      <c r="A30" s="99" t="s">
        <v>136</v>
      </c>
      <c r="B30" s="89"/>
      <c r="C30" s="111" t="s">
        <v>137</v>
      </c>
    </row>
    <row r="31" spans="1:3" ht="15.75" customHeight="1" x14ac:dyDescent="0.2">
      <c r="A31" s="97" t="s">
        <v>138</v>
      </c>
      <c r="B31" s="89"/>
      <c r="C31" s="110" t="s">
        <v>139</v>
      </c>
    </row>
    <row r="32" spans="1:3" ht="15.75" customHeight="1" x14ac:dyDescent="0.2">
      <c r="A32" s="99" t="s">
        <v>140</v>
      </c>
      <c r="B32" s="89"/>
      <c r="C32" s="111" t="s">
        <v>141</v>
      </c>
    </row>
    <row r="33" spans="1:11" ht="15.75" customHeight="1" x14ac:dyDescent="0.2">
      <c r="A33" s="97" t="s">
        <v>142</v>
      </c>
      <c r="B33" s="89"/>
      <c r="C33" s="110" t="s">
        <v>143</v>
      </c>
    </row>
    <row r="34" spans="1:11" ht="15.75" customHeight="1" x14ac:dyDescent="0.2">
      <c r="A34" s="99" t="s">
        <v>144</v>
      </c>
      <c r="B34" s="89"/>
      <c r="C34" s="111" t="s">
        <v>145</v>
      </c>
    </row>
    <row r="35" spans="1:11" ht="15.75" customHeight="1" x14ac:dyDescent="0.2">
      <c r="A35" s="97" t="s">
        <v>53</v>
      </c>
      <c r="B35" s="89"/>
      <c r="C35" s="110" t="s">
        <v>146</v>
      </c>
    </row>
    <row r="36" spans="1:11" ht="15.75" customHeight="1" x14ac:dyDescent="0.2">
      <c r="A36" s="99" t="s">
        <v>147</v>
      </c>
      <c r="B36" s="89"/>
      <c r="C36" s="111" t="s">
        <v>148</v>
      </c>
    </row>
    <row r="37" spans="1:11" ht="15.75" customHeight="1" x14ac:dyDescent="0.2">
      <c r="A37" s="97" t="s">
        <v>149</v>
      </c>
      <c r="B37" s="89"/>
      <c r="C37" s="110" t="s">
        <v>149</v>
      </c>
    </row>
    <row r="38" spans="1:11" ht="15.75" customHeight="1" x14ac:dyDescent="0.2">
      <c r="A38" s="99" t="s">
        <v>150</v>
      </c>
      <c r="B38" s="89"/>
      <c r="C38" s="111" t="s">
        <v>151</v>
      </c>
    </row>
    <row r="39" spans="1:11" ht="15.75" customHeight="1" x14ac:dyDescent="0.2">
      <c r="A39" s="97" t="s">
        <v>152</v>
      </c>
      <c r="B39" s="89"/>
      <c r="C39" s="110" t="s">
        <v>153</v>
      </c>
    </row>
    <row r="40" spans="1:11" ht="15.75" customHeight="1" x14ac:dyDescent="0.2">
      <c r="A40" s="99" t="s">
        <v>154</v>
      </c>
      <c r="B40" s="89"/>
      <c r="C40" s="111" t="s">
        <v>155</v>
      </c>
    </row>
    <row r="41" spans="1:11" ht="15.75" customHeight="1" x14ac:dyDescent="0.2">
      <c r="A41" s="97" t="s">
        <v>156</v>
      </c>
      <c r="B41" s="89"/>
      <c r="C41" s="110" t="s">
        <v>231</v>
      </c>
    </row>
    <row r="42" spans="1:11" ht="15.75" customHeight="1" x14ac:dyDescent="0.2"/>
    <row r="43" spans="1:11" ht="15.75" customHeight="1" x14ac:dyDescent="0.2"/>
    <row r="44" spans="1:11" ht="15.75" customHeight="1" x14ac:dyDescent="0.2"/>
    <row r="47" spans="1:11" x14ac:dyDescent="0.2">
      <c r="B47" s="87">
        <f>SUM(B9:B45)-SUM(B17:B20)</f>
        <v>0</v>
      </c>
      <c r="C47" s="112"/>
      <c r="H47" s="112"/>
      <c r="I47" s="112"/>
      <c r="J47" s="112"/>
      <c r="K47" s="112"/>
    </row>
  </sheetData>
  <mergeCells count="1">
    <mergeCell ref="A3:L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AC52"/>
  <sheetViews>
    <sheetView showGridLines="0" workbookViewId="0">
      <selection activeCell="AA26" sqref="AA26"/>
    </sheetView>
  </sheetViews>
  <sheetFormatPr defaultRowHeight="12.75" x14ac:dyDescent="0.2"/>
  <cols>
    <col min="1" max="1" width="17.140625" style="44" customWidth="1"/>
    <col min="2" max="2" width="0.7109375" style="40" customWidth="1"/>
    <col min="3" max="4" width="9.7109375" bestFit="1" customWidth="1"/>
    <col min="5" max="5" width="0.7109375" style="40" customWidth="1"/>
    <col min="6" max="7" width="9.7109375" customWidth="1"/>
    <col min="8" max="8" width="0.7109375" style="40" customWidth="1"/>
    <col min="9" max="10" width="9.7109375" customWidth="1"/>
    <col min="11" max="11" width="5.42578125" customWidth="1"/>
    <col min="12" max="12" width="2.42578125" customWidth="1"/>
    <col min="13" max="13" width="5.42578125" customWidth="1"/>
    <col min="14" max="14" width="17.140625" customWidth="1"/>
    <col min="15" max="15" width="0.85546875" customWidth="1"/>
    <col min="16" max="17" width="9.7109375" customWidth="1"/>
    <col min="18" max="18" width="0.7109375" customWidth="1"/>
    <col min="19" max="20" width="9.7109375" customWidth="1"/>
    <col min="21" max="21" width="0.7109375" customWidth="1"/>
    <col min="22" max="23" width="9.7109375" customWidth="1"/>
  </cols>
  <sheetData>
    <row r="1" spans="1:25" s="41" customFormat="1" ht="15.75" customHeight="1" x14ac:dyDescent="0.25">
      <c r="A1" s="33" t="s">
        <v>21</v>
      </c>
      <c r="B1" s="40"/>
      <c r="E1" s="40"/>
      <c r="H1" s="40"/>
      <c r="L1" s="42"/>
      <c r="N1" s="33" t="s">
        <v>21</v>
      </c>
      <c r="O1" s="39"/>
      <c r="R1" s="40"/>
      <c r="U1" s="40"/>
    </row>
    <row r="2" spans="1:25" ht="15.75" customHeight="1" x14ac:dyDescent="0.2">
      <c r="L2" s="43"/>
      <c r="O2" s="39"/>
      <c r="R2" s="40"/>
      <c r="U2" s="40"/>
    </row>
    <row r="3" spans="1:25" ht="15.75" customHeight="1" x14ac:dyDescent="0.25">
      <c r="A3" s="33" t="s">
        <v>22</v>
      </c>
      <c r="L3" s="43"/>
      <c r="N3" s="33" t="s">
        <v>23</v>
      </c>
      <c r="O3" s="39"/>
      <c r="R3" s="40"/>
      <c r="U3" s="40"/>
    </row>
    <row r="4" spans="1:25" ht="15.75" customHeight="1" x14ac:dyDescent="0.2">
      <c r="L4" s="43"/>
      <c r="N4" s="44"/>
      <c r="O4" s="39"/>
      <c r="R4" s="40"/>
      <c r="U4" s="40"/>
    </row>
    <row r="5" spans="1:25" ht="15.75" customHeight="1" x14ac:dyDescent="0.2">
      <c r="L5" s="43"/>
      <c r="N5" s="44"/>
      <c r="O5" s="39"/>
      <c r="R5" s="40"/>
      <c r="U5" s="40"/>
    </row>
    <row r="6" spans="1:25" s="44" customFormat="1" ht="15.75" customHeight="1" x14ac:dyDescent="0.2">
      <c r="B6" s="40"/>
      <c r="C6" s="130" t="s">
        <v>14</v>
      </c>
      <c r="D6" s="131"/>
      <c r="E6" s="40"/>
      <c r="F6" s="130" t="s">
        <v>15</v>
      </c>
      <c r="G6" s="131"/>
      <c r="H6" s="40"/>
      <c r="I6" s="130" t="s">
        <v>13</v>
      </c>
      <c r="J6" s="131"/>
      <c r="L6" s="45"/>
      <c r="O6" s="46"/>
      <c r="P6" s="130" t="s">
        <v>14</v>
      </c>
      <c r="Q6" s="131"/>
      <c r="R6" s="40"/>
      <c r="S6" s="130" t="s">
        <v>15</v>
      </c>
      <c r="T6" s="131"/>
      <c r="U6" s="40"/>
      <c r="V6" s="130" t="s">
        <v>13</v>
      </c>
      <c r="W6" s="131"/>
    </row>
    <row r="7" spans="1:25" s="44" customFormat="1" ht="15.75" customHeight="1" x14ac:dyDescent="0.2">
      <c r="B7" s="40"/>
      <c r="C7" s="47">
        <f>Nøgletalstabeller!$M$5</f>
        <v>2019</v>
      </c>
      <c r="D7" s="47">
        <f>Nøgletalstabeller!$O$5</f>
        <v>2020</v>
      </c>
      <c r="E7" s="40"/>
      <c r="F7" s="47">
        <f>Nøgletalstabeller!$M$5</f>
        <v>2019</v>
      </c>
      <c r="G7" s="47">
        <f>Nøgletalstabeller!$O$5</f>
        <v>2020</v>
      </c>
      <c r="H7" s="40"/>
      <c r="I7" s="47">
        <f>Nøgletalstabeller!$M$5</f>
        <v>2019</v>
      </c>
      <c r="J7" s="47">
        <f>Nøgletalstabeller!$O$5</f>
        <v>2020</v>
      </c>
      <c r="L7" s="45"/>
      <c r="O7" s="48"/>
      <c r="P7" s="47">
        <f>Nøgletalstabeller!$M$5</f>
        <v>2019</v>
      </c>
      <c r="Q7" s="47">
        <f>Nøgletalstabeller!$O$5</f>
        <v>2020</v>
      </c>
      <c r="R7" s="40"/>
      <c r="S7" s="47">
        <f>Nøgletalstabeller!$M$5</f>
        <v>2019</v>
      </c>
      <c r="T7" s="47">
        <f>Nøgletalstabeller!$O$5</f>
        <v>2020</v>
      </c>
      <c r="U7" s="40"/>
      <c r="V7" s="47">
        <f>Nøgletalstabeller!$M$5</f>
        <v>2019</v>
      </c>
      <c r="W7" s="47">
        <f>Nøgletalstabeller!$O$5</f>
        <v>2020</v>
      </c>
    </row>
    <row r="8" spans="1:25" ht="15.75" customHeight="1" x14ac:dyDescent="0.2">
      <c r="C8" s="49"/>
      <c r="D8" s="49"/>
      <c r="F8" s="49"/>
      <c r="G8" s="49"/>
      <c r="I8" s="49"/>
      <c r="J8" s="49"/>
      <c r="L8" s="43"/>
      <c r="N8" s="44"/>
      <c r="O8" s="39"/>
      <c r="P8" s="49"/>
      <c r="Q8" s="49"/>
      <c r="R8" s="40"/>
      <c r="S8" s="49"/>
      <c r="T8" s="49"/>
      <c r="U8" s="40"/>
      <c r="V8" s="49"/>
      <c r="W8" s="49"/>
    </row>
    <row r="9" spans="1:25" ht="15.75" customHeight="1" x14ac:dyDescent="0.2">
      <c r="A9" s="50" t="s">
        <v>225</v>
      </c>
      <c r="C9" s="57">
        <v>22472</v>
      </c>
      <c r="D9" s="57">
        <v>23216</v>
      </c>
      <c r="E9" s="59"/>
      <c r="F9" s="57">
        <v>7849</v>
      </c>
      <c r="G9" s="57">
        <v>8271</v>
      </c>
      <c r="H9" s="59"/>
      <c r="I9" s="57">
        <v>30321</v>
      </c>
      <c r="J9" s="57">
        <f>D9+G9</f>
        <v>31487</v>
      </c>
      <c r="K9" s="51"/>
      <c r="L9" s="43"/>
      <c r="N9" s="50" t="s">
        <v>225</v>
      </c>
      <c r="O9" s="40"/>
      <c r="P9" s="57">
        <v>22548</v>
      </c>
      <c r="Q9" s="57">
        <v>23303</v>
      </c>
      <c r="R9" s="59"/>
      <c r="S9" s="57">
        <v>7865</v>
      </c>
      <c r="T9" s="57">
        <v>8288</v>
      </c>
      <c r="U9" s="59"/>
      <c r="V9" s="57">
        <v>30413</v>
      </c>
      <c r="W9" s="57">
        <f>Q9+T9</f>
        <v>31591</v>
      </c>
      <c r="Y9" s="51"/>
    </row>
    <row r="10" spans="1:25" ht="15.75" customHeight="1" x14ac:dyDescent="0.2">
      <c r="A10" s="52" t="s">
        <v>226</v>
      </c>
      <c r="C10" s="58">
        <v>27489</v>
      </c>
      <c r="D10" s="58">
        <v>27578</v>
      </c>
      <c r="E10" s="59"/>
      <c r="F10" s="58">
        <v>6253</v>
      </c>
      <c r="G10" s="58">
        <v>6384</v>
      </c>
      <c r="H10" s="59"/>
      <c r="I10" s="58">
        <v>33742</v>
      </c>
      <c r="J10" s="58">
        <f>D10+G10</f>
        <v>33962</v>
      </c>
      <c r="K10" s="51"/>
      <c r="L10" s="43"/>
      <c r="N10" s="52" t="s">
        <v>226</v>
      </c>
      <c r="O10" s="40"/>
      <c r="P10" s="58">
        <v>27752</v>
      </c>
      <c r="Q10" s="58">
        <v>27863</v>
      </c>
      <c r="R10" s="59"/>
      <c r="S10" s="58">
        <v>6273</v>
      </c>
      <c r="T10" s="58">
        <v>6408</v>
      </c>
      <c r="U10" s="59"/>
      <c r="V10" s="58">
        <v>34025</v>
      </c>
      <c r="W10" s="58">
        <f t="shared" ref="W10:W11" si="0">Q10+T10</f>
        <v>34271</v>
      </c>
      <c r="Y10" s="51"/>
    </row>
    <row r="11" spans="1:25" ht="15.75" customHeight="1" x14ac:dyDescent="0.2">
      <c r="A11" s="50" t="s">
        <v>227</v>
      </c>
      <c r="C11" s="108">
        <v>8756</v>
      </c>
      <c r="D11" s="57">
        <v>9743</v>
      </c>
      <c r="E11" s="59"/>
      <c r="F11" s="57">
        <v>7074</v>
      </c>
      <c r="G11" s="57">
        <v>7993</v>
      </c>
      <c r="H11" s="59"/>
      <c r="I11" s="108">
        <v>15830</v>
      </c>
      <c r="J11" s="108">
        <f>D11+G11</f>
        <v>17736</v>
      </c>
      <c r="K11" s="51"/>
      <c r="L11" s="43"/>
      <c r="N11" s="50" t="s">
        <v>227</v>
      </c>
      <c r="O11" s="40"/>
      <c r="P11" s="108">
        <v>8761</v>
      </c>
      <c r="Q11" s="57">
        <v>9749</v>
      </c>
      <c r="R11" s="59"/>
      <c r="S11" s="57">
        <v>7077</v>
      </c>
      <c r="T11" s="57">
        <v>7996</v>
      </c>
      <c r="U11" s="59"/>
      <c r="V11" s="108">
        <v>15838</v>
      </c>
      <c r="W11" s="108">
        <f t="shared" si="0"/>
        <v>17745</v>
      </c>
      <c r="Y11" s="51"/>
    </row>
    <row r="12" spans="1:25" ht="15.75" customHeight="1" x14ac:dyDescent="0.2">
      <c r="A12" s="52" t="s">
        <v>26</v>
      </c>
      <c r="C12" s="58">
        <v>12619</v>
      </c>
      <c r="D12" s="58">
        <v>12837</v>
      </c>
      <c r="E12" s="59"/>
      <c r="F12" s="58">
        <v>26593</v>
      </c>
      <c r="G12" s="58">
        <v>27711</v>
      </c>
      <c r="H12" s="59"/>
      <c r="I12" s="58">
        <v>39212</v>
      </c>
      <c r="J12" s="58">
        <f t="shared" ref="J12:J45" si="1">D12+G12</f>
        <v>40548</v>
      </c>
      <c r="K12" s="51"/>
      <c r="L12" s="43"/>
      <c r="N12" s="52" t="s">
        <v>26</v>
      </c>
      <c r="O12" s="40"/>
      <c r="P12" s="58">
        <v>12739</v>
      </c>
      <c r="Q12" s="58">
        <v>12956</v>
      </c>
      <c r="R12" s="59"/>
      <c r="S12" s="58">
        <v>26779</v>
      </c>
      <c r="T12" s="58">
        <v>27906</v>
      </c>
      <c r="U12" s="59"/>
      <c r="V12" s="58">
        <v>39518</v>
      </c>
      <c r="W12" s="58">
        <f t="shared" ref="W12:W45" si="2">Q12+T12</f>
        <v>40862</v>
      </c>
      <c r="Y12" s="51"/>
    </row>
    <row r="13" spans="1:25" ht="15.75" customHeight="1" x14ac:dyDescent="0.2">
      <c r="A13" s="50" t="s">
        <v>27</v>
      </c>
      <c r="C13" s="57">
        <v>7764</v>
      </c>
      <c r="D13" s="57">
        <v>7663</v>
      </c>
      <c r="E13" s="59"/>
      <c r="F13" s="57">
        <v>7048</v>
      </c>
      <c r="G13" s="57">
        <v>7081</v>
      </c>
      <c r="H13" s="59"/>
      <c r="I13" s="57">
        <v>14812</v>
      </c>
      <c r="J13" s="57">
        <f t="shared" si="1"/>
        <v>14744</v>
      </c>
      <c r="K13" s="51"/>
      <c r="L13" s="43"/>
      <c r="N13" s="50" t="s">
        <v>27</v>
      </c>
      <c r="O13" s="40"/>
      <c r="P13" s="57">
        <v>7869</v>
      </c>
      <c r="Q13" s="57">
        <v>7759</v>
      </c>
      <c r="R13" s="59"/>
      <c r="S13" s="57">
        <v>7096</v>
      </c>
      <c r="T13" s="57">
        <v>7129</v>
      </c>
      <c r="U13" s="59"/>
      <c r="V13" s="57">
        <v>14965</v>
      </c>
      <c r="W13" s="57">
        <f t="shared" si="2"/>
        <v>14888</v>
      </c>
      <c r="Y13" s="51"/>
    </row>
    <row r="14" spans="1:25" ht="15.75" customHeight="1" x14ac:dyDescent="0.2">
      <c r="A14" s="52" t="s">
        <v>28</v>
      </c>
      <c r="C14" s="58">
        <v>1294</v>
      </c>
      <c r="D14" s="58">
        <v>1348</v>
      </c>
      <c r="E14" s="59"/>
      <c r="F14" s="58">
        <v>1021</v>
      </c>
      <c r="G14" s="58">
        <v>1086</v>
      </c>
      <c r="H14" s="59"/>
      <c r="I14" s="58">
        <v>2315</v>
      </c>
      <c r="J14" s="58">
        <f t="shared" si="1"/>
        <v>2434</v>
      </c>
      <c r="K14" s="51"/>
      <c r="L14" s="43"/>
      <c r="N14" s="52" t="s">
        <v>28</v>
      </c>
      <c r="O14" s="40"/>
      <c r="P14" s="58">
        <v>1297</v>
      </c>
      <c r="Q14" s="58">
        <v>1352</v>
      </c>
      <c r="R14" s="59"/>
      <c r="S14" s="58">
        <v>1023</v>
      </c>
      <c r="T14" s="58">
        <v>1090</v>
      </c>
      <c r="U14" s="59"/>
      <c r="V14" s="58">
        <v>2320</v>
      </c>
      <c r="W14" s="58">
        <f t="shared" si="2"/>
        <v>2442</v>
      </c>
      <c r="Y14" s="51"/>
    </row>
    <row r="15" spans="1:25" ht="15.75" customHeight="1" x14ac:dyDescent="0.2">
      <c r="A15" s="50" t="s">
        <v>29</v>
      </c>
      <c r="C15" s="57">
        <v>1215</v>
      </c>
      <c r="D15" s="57">
        <v>1344</v>
      </c>
      <c r="E15" s="59"/>
      <c r="F15" s="57">
        <v>3170</v>
      </c>
      <c r="G15" s="57">
        <v>3569</v>
      </c>
      <c r="H15" s="59"/>
      <c r="I15" s="57">
        <v>4385</v>
      </c>
      <c r="J15" s="57">
        <f t="shared" si="1"/>
        <v>4913</v>
      </c>
      <c r="K15" s="51"/>
      <c r="L15" s="43"/>
      <c r="N15" s="50" t="s">
        <v>29</v>
      </c>
      <c r="O15" s="40"/>
      <c r="P15" s="57">
        <v>1217</v>
      </c>
      <c r="Q15" s="57">
        <v>1347</v>
      </c>
      <c r="R15" s="59"/>
      <c r="S15" s="57">
        <v>3175</v>
      </c>
      <c r="T15" s="57">
        <v>3576</v>
      </c>
      <c r="U15" s="59"/>
      <c r="V15" s="57">
        <v>4392</v>
      </c>
      <c r="W15" s="57">
        <f t="shared" si="2"/>
        <v>4923</v>
      </c>
      <c r="Y15" s="51"/>
    </row>
    <row r="16" spans="1:25" ht="15.75" customHeight="1" x14ac:dyDescent="0.2">
      <c r="A16" s="52" t="s">
        <v>30</v>
      </c>
      <c r="C16" s="58">
        <v>1120</v>
      </c>
      <c r="D16" s="58">
        <v>1131</v>
      </c>
      <c r="E16" s="59"/>
      <c r="F16" s="58">
        <v>2045</v>
      </c>
      <c r="G16" s="58">
        <v>2068</v>
      </c>
      <c r="H16" s="59"/>
      <c r="I16" s="58">
        <v>3165</v>
      </c>
      <c r="J16" s="58">
        <f t="shared" si="1"/>
        <v>3199</v>
      </c>
      <c r="K16" s="51"/>
      <c r="L16" s="43"/>
      <c r="N16" s="52" t="s">
        <v>30</v>
      </c>
      <c r="O16" s="40"/>
      <c r="P16" s="58">
        <v>1138</v>
      </c>
      <c r="Q16" s="58">
        <v>1152</v>
      </c>
      <c r="R16" s="59"/>
      <c r="S16" s="58">
        <v>2074</v>
      </c>
      <c r="T16" s="58">
        <v>2112</v>
      </c>
      <c r="U16" s="59"/>
      <c r="V16" s="58">
        <v>3212</v>
      </c>
      <c r="W16" s="58">
        <f t="shared" si="2"/>
        <v>3264</v>
      </c>
      <c r="Y16" s="51"/>
    </row>
    <row r="17" spans="1:29" ht="15.75" hidden="1" customHeight="1" x14ac:dyDescent="0.2">
      <c r="A17" s="50" t="s">
        <v>31</v>
      </c>
      <c r="C17" s="57">
        <v>1249</v>
      </c>
      <c r="D17" s="57">
        <v>1207</v>
      </c>
      <c r="E17" s="59"/>
      <c r="F17" s="57">
        <v>1162</v>
      </c>
      <c r="G17" s="57">
        <v>1164</v>
      </c>
      <c r="H17" s="59"/>
      <c r="I17" s="57">
        <v>2411</v>
      </c>
      <c r="J17" s="57">
        <f t="shared" si="1"/>
        <v>2371</v>
      </c>
      <c r="K17" s="51"/>
      <c r="L17" s="43"/>
      <c r="N17" s="50" t="s">
        <v>31</v>
      </c>
      <c r="O17" s="40"/>
      <c r="P17" s="57">
        <v>1265</v>
      </c>
      <c r="Q17" s="57">
        <v>1224</v>
      </c>
      <c r="R17" s="59"/>
      <c r="S17" s="57">
        <v>1170</v>
      </c>
      <c r="T17" s="57">
        <v>1173</v>
      </c>
      <c r="U17" s="59"/>
      <c r="V17" s="57">
        <v>2435</v>
      </c>
      <c r="W17" s="57">
        <f t="shared" si="2"/>
        <v>2397</v>
      </c>
      <c r="Y17" s="51"/>
      <c r="AA17" s="51"/>
      <c r="AC17" s="51"/>
    </row>
    <row r="18" spans="1:29" ht="15.75" hidden="1" customHeight="1" x14ac:dyDescent="0.2">
      <c r="A18" s="52" t="s">
        <v>32</v>
      </c>
      <c r="C18" s="58">
        <v>191</v>
      </c>
      <c r="D18" s="58">
        <v>192</v>
      </c>
      <c r="E18" s="59"/>
      <c r="F18" s="58">
        <v>482</v>
      </c>
      <c r="G18" s="58">
        <v>499</v>
      </c>
      <c r="H18" s="59"/>
      <c r="I18" s="58">
        <v>673</v>
      </c>
      <c r="J18" s="58">
        <f t="shared" si="1"/>
        <v>691</v>
      </c>
      <c r="K18" s="51"/>
      <c r="L18" s="43"/>
      <c r="N18" s="52" t="s">
        <v>32</v>
      </c>
      <c r="O18" s="40"/>
      <c r="P18" s="58">
        <v>192</v>
      </c>
      <c r="Q18" s="58">
        <v>194</v>
      </c>
      <c r="R18" s="59"/>
      <c r="S18" s="58">
        <v>485</v>
      </c>
      <c r="T18" s="58">
        <v>500</v>
      </c>
      <c r="U18" s="59"/>
      <c r="V18" s="58">
        <v>677</v>
      </c>
      <c r="W18" s="58">
        <f t="shared" si="2"/>
        <v>694</v>
      </c>
      <c r="Y18" s="51"/>
    </row>
    <row r="19" spans="1:29" ht="15.75" hidden="1" customHeight="1" x14ac:dyDescent="0.2">
      <c r="A19" s="50" t="s">
        <v>33</v>
      </c>
      <c r="C19" s="57">
        <v>124</v>
      </c>
      <c r="D19" s="57">
        <v>118</v>
      </c>
      <c r="E19" s="59"/>
      <c r="F19" s="57">
        <v>208</v>
      </c>
      <c r="G19" s="57">
        <v>202</v>
      </c>
      <c r="H19" s="59"/>
      <c r="I19" s="57">
        <v>332</v>
      </c>
      <c r="J19" s="57">
        <f t="shared" si="1"/>
        <v>320</v>
      </c>
      <c r="K19" s="51"/>
      <c r="L19" s="43"/>
      <c r="N19" s="50" t="s">
        <v>33</v>
      </c>
      <c r="O19" s="40"/>
      <c r="P19" s="57">
        <v>129</v>
      </c>
      <c r="Q19" s="57">
        <v>124</v>
      </c>
      <c r="R19" s="59"/>
      <c r="S19" s="57">
        <v>213</v>
      </c>
      <c r="T19" s="57">
        <v>208</v>
      </c>
      <c r="U19" s="59"/>
      <c r="V19" s="57">
        <v>342</v>
      </c>
      <c r="W19" s="57">
        <f t="shared" si="2"/>
        <v>332</v>
      </c>
      <c r="Y19" s="51"/>
    </row>
    <row r="20" spans="1:29" ht="15.75" hidden="1" customHeight="1" x14ac:dyDescent="0.2">
      <c r="A20" s="52" t="s">
        <v>34</v>
      </c>
      <c r="C20" s="58">
        <v>388</v>
      </c>
      <c r="D20" s="58">
        <v>379</v>
      </c>
      <c r="E20" s="59"/>
      <c r="F20" s="58">
        <v>124</v>
      </c>
      <c r="G20" s="58">
        <v>128</v>
      </c>
      <c r="H20" s="59"/>
      <c r="I20" s="58">
        <v>512</v>
      </c>
      <c r="J20" s="58">
        <f t="shared" si="1"/>
        <v>507</v>
      </c>
      <c r="K20" s="51"/>
      <c r="L20" s="43"/>
      <c r="N20" s="52" t="s">
        <v>34</v>
      </c>
      <c r="O20" s="40"/>
      <c r="P20" s="58">
        <v>391</v>
      </c>
      <c r="Q20" s="58">
        <v>383</v>
      </c>
      <c r="R20" s="59"/>
      <c r="S20" s="58">
        <v>125</v>
      </c>
      <c r="T20" s="58">
        <v>129</v>
      </c>
      <c r="U20" s="59"/>
      <c r="V20" s="58">
        <v>516</v>
      </c>
      <c r="W20" s="58">
        <f t="shared" si="2"/>
        <v>512</v>
      </c>
      <c r="Y20" s="51"/>
    </row>
    <row r="21" spans="1:29" ht="15.75" customHeight="1" x14ac:dyDescent="0.2">
      <c r="A21" s="50" t="s">
        <v>35</v>
      </c>
      <c r="B21" s="51">
        <v>0</v>
      </c>
      <c r="C21" s="57">
        <v>1952</v>
      </c>
      <c r="D21" s="57">
        <v>1896</v>
      </c>
      <c r="E21" s="59"/>
      <c r="F21" s="57">
        <v>1976</v>
      </c>
      <c r="G21" s="57">
        <v>1993</v>
      </c>
      <c r="H21" s="59"/>
      <c r="I21" s="57">
        <v>3928</v>
      </c>
      <c r="J21" s="57">
        <f>D21+G21</f>
        <v>3889</v>
      </c>
      <c r="K21" s="51"/>
      <c r="L21" s="43"/>
      <c r="N21" s="50" t="s">
        <v>35</v>
      </c>
      <c r="O21" s="40"/>
      <c r="P21" s="57">
        <v>1977</v>
      </c>
      <c r="Q21" s="57">
        <v>1925</v>
      </c>
      <c r="R21" s="59"/>
      <c r="S21" s="57">
        <v>1993</v>
      </c>
      <c r="T21" s="57">
        <v>2010</v>
      </c>
      <c r="U21" s="59"/>
      <c r="V21" s="57">
        <v>3970</v>
      </c>
      <c r="W21" s="57">
        <f t="shared" si="2"/>
        <v>3935</v>
      </c>
      <c r="Y21" s="51"/>
    </row>
    <row r="22" spans="1:29" ht="15.75" customHeight="1" x14ac:dyDescent="0.2">
      <c r="A22" s="52" t="s">
        <v>36</v>
      </c>
      <c r="C22" s="58">
        <v>192</v>
      </c>
      <c r="D22" s="58">
        <v>185</v>
      </c>
      <c r="E22" s="59"/>
      <c r="F22" s="58">
        <v>162</v>
      </c>
      <c r="G22" s="58">
        <v>172</v>
      </c>
      <c r="H22" s="59"/>
      <c r="I22" s="58">
        <v>354</v>
      </c>
      <c r="J22" s="58">
        <f t="shared" si="1"/>
        <v>357</v>
      </c>
      <c r="K22" s="51"/>
      <c r="L22" s="43"/>
      <c r="N22" s="52" t="s">
        <v>36</v>
      </c>
      <c r="O22" s="40"/>
      <c r="P22" s="58">
        <v>195</v>
      </c>
      <c r="Q22" s="58">
        <v>188</v>
      </c>
      <c r="R22" s="59"/>
      <c r="S22" s="58">
        <v>162</v>
      </c>
      <c r="T22" s="58">
        <v>173</v>
      </c>
      <c r="U22" s="59"/>
      <c r="V22" s="58">
        <v>357</v>
      </c>
      <c r="W22" s="58">
        <f t="shared" si="2"/>
        <v>361</v>
      </c>
      <c r="Y22" s="51"/>
    </row>
    <row r="23" spans="1:29" ht="15.75" customHeight="1" x14ac:dyDescent="0.2">
      <c r="A23" s="50" t="s">
        <v>37</v>
      </c>
      <c r="C23" s="57">
        <v>45</v>
      </c>
      <c r="D23" s="57">
        <v>57</v>
      </c>
      <c r="E23" s="59"/>
      <c r="F23" s="57">
        <v>329</v>
      </c>
      <c r="G23" s="57">
        <v>363</v>
      </c>
      <c r="H23" s="59"/>
      <c r="I23" s="57">
        <v>374</v>
      </c>
      <c r="J23" s="57">
        <f t="shared" si="1"/>
        <v>420</v>
      </c>
      <c r="K23" s="51"/>
      <c r="L23" s="43"/>
      <c r="N23" s="50" t="s">
        <v>37</v>
      </c>
      <c r="O23" s="40"/>
      <c r="P23" s="57">
        <v>45</v>
      </c>
      <c r="Q23" s="57">
        <v>57</v>
      </c>
      <c r="R23" s="59"/>
      <c r="S23" s="57">
        <v>329</v>
      </c>
      <c r="T23" s="57">
        <v>363</v>
      </c>
      <c r="U23" s="59"/>
      <c r="V23" s="57">
        <v>374</v>
      </c>
      <c r="W23" s="57">
        <f>Q23+T23</f>
        <v>420</v>
      </c>
      <c r="Y23" s="51"/>
    </row>
    <row r="24" spans="1:29" ht="15.75" customHeight="1" x14ac:dyDescent="0.2">
      <c r="A24" s="52" t="s">
        <v>38</v>
      </c>
      <c r="C24" s="58">
        <v>445</v>
      </c>
      <c r="D24" s="58">
        <v>454</v>
      </c>
      <c r="E24" s="59"/>
      <c r="F24" s="58">
        <v>1833</v>
      </c>
      <c r="G24" s="58">
        <v>1930</v>
      </c>
      <c r="H24" s="59"/>
      <c r="I24" s="58">
        <v>2278</v>
      </c>
      <c r="J24" s="58">
        <f t="shared" si="1"/>
        <v>2384</v>
      </c>
      <c r="K24" s="51"/>
      <c r="L24" s="43"/>
      <c r="N24" s="52" t="s">
        <v>38</v>
      </c>
      <c r="O24" s="40"/>
      <c r="P24" s="58">
        <v>448</v>
      </c>
      <c r="Q24" s="58">
        <v>454</v>
      </c>
      <c r="R24" s="59"/>
      <c r="S24" s="58">
        <v>1848</v>
      </c>
      <c r="T24" s="58">
        <v>1943</v>
      </c>
      <c r="U24" s="59"/>
      <c r="V24" s="58">
        <v>2296</v>
      </c>
      <c r="W24" s="58">
        <f t="shared" si="2"/>
        <v>2397</v>
      </c>
      <c r="Y24" s="51"/>
    </row>
    <row r="25" spans="1:29" ht="15.75" customHeight="1" x14ac:dyDescent="0.2">
      <c r="A25" s="50" t="s">
        <v>39</v>
      </c>
      <c r="C25" s="57">
        <v>1355</v>
      </c>
      <c r="D25" s="57">
        <v>1376</v>
      </c>
      <c r="E25" s="59"/>
      <c r="F25" s="57">
        <v>3785</v>
      </c>
      <c r="G25" s="57">
        <v>3886</v>
      </c>
      <c r="H25" s="59"/>
      <c r="I25" s="57">
        <v>5140</v>
      </c>
      <c r="J25" s="57">
        <f t="shared" si="1"/>
        <v>5262</v>
      </c>
      <c r="K25" s="51"/>
      <c r="L25" s="43"/>
      <c r="N25" s="50" t="s">
        <v>39</v>
      </c>
      <c r="O25" s="40"/>
      <c r="P25" s="57">
        <v>1362</v>
      </c>
      <c r="Q25" s="57">
        <v>1383</v>
      </c>
      <c r="R25" s="59"/>
      <c r="S25" s="57">
        <v>3813</v>
      </c>
      <c r="T25" s="57">
        <v>3922</v>
      </c>
      <c r="U25" s="59"/>
      <c r="V25" s="57">
        <v>5175</v>
      </c>
      <c r="W25" s="57">
        <f t="shared" si="2"/>
        <v>5305</v>
      </c>
      <c r="Y25" s="51"/>
    </row>
    <row r="26" spans="1:29" ht="15.75" customHeight="1" x14ac:dyDescent="0.2">
      <c r="A26" s="52" t="s">
        <v>40</v>
      </c>
      <c r="C26" s="58">
        <v>3482</v>
      </c>
      <c r="D26" s="58">
        <v>3538</v>
      </c>
      <c r="E26" s="59"/>
      <c r="F26" s="58">
        <v>7686</v>
      </c>
      <c r="G26" s="58">
        <v>8042</v>
      </c>
      <c r="H26" s="59"/>
      <c r="I26" s="58">
        <v>11168</v>
      </c>
      <c r="J26" s="58">
        <f t="shared" si="1"/>
        <v>11580</v>
      </c>
      <c r="K26" s="51"/>
      <c r="L26" s="43"/>
      <c r="N26" s="52" t="s">
        <v>40</v>
      </c>
      <c r="O26" s="40"/>
      <c r="P26" s="58">
        <v>3490</v>
      </c>
      <c r="Q26" s="58">
        <v>3544</v>
      </c>
      <c r="R26" s="59"/>
      <c r="S26" s="58">
        <v>7714</v>
      </c>
      <c r="T26" s="58">
        <v>8060</v>
      </c>
      <c r="U26" s="59"/>
      <c r="V26" s="58">
        <v>11204</v>
      </c>
      <c r="W26" s="58">
        <f t="shared" si="2"/>
        <v>11604</v>
      </c>
      <c r="Y26" s="51"/>
    </row>
    <row r="27" spans="1:29" ht="15.75" customHeight="1" x14ac:dyDescent="0.2">
      <c r="A27" s="50" t="s">
        <v>41</v>
      </c>
      <c r="C27" s="57">
        <v>300</v>
      </c>
      <c r="D27" s="57">
        <v>293</v>
      </c>
      <c r="E27" s="59"/>
      <c r="F27" s="57">
        <v>1688</v>
      </c>
      <c r="G27" s="57">
        <v>1687</v>
      </c>
      <c r="H27" s="59"/>
      <c r="I27" s="57">
        <v>1988</v>
      </c>
      <c r="J27" s="57">
        <f t="shared" si="1"/>
        <v>1980</v>
      </c>
      <c r="K27" s="51"/>
      <c r="L27" s="43"/>
      <c r="N27" s="50" t="s">
        <v>41</v>
      </c>
      <c r="O27" s="40"/>
      <c r="P27" s="57">
        <v>301</v>
      </c>
      <c r="Q27" s="57">
        <v>295</v>
      </c>
      <c r="R27" s="59"/>
      <c r="S27" s="57">
        <v>1708</v>
      </c>
      <c r="T27" s="57">
        <v>1706</v>
      </c>
      <c r="U27" s="59"/>
      <c r="V27" s="57">
        <v>2009</v>
      </c>
      <c r="W27" s="57">
        <f t="shared" si="2"/>
        <v>2001</v>
      </c>
      <c r="Y27" s="51"/>
    </row>
    <row r="28" spans="1:29" ht="15.75" customHeight="1" x14ac:dyDescent="0.2">
      <c r="A28" s="52" t="s">
        <v>42</v>
      </c>
      <c r="C28" s="58">
        <v>2925</v>
      </c>
      <c r="D28" s="58">
        <v>2722</v>
      </c>
      <c r="E28" s="59"/>
      <c r="F28" s="58">
        <v>3709</v>
      </c>
      <c r="G28" s="58">
        <v>3295</v>
      </c>
      <c r="H28" s="59"/>
      <c r="I28" s="58">
        <v>6634</v>
      </c>
      <c r="J28" s="58">
        <f t="shared" si="1"/>
        <v>6017</v>
      </c>
      <c r="K28" s="51"/>
      <c r="L28" s="43"/>
      <c r="N28" s="52" t="s">
        <v>42</v>
      </c>
      <c r="O28" s="40"/>
      <c r="P28" s="58">
        <v>2959</v>
      </c>
      <c r="Q28" s="58">
        <v>2765</v>
      </c>
      <c r="R28" s="59"/>
      <c r="S28" s="58">
        <v>3746</v>
      </c>
      <c r="T28" s="58">
        <v>3331</v>
      </c>
      <c r="U28" s="59"/>
      <c r="V28" s="58">
        <v>6705</v>
      </c>
      <c r="W28" s="58">
        <f t="shared" si="2"/>
        <v>6096</v>
      </c>
      <c r="Y28" s="51"/>
    </row>
    <row r="29" spans="1:29" ht="15.75" customHeight="1" x14ac:dyDescent="0.2">
      <c r="A29" s="50" t="s">
        <v>43</v>
      </c>
      <c r="C29" s="57">
        <v>601</v>
      </c>
      <c r="D29" s="57">
        <v>595</v>
      </c>
      <c r="E29" s="59"/>
      <c r="F29" s="57">
        <v>246</v>
      </c>
      <c r="G29" s="57">
        <v>247</v>
      </c>
      <c r="H29" s="59"/>
      <c r="I29" s="57">
        <v>847</v>
      </c>
      <c r="J29" s="57">
        <f t="shared" si="1"/>
        <v>842</v>
      </c>
      <c r="K29" s="51"/>
      <c r="L29" s="43"/>
      <c r="N29" s="50" t="s">
        <v>43</v>
      </c>
      <c r="O29" s="40"/>
      <c r="P29" s="57">
        <v>608</v>
      </c>
      <c r="Q29" s="57">
        <v>607</v>
      </c>
      <c r="R29" s="59"/>
      <c r="S29" s="57">
        <v>249</v>
      </c>
      <c r="T29" s="57">
        <v>251</v>
      </c>
      <c r="U29" s="59"/>
      <c r="V29" s="57">
        <v>857</v>
      </c>
      <c r="W29" s="57">
        <f t="shared" si="2"/>
        <v>858</v>
      </c>
      <c r="Y29" s="51"/>
    </row>
    <row r="30" spans="1:29" ht="15.75" customHeight="1" x14ac:dyDescent="0.2">
      <c r="A30" s="52" t="s">
        <v>44</v>
      </c>
      <c r="C30" s="58">
        <v>939</v>
      </c>
      <c r="D30" s="58">
        <v>897</v>
      </c>
      <c r="E30" s="59"/>
      <c r="F30" s="58">
        <v>2657</v>
      </c>
      <c r="G30" s="58">
        <v>2578</v>
      </c>
      <c r="H30" s="59"/>
      <c r="I30" s="58">
        <v>3596</v>
      </c>
      <c r="J30" s="58">
        <f t="shared" si="1"/>
        <v>3475</v>
      </c>
      <c r="K30" s="51"/>
      <c r="L30" s="43"/>
      <c r="N30" s="52" t="s">
        <v>44</v>
      </c>
      <c r="O30" s="40"/>
      <c r="P30" s="58">
        <v>975</v>
      </c>
      <c r="Q30" s="58">
        <v>934</v>
      </c>
      <c r="R30" s="59"/>
      <c r="S30" s="58">
        <v>2771</v>
      </c>
      <c r="T30" s="58">
        <v>2688</v>
      </c>
      <c r="U30" s="59"/>
      <c r="V30" s="58">
        <v>3746</v>
      </c>
      <c r="W30" s="58">
        <f t="shared" si="2"/>
        <v>3622</v>
      </c>
      <c r="Y30" s="51"/>
    </row>
    <row r="31" spans="1:29" ht="15.75" customHeight="1" x14ac:dyDescent="0.2">
      <c r="A31" s="50" t="s">
        <v>45</v>
      </c>
      <c r="C31" s="57">
        <v>428</v>
      </c>
      <c r="D31" s="57">
        <v>410</v>
      </c>
      <c r="E31" s="59"/>
      <c r="F31" s="57">
        <v>544</v>
      </c>
      <c r="G31" s="57">
        <v>530</v>
      </c>
      <c r="H31" s="59"/>
      <c r="I31" s="57">
        <v>972</v>
      </c>
      <c r="J31" s="57">
        <f t="shared" si="1"/>
        <v>940</v>
      </c>
      <c r="K31" s="51"/>
      <c r="L31" s="43"/>
      <c r="N31" s="50" t="s">
        <v>45</v>
      </c>
      <c r="O31" s="40"/>
      <c r="P31" s="57">
        <v>436</v>
      </c>
      <c r="Q31" s="57">
        <v>415</v>
      </c>
      <c r="R31" s="59"/>
      <c r="S31" s="57">
        <v>556</v>
      </c>
      <c r="T31" s="57">
        <v>542</v>
      </c>
      <c r="U31" s="59"/>
      <c r="V31" s="57">
        <v>992</v>
      </c>
      <c r="W31" s="57">
        <f t="shared" si="2"/>
        <v>957</v>
      </c>
      <c r="Y31" s="51"/>
    </row>
    <row r="32" spans="1:29" ht="15.75" customHeight="1" x14ac:dyDescent="0.2">
      <c r="A32" s="52" t="s">
        <v>46</v>
      </c>
      <c r="C32" s="58">
        <v>676</v>
      </c>
      <c r="D32" s="58">
        <v>662</v>
      </c>
      <c r="E32" s="59"/>
      <c r="F32" s="58">
        <v>1080</v>
      </c>
      <c r="G32" s="58">
        <v>1069</v>
      </c>
      <c r="H32" s="59"/>
      <c r="I32" s="58">
        <v>1756</v>
      </c>
      <c r="J32" s="58">
        <f t="shared" si="1"/>
        <v>1731</v>
      </c>
      <c r="K32" s="51"/>
      <c r="L32" s="43"/>
      <c r="N32" s="52" t="s">
        <v>46</v>
      </c>
      <c r="O32" s="40"/>
      <c r="P32" s="58">
        <v>685</v>
      </c>
      <c r="Q32" s="58">
        <v>667</v>
      </c>
      <c r="R32" s="59"/>
      <c r="S32" s="58">
        <v>1085</v>
      </c>
      <c r="T32" s="58">
        <v>1073</v>
      </c>
      <c r="U32" s="59"/>
      <c r="V32" s="58">
        <v>1770</v>
      </c>
      <c r="W32" s="58">
        <f t="shared" si="2"/>
        <v>1740</v>
      </c>
      <c r="Y32" s="51"/>
    </row>
    <row r="33" spans="1:25" ht="15.75" customHeight="1" x14ac:dyDescent="0.2">
      <c r="A33" s="50" t="s">
        <v>47</v>
      </c>
      <c r="C33" s="57">
        <v>1382</v>
      </c>
      <c r="D33" s="57">
        <v>1425</v>
      </c>
      <c r="E33" s="59"/>
      <c r="F33" s="57">
        <v>6216</v>
      </c>
      <c r="G33" s="57">
        <v>6483</v>
      </c>
      <c r="H33" s="59"/>
      <c r="I33" s="57">
        <v>7598</v>
      </c>
      <c r="J33" s="57">
        <f t="shared" si="1"/>
        <v>7908</v>
      </c>
      <c r="K33" s="51"/>
      <c r="L33" s="43"/>
      <c r="N33" s="50" t="s">
        <v>47</v>
      </c>
      <c r="O33" s="40"/>
      <c r="P33" s="57">
        <v>1395</v>
      </c>
      <c r="Q33" s="57">
        <v>1443</v>
      </c>
      <c r="R33" s="59"/>
      <c r="S33" s="57">
        <v>6248</v>
      </c>
      <c r="T33" s="57">
        <v>6513</v>
      </c>
      <c r="U33" s="59"/>
      <c r="V33" s="57">
        <v>7643</v>
      </c>
      <c r="W33" s="57">
        <f t="shared" si="2"/>
        <v>7956</v>
      </c>
      <c r="Y33" s="51"/>
    </row>
    <row r="34" spans="1:25" ht="15.75" customHeight="1" x14ac:dyDescent="0.2">
      <c r="A34" s="52" t="s">
        <v>48</v>
      </c>
      <c r="C34" s="58">
        <v>4902</v>
      </c>
      <c r="D34" s="58">
        <v>5074</v>
      </c>
      <c r="E34" s="59"/>
      <c r="F34" s="58">
        <v>9848</v>
      </c>
      <c r="G34" s="58">
        <v>10223</v>
      </c>
      <c r="H34" s="59"/>
      <c r="I34" s="58">
        <v>14750</v>
      </c>
      <c r="J34" s="58">
        <f t="shared" si="1"/>
        <v>15297</v>
      </c>
      <c r="K34" s="51"/>
      <c r="L34" s="43"/>
      <c r="N34" s="52" t="s">
        <v>48</v>
      </c>
      <c r="O34" s="40"/>
      <c r="P34" s="58">
        <v>4936</v>
      </c>
      <c r="Q34" s="58">
        <v>5106</v>
      </c>
      <c r="R34" s="59"/>
      <c r="S34" s="58">
        <v>9887</v>
      </c>
      <c r="T34" s="58">
        <v>10256</v>
      </c>
      <c r="U34" s="59"/>
      <c r="V34" s="58">
        <v>14823</v>
      </c>
      <c r="W34" s="58">
        <f t="shared" si="2"/>
        <v>15362</v>
      </c>
      <c r="Y34" s="51"/>
    </row>
    <row r="35" spans="1:25" ht="15.75" customHeight="1" x14ac:dyDescent="0.2">
      <c r="A35" s="50" t="s">
        <v>49</v>
      </c>
      <c r="C35" s="57">
        <v>5397</v>
      </c>
      <c r="D35" s="57">
        <v>5531</v>
      </c>
      <c r="E35" s="59"/>
      <c r="F35" s="57">
        <v>3426</v>
      </c>
      <c r="G35" s="57">
        <v>3557</v>
      </c>
      <c r="H35" s="59"/>
      <c r="I35" s="57">
        <v>8823</v>
      </c>
      <c r="J35" s="57">
        <f t="shared" si="1"/>
        <v>9088</v>
      </c>
      <c r="K35" s="51"/>
      <c r="L35" s="43"/>
      <c r="N35" s="50" t="s">
        <v>49</v>
      </c>
      <c r="O35" s="40"/>
      <c r="P35" s="57">
        <v>5412</v>
      </c>
      <c r="Q35" s="57">
        <v>5552</v>
      </c>
      <c r="R35" s="59"/>
      <c r="S35" s="57">
        <v>3431</v>
      </c>
      <c r="T35" s="57">
        <v>3562</v>
      </c>
      <c r="U35" s="59"/>
      <c r="V35" s="57">
        <v>8843</v>
      </c>
      <c r="W35" s="57">
        <f t="shared" si="2"/>
        <v>9114</v>
      </c>
      <c r="Y35" s="51"/>
    </row>
    <row r="36" spans="1:25" ht="15.75" customHeight="1" x14ac:dyDescent="0.2">
      <c r="A36" s="52" t="s">
        <v>50</v>
      </c>
      <c r="C36" s="58">
        <v>10428</v>
      </c>
      <c r="D36" s="58">
        <v>10759</v>
      </c>
      <c r="E36" s="59"/>
      <c r="F36" s="58">
        <v>14920</v>
      </c>
      <c r="G36" s="58">
        <v>15704</v>
      </c>
      <c r="H36" s="59"/>
      <c r="I36" s="58">
        <v>25348</v>
      </c>
      <c r="J36" s="58">
        <f t="shared" si="1"/>
        <v>26463</v>
      </c>
      <c r="K36" s="51"/>
      <c r="L36" s="43"/>
      <c r="N36" s="52" t="s">
        <v>50</v>
      </c>
      <c r="O36" s="40"/>
      <c r="P36" s="58">
        <v>10469</v>
      </c>
      <c r="Q36" s="58">
        <v>10802</v>
      </c>
      <c r="R36" s="59"/>
      <c r="S36" s="58">
        <v>14939</v>
      </c>
      <c r="T36" s="58">
        <v>15725</v>
      </c>
      <c r="U36" s="59"/>
      <c r="V36" s="58">
        <v>25408</v>
      </c>
      <c r="W36" s="58">
        <f t="shared" si="2"/>
        <v>26527</v>
      </c>
      <c r="Y36" s="51"/>
    </row>
    <row r="37" spans="1:25" ht="15.75" customHeight="1" x14ac:dyDescent="0.2">
      <c r="A37" s="50" t="s">
        <v>51</v>
      </c>
      <c r="C37" s="57">
        <v>17257</v>
      </c>
      <c r="D37" s="57">
        <v>18041</v>
      </c>
      <c r="E37" s="59"/>
      <c r="F37" s="57">
        <v>16249</v>
      </c>
      <c r="G37" s="57">
        <v>17088</v>
      </c>
      <c r="H37" s="59"/>
      <c r="I37" s="57">
        <v>33506</v>
      </c>
      <c r="J37" s="57">
        <f t="shared" si="1"/>
        <v>35129</v>
      </c>
      <c r="K37" s="51"/>
      <c r="L37" s="43"/>
      <c r="N37" s="50" t="s">
        <v>51</v>
      </c>
      <c r="O37" s="40"/>
      <c r="P37" s="57">
        <v>17301</v>
      </c>
      <c r="Q37" s="57">
        <v>18084</v>
      </c>
      <c r="R37" s="59"/>
      <c r="S37" s="57">
        <v>16255</v>
      </c>
      <c r="T37" s="57">
        <v>17096</v>
      </c>
      <c r="U37" s="59"/>
      <c r="V37" s="57">
        <v>33556</v>
      </c>
      <c r="W37" s="57">
        <f t="shared" si="2"/>
        <v>35180</v>
      </c>
      <c r="Y37" s="51"/>
    </row>
    <row r="38" spans="1:25" ht="15.75" customHeight="1" x14ac:dyDescent="0.2">
      <c r="A38" s="52" t="s">
        <v>52</v>
      </c>
      <c r="C38" s="58">
        <v>3073</v>
      </c>
      <c r="D38" s="58">
        <v>3091</v>
      </c>
      <c r="E38" s="59"/>
      <c r="F38" s="58">
        <v>2525</v>
      </c>
      <c r="G38" s="58">
        <v>2635</v>
      </c>
      <c r="H38" s="59"/>
      <c r="I38" s="58">
        <v>5598</v>
      </c>
      <c r="J38" s="58">
        <f t="shared" si="1"/>
        <v>5726</v>
      </c>
      <c r="K38" s="51"/>
      <c r="L38" s="43"/>
      <c r="N38" s="52" t="s">
        <v>52</v>
      </c>
      <c r="O38" s="40"/>
      <c r="P38" s="58">
        <v>3113</v>
      </c>
      <c r="Q38" s="58">
        <v>3131</v>
      </c>
      <c r="R38" s="59"/>
      <c r="S38" s="58">
        <v>2532</v>
      </c>
      <c r="T38" s="58">
        <v>2641</v>
      </c>
      <c r="U38" s="59"/>
      <c r="V38" s="58">
        <v>5645</v>
      </c>
      <c r="W38" s="58">
        <f t="shared" si="2"/>
        <v>5772</v>
      </c>
      <c r="Y38" s="51"/>
    </row>
    <row r="39" spans="1:25" ht="15.75" customHeight="1" x14ac:dyDescent="0.2">
      <c r="A39" s="50" t="s">
        <v>53</v>
      </c>
      <c r="C39" s="57">
        <v>2953</v>
      </c>
      <c r="D39" s="57">
        <v>2898</v>
      </c>
      <c r="E39" s="59"/>
      <c r="F39" s="57">
        <v>2242</v>
      </c>
      <c r="G39" s="57">
        <v>2346</v>
      </c>
      <c r="H39" s="59"/>
      <c r="I39" s="57">
        <v>5195</v>
      </c>
      <c r="J39" s="57">
        <f t="shared" si="1"/>
        <v>5244</v>
      </c>
      <c r="K39" s="51"/>
      <c r="L39" s="43"/>
      <c r="N39" s="50" t="s">
        <v>53</v>
      </c>
      <c r="O39" s="40"/>
      <c r="P39" s="57">
        <v>2988</v>
      </c>
      <c r="Q39" s="57">
        <v>2941</v>
      </c>
      <c r="R39" s="59"/>
      <c r="S39" s="57">
        <v>2264</v>
      </c>
      <c r="T39" s="57">
        <v>2370</v>
      </c>
      <c r="U39" s="59"/>
      <c r="V39" s="57">
        <v>5252</v>
      </c>
      <c r="W39" s="57">
        <f t="shared" si="2"/>
        <v>5311</v>
      </c>
      <c r="Y39" s="51"/>
    </row>
    <row r="40" spans="1:25" ht="15.75" customHeight="1" x14ac:dyDescent="0.2">
      <c r="A40" s="52" t="s">
        <v>54</v>
      </c>
      <c r="C40" s="58">
        <v>1024</v>
      </c>
      <c r="D40" s="58">
        <v>1060</v>
      </c>
      <c r="E40" s="59"/>
      <c r="F40" s="58">
        <v>6367</v>
      </c>
      <c r="G40" s="58">
        <v>6367</v>
      </c>
      <c r="H40" s="59"/>
      <c r="I40" s="58">
        <v>7391</v>
      </c>
      <c r="J40" s="58">
        <f t="shared" si="1"/>
        <v>7427</v>
      </c>
      <c r="K40" s="51"/>
      <c r="L40" s="43"/>
      <c r="N40" s="52" t="s">
        <v>54</v>
      </c>
      <c r="O40" s="40"/>
      <c r="P40" s="58">
        <v>1030</v>
      </c>
      <c r="Q40" s="58">
        <v>1067</v>
      </c>
      <c r="R40" s="59"/>
      <c r="S40" s="58">
        <v>6513</v>
      </c>
      <c r="T40" s="58">
        <v>6545</v>
      </c>
      <c r="U40" s="59"/>
      <c r="V40" s="58">
        <v>7543</v>
      </c>
      <c r="W40" s="58">
        <f t="shared" si="2"/>
        <v>7612</v>
      </c>
      <c r="Y40" s="51"/>
    </row>
    <row r="41" spans="1:25" ht="15.75" customHeight="1" x14ac:dyDescent="0.2">
      <c r="A41" s="50" t="s">
        <v>55</v>
      </c>
      <c r="C41" s="57">
        <v>2238</v>
      </c>
      <c r="D41" s="57">
        <v>2453</v>
      </c>
      <c r="E41" s="59"/>
      <c r="F41" s="57">
        <v>1757</v>
      </c>
      <c r="G41" s="57">
        <v>1987</v>
      </c>
      <c r="H41" s="59"/>
      <c r="I41" s="57">
        <v>3995</v>
      </c>
      <c r="J41" s="57">
        <f>D41+G41</f>
        <v>4440</v>
      </c>
      <c r="K41" s="51"/>
      <c r="L41" s="43"/>
      <c r="N41" s="50" t="s">
        <v>55</v>
      </c>
      <c r="O41" s="40"/>
      <c r="P41" s="57">
        <v>2238</v>
      </c>
      <c r="Q41" s="57">
        <v>2453</v>
      </c>
      <c r="R41" s="59"/>
      <c r="S41" s="57">
        <v>1757</v>
      </c>
      <c r="T41" s="57">
        <v>1987</v>
      </c>
      <c r="U41" s="59"/>
      <c r="V41" s="57">
        <v>3995</v>
      </c>
      <c r="W41" s="57">
        <f t="shared" si="2"/>
        <v>4440</v>
      </c>
      <c r="Y41" s="51"/>
    </row>
    <row r="42" spans="1:25" ht="15.75" customHeight="1" x14ac:dyDescent="0.2">
      <c r="A42" s="52" t="s">
        <v>56</v>
      </c>
      <c r="C42" s="58">
        <v>563</v>
      </c>
      <c r="D42" s="58">
        <v>620</v>
      </c>
      <c r="E42" s="59"/>
      <c r="F42" s="58">
        <v>639</v>
      </c>
      <c r="G42" s="58">
        <v>690</v>
      </c>
      <c r="H42" s="59"/>
      <c r="I42" s="58">
        <v>1202</v>
      </c>
      <c r="J42" s="58">
        <f t="shared" si="1"/>
        <v>1310</v>
      </c>
      <c r="K42" s="51"/>
      <c r="L42" s="43"/>
      <c r="N42" s="52" t="s">
        <v>56</v>
      </c>
      <c r="O42" s="40"/>
      <c r="P42" s="58">
        <v>564</v>
      </c>
      <c r="Q42" s="58">
        <v>623</v>
      </c>
      <c r="R42" s="59"/>
      <c r="S42" s="58">
        <v>640</v>
      </c>
      <c r="T42" s="58">
        <v>691</v>
      </c>
      <c r="U42" s="59"/>
      <c r="V42" s="58">
        <v>1204</v>
      </c>
      <c r="W42" s="58">
        <f t="shared" si="2"/>
        <v>1314</v>
      </c>
      <c r="Y42" s="51"/>
    </row>
    <row r="43" spans="1:25" ht="15.75" customHeight="1" x14ac:dyDescent="0.2">
      <c r="A43" s="50" t="s">
        <v>57</v>
      </c>
      <c r="C43" s="57">
        <v>1255</v>
      </c>
      <c r="D43" s="57">
        <v>1353</v>
      </c>
      <c r="E43" s="59"/>
      <c r="F43" s="57">
        <v>2157</v>
      </c>
      <c r="G43" s="57">
        <v>2305</v>
      </c>
      <c r="H43" s="59"/>
      <c r="I43" s="57">
        <v>3412</v>
      </c>
      <c r="J43" s="57">
        <f t="shared" si="1"/>
        <v>3658</v>
      </c>
      <c r="K43" s="51"/>
      <c r="L43" s="43"/>
      <c r="N43" s="50" t="s">
        <v>57</v>
      </c>
      <c r="O43" s="40"/>
      <c r="P43" s="57">
        <v>1263</v>
      </c>
      <c r="Q43" s="57">
        <v>1359</v>
      </c>
      <c r="R43" s="59"/>
      <c r="S43" s="57">
        <v>2175</v>
      </c>
      <c r="T43" s="57">
        <v>2329</v>
      </c>
      <c r="U43" s="59"/>
      <c r="V43" s="57">
        <v>3438</v>
      </c>
      <c r="W43" s="57">
        <f t="shared" si="2"/>
        <v>3688</v>
      </c>
      <c r="Y43" s="51"/>
    </row>
    <row r="44" spans="1:25" ht="15.75" customHeight="1" x14ac:dyDescent="0.2">
      <c r="A44" s="52" t="s">
        <v>58</v>
      </c>
      <c r="C44" s="58">
        <v>1404</v>
      </c>
      <c r="D44" s="58">
        <v>1724</v>
      </c>
      <c r="E44" s="59"/>
      <c r="F44" s="58">
        <v>828</v>
      </c>
      <c r="G44" s="58">
        <v>973</v>
      </c>
      <c r="H44" s="59"/>
      <c r="I44" s="58">
        <v>2232</v>
      </c>
      <c r="J44" s="58">
        <f t="shared" si="1"/>
        <v>2697</v>
      </c>
      <c r="K44" s="51"/>
      <c r="L44" s="43"/>
      <c r="N44" s="52" t="s">
        <v>58</v>
      </c>
      <c r="O44" s="40"/>
      <c r="P44" s="58">
        <v>1404</v>
      </c>
      <c r="Q44" s="58">
        <v>1724</v>
      </c>
      <c r="R44" s="59"/>
      <c r="S44" s="58">
        <v>829</v>
      </c>
      <c r="T44" s="58">
        <v>973</v>
      </c>
      <c r="U44" s="59"/>
      <c r="V44" s="58">
        <v>2233</v>
      </c>
      <c r="W44" s="58">
        <f t="shared" si="2"/>
        <v>2697</v>
      </c>
      <c r="Y44" s="51"/>
    </row>
    <row r="45" spans="1:25" ht="15.75" customHeight="1" x14ac:dyDescent="0.2">
      <c r="A45" s="50" t="s">
        <v>59</v>
      </c>
      <c r="C45" s="57">
        <v>10429</v>
      </c>
      <c r="D45" s="57">
        <v>11109</v>
      </c>
      <c r="E45" s="113"/>
      <c r="F45" s="57">
        <v>10161</v>
      </c>
      <c r="G45" s="57">
        <v>11172</v>
      </c>
      <c r="H45" s="113"/>
      <c r="I45" s="57">
        <v>20590</v>
      </c>
      <c r="J45" s="57">
        <f t="shared" si="1"/>
        <v>22281</v>
      </c>
      <c r="L45" s="43"/>
      <c r="N45" s="50" t="s">
        <v>59</v>
      </c>
      <c r="O45" s="40"/>
      <c r="P45" s="57">
        <v>10585</v>
      </c>
      <c r="Q45" s="57">
        <v>11277</v>
      </c>
      <c r="R45" s="113"/>
      <c r="S45" s="57">
        <v>10281</v>
      </c>
      <c r="T45" s="57">
        <v>11302</v>
      </c>
      <c r="U45" s="113"/>
      <c r="V45" s="57">
        <v>20866</v>
      </c>
      <c r="W45" s="57">
        <f t="shared" si="2"/>
        <v>22579</v>
      </c>
    </row>
    <row r="46" spans="1:25" ht="15.75" customHeight="1" x14ac:dyDescent="0.2">
      <c r="A46" s="59"/>
      <c r="K46" s="55"/>
      <c r="L46" s="56"/>
      <c r="M46" s="55"/>
      <c r="N46" s="59"/>
      <c r="O46" s="39"/>
      <c r="R46" s="40"/>
      <c r="U46" s="40"/>
    </row>
    <row r="47" spans="1:25" ht="15.75" customHeight="1" x14ac:dyDescent="0.2">
      <c r="A47" s="53" t="s">
        <v>20</v>
      </c>
      <c r="B47" s="40">
        <f>SUM(B9:B45)-SUM(B17:B20)</f>
        <v>0</v>
      </c>
      <c r="C47" s="117">
        <f>SUM(C9:C45)-SUM(C17:C20)</f>
        <v>158374</v>
      </c>
      <c r="D47" s="117">
        <f>SUM(D9:D45)-SUM(D17:D20)</f>
        <v>163083</v>
      </c>
      <c r="E47" s="59"/>
      <c r="F47" s="117">
        <f>SUM(F9:F45)-SUM(F17:F20)</f>
        <v>164083</v>
      </c>
      <c r="G47" s="117">
        <f>SUM(G9:G45)-SUM(G17:G20)</f>
        <v>171485</v>
      </c>
      <c r="H47" s="60">
        <f t="shared" ref="H47:J47" si="3">SUM(H9:H45)-SUM(H17:H20)</f>
        <v>0</v>
      </c>
      <c r="I47" s="117">
        <f t="shared" si="3"/>
        <v>322457</v>
      </c>
      <c r="J47" s="117">
        <f t="shared" si="3"/>
        <v>334568</v>
      </c>
      <c r="L47" s="43"/>
      <c r="N47" s="53" t="s">
        <v>20</v>
      </c>
      <c r="O47" s="40"/>
      <c r="P47" s="117">
        <f>SUM(P9:P45)-SUM(P17:P20)</f>
        <v>159500</v>
      </c>
      <c r="Q47" s="117">
        <f>SUM(Q9:Q45)-SUM(Q17:Q20)</f>
        <v>164277</v>
      </c>
      <c r="R47" s="59"/>
      <c r="S47" s="117">
        <f>SUM(S9:S45)-SUM(S17:S20)</f>
        <v>165087</v>
      </c>
      <c r="T47" s="117">
        <f>SUM(T9:T45)-SUM(T17:T20)</f>
        <v>172557</v>
      </c>
      <c r="U47" s="60"/>
      <c r="V47" s="117">
        <f>SUM(V9:V45)-SUM(V17:V20)</f>
        <v>324587</v>
      </c>
      <c r="W47" s="117">
        <f>SUM(W9:W45)-SUM(W17:W20)</f>
        <v>336834</v>
      </c>
    </row>
    <row r="48" spans="1:25" ht="15.75" customHeight="1" x14ac:dyDescent="0.2">
      <c r="K48" s="55"/>
      <c r="L48" s="56"/>
      <c r="M48" s="55"/>
      <c r="N48" s="44"/>
      <c r="O48" s="39"/>
      <c r="R48" s="40"/>
      <c r="U48" s="40"/>
    </row>
    <row r="49" spans="1:23" s="55" customFormat="1" ht="15.75" customHeight="1" x14ac:dyDescent="0.2">
      <c r="A49" s="35" t="s">
        <v>60</v>
      </c>
      <c r="B49" s="51"/>
      <c r="C49" s="57">
        <v>49961</v>
      </c>
      <c r="D49" s="57">
        <v>50794</v>
      </c>
      <c r="E49" s="59"/>
      <c r="F49" s="57">
        <v>14102</v>
      </c>
      <c r="G49" s="57">
        <v>14655</v>
      </c>
      <c r="H49" s="59"/>
      <c r="I49" s="57">
        <v>64063</v>
      </c>
      <c r="J49" s="57">
        <f>D49+G49</f>
        <v>65449</v>
      </c>
      <c r="L49" s="56"/>
      <c r="N49" s="35" t="s">
        <v>60</v>
      </c>
      <c r="O49" s="51"/>
      <c r="P49" s="57">
        <v>50300</v>
      </c>
      <c r="Q49" s="57">
        <v>51166</v>
      </c>
      <c r="R49" s="59"/>
      <c r="S49" s="57">
        <v>14138</v>
      </c>
      <c r="T49" s="57">
        <v>14696</v>
      </c>
      <c r="U49" s="59"/>
      <c r="V49" s="57">
        <v>64438</v>
      </c>
      <c r="W49" s="57">
        <f>Q49+T49</f>
        <v>65862</v>
      </c>
    </row>
    <row r="50" spans="1:23" ht="15" x14ac:dyDescent="0.2">
      <c r="A50" s="38" t="s">
        <v>61</v>
      </c>
      <c r="C50" s="58">
        <v>24012</v>
      </c>
      <c r="D50" s="58">
        <v>24323</v>
      </c>
      <c r="E50" s="59"/>
      <c r="F50" s="58">
        <v>39877</v>
      </c>
      <c r="G50" s="58">
        <v>41515</v>
      </c>
      <c r="H50" s="59"/>
      <c r="I50" s="58">
        <v>63889</v>
      </c>
      <c r="J50" s="58">
        <f>D50+G50</f>
        <v>65838</v>
      </c>
      <c r="K50" s="41"/>
      <c r="L50" s="42"/>
      <c r="M50" s="41"/>
      <c r="N50" s="38" t="s">
        <v>61</v>
      </c>
      <c r="O50" s="40"/>
      <c r="P50" s="58">
        <v>24260</v>
      </c>
      <c r="Q50" s="58">
        <v>24566</v>
      </c>
      <c r="R50" s="59"/>
      <c r="S50" s="58">
        <v>40147</v>
      </c>
      <c r="T50" s="58">
        <v>41813</v>
      </c>
      <c r="U50" s="59"/>
      <c r="V50" s="58">
        <v>64407</v>
      </c>
      <c r="W50" s="58">
        <f t="shared" ref="W50:W51" si="4">Q50+T50</f>
        <v>66379</v>
      </c>
    </row>
    <row r="51" spans="1:23" x14ac:dyDescent="0.2">
      <c r="A51" s="35" t="s">
        <v>62</v>
      </c>
      <c r="C51" s="57">
        <v>41057</v>
      </c>
      <c r="D51" s="57">
        <v>42496</v>
      </c>
      <c r="E51" s="59"/>
      <c r="F51" s="57">
        <v>46968</v>
      </c>
      <c r="G51" s="57">
        <v>49207</v>
      </c>
      <c r="H51" s="59"/>
      <c r="I51" s="57">
        <v>88025</v>
      </c>
      <c r="J51" s="57">
        <f>D51+G51</f>
        <v>91703</v>
      </c>
      <c r="L51" s="56"/>
      <c r="N51" s="35" t="s">
        <v>62</v>
      </c>
      <c r="O51" s="40"/>
      <c r="P51" s="57">
        <v>41231</v>
      </c>
      <c r="Q51" s="57">
        <v>42675</v>
      </c>
      <c r="R51" s="59"/>
      <c r="S51" s="57">
        <v>47044</v>
      </c>
      <c r="T51" s="57">
        <v>49280</v>
      </c>
      <c r="U51" s="59"/>
      <c r="V51" s="57">
        <v>88275</v>
      </c>
      <c r="W51" s="57">
        <f t="shared" si="4"/>
        <v>91955</v>
      </c>
    </row>
    <row r="52" spans="1:23" x14ac:dyDescent="0.2">
      <c r="A52" s="44" t="s">
        <v>63</v>
      </c>
    </row>
  </sheetData>
  <mergeCells count="6">
    <mergeCell ref="V6:W6"/>
    <mergeCell ref="C6:D6"/>
    <mergeCell ref="F6:G6"/>
    <mergeCell ref="I6:J6"/>
    <mergeCell ref="P6:Q6"/>
    <mergeCell ref="S6:T6"/>
  </mergeCells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L52"/>
  <sheetViews>
    <sheetView showGridLines="0" workbookViewId="0">
      <selection activeCell="A28" sqref="A28"/>
    </sheetView>
  </sheetViews>
  <sheetFormatPr defaultRowHeight="12.75" x14ac:dyDescent="0.2"/>
  <cols>
    <col min="1" max="1" width="17.140625" style="44" customWidth="1"/>
    <col min="2" max="2" width="0.7109375" style="40" customWidth="1"/>
    <col min="3" max="3" width="9.7109375" customWidth="1"/>
    <col min="4" max="4" width="9.7109375" style="40" customWidth="1"/>
    <col min="5" max="5" width="0.7109375" style="40" customWidth="1"/>
    <col min="6" max="6" width="9.7109375" customWidth="1"/>
    <col min="7" max="7" width="9.7109375" style="40" customWidth="1"/>
    <col min="8" max="8" width="0.7109375" style="40" customWidth="1"/>
    <col min="9" max="10" width="9.7109375" customWidth="1"/>
  </cols>
  <sheetData>
    <row r="1" spans="1:12" s="41" customFormat="1" ht="15.75" customHeight="1" x14ac:dyDescent="0.25">
      <c r="A1" s="33" t="s">
        <v>21</v>
      </c>
      <c r="B1" s="40"/>
      <c r="C1" s="33"/>
      <c r="D1" s="33"/>
      <c r="E1" s="40"/>
      <c r="F1" s="33"/>
      <c r="G1" s="33"/>
      <c r="H1" s="40"/>
      <c r="I1" s="33"/>
      <c r="J1" s="33"/>
    </row>
    <row r="2" spans="1:12" ht="15.75" customHeight="1" x14ac:dyDescent="0.25">
      <c r="C2" s="33"/>
      <c r="D2" s="33"/>
      <c r="F2" s="33"/>
      <c r="G2" s="33"/>
      <c r="I2" s="33"/>
      <c r="J2" s="33"/>
    </row>
    <row r="3" spans="1:12" ht="15.75" customHeight="1" x14ac:dyDescent="0.25">
      <c r="A3" s="33" t="s">
        <v>194</v>
      </c>
      <c r="C3" s="33"/>
      <c r="D3" s="33"/>
      <c r="F3" s="33"/>
      <c r="G3" s="33"/>
      <c r="I3" s="33"/>
      <c r="J3" s="33"/>
    </row>
    <row r="4" spans="1:12" ht="15.75" customHeight="1" x14ac:dyDescent="0.25">
      <c r="A4" s="41"/>
      <c r="C4" s="33"/>
      <c r="D4" s="33"/>
      <c r="F4" s="33"/>
      <c r="G4" s="33"/>
      <c r="I4" s="33"/>
      <c r="J4" s="33"/>
    </row>
    <row r="5" spans="1:12" ht="15.75" customHeight="1" x14ac:dyDescent="0.2">
      <c r="C5" s="130" t="s">
        <v>14</v>
      </c>
      <c r="D5" s="130"/>
      <c r="F5" s="130" t="s">
        <v>15</v>
      </c>
      <c r="G5" s="130"/>
      <c r="I5" s="130" t="s">
        <v>13</v>
      </c>
      <c r="J5" s="130"/>
    </row>
    <row r="6" spans="1:12" s="44" customFormat="1" ht="15.75" customHeight="1" x14ac:dyDescent="0.2">
      <c r="B6" s="40"/>
      <c r="C6" s="132" t="s">
        <v>193</v>
      </c>
      <c r="D6" s="132" t="s">
        <v>192</v>
      </c>
      <c r="E6" s="40"/>
      <c r="F6" s="132" t="s">
        <v>193</v>
      </c>
      <c r="G6" s="132" t="s">
        <v>192</v>
      </c>
      <c r="H6" s="40"/>
      <c r="I6" s="132" t="s">
        <v>193</v>
      </c>
      <c r="J6" s="132" t="s">
        <v>192</v>
      </c>
    </row>
    <row r="7" spans="1:12" s="44" customFormat="1" ht="15.75" customHeight="1" x14ac:dyDescent="0.2">
      <c r="B7" s="40"/>
      <c r="C7" s="134"/>
      <c r="D7" s="133"/>
      <c r="E7" s="40"/>
      <c r="F7" s="134"/>
      <c r="G7" s="133"/>
      <c r="H7" s="40"/>
      <c r="I7" s="134"/>
      <c r="J7" s="133"/>
    </row>
    <row r="8" spans="1:12" ht="15.75" customHeight="1" x14ac:dyDescent="0.2">
      <c r="C8" s="134"/>
      <c r="D8" s="133"/>
      <c r="F8" s="134"/>
      <c r="G8" s="133"/>
      <c r="I8" s="134"/>
      <c r="J8" s="133"/>
    </row>
    <row r="9" spans="1:12" ht="15.75" customHeight="1" x14ac:dyDescent="0.2">
      <c r="A9" s="50" t="s">
        <v>225</v>
      </c>
      <c r="C9" s="57">
        <v>756</v>
      </c>
      <c r="D9" s="57">
        <v>655.83795999999995</v>
      </c>
      <c r="E9" s="58"/>
      <c r="F9" s="57">
        <v>344</v>
      </c>
      <c r="G9" s="57">
        <v>286.58578999999997</v>
      </c>
      <c r="H9" s="58">
        <v>854</v>
      </c>
      <c r="I9" s="57">
        <f>C9+F9</f>
        <v>1100</v>
      </c>
      <c r="J9" s="57">
        <f>D9+G9</f>
        <v>942.42374999999993</v>
      </c>
      <c r="L9" s="51"/>
    </row>
    <row r="10" spans="1:12" ht="15.75" customHeight="1" x14ac:dyDescent="0.2">
      <c r="A10" s="52" t="s">
        <v>226</v>
      </c>
      <c r="C10" s="58">
        <v>858</v>
      </c>
      <c r="D10" s="58">
        <v>744.40653999999995</v>
      </c>
      <c r="E10" s="58"/>
      <c r="F10" s="58">
        <v>278</v>
      </c>
      <c r="G10" s="58">
        <v>239.39062999999999</v>
      </c>
      <c r="H10" s="58">
        <v>738</v>
      </c>
      <c r="I10" s="58">
        <f t="shared" ref="I10:J43" si="0">C10+F10</f>
        <v>1136</v>
      </c>
      <c r="J10" s="58">
        <f t="shared" si="0"/>
        <v>983.79716999999994</v>
      </c>
      <c r="L10" s="51"/>
    </row>
    <row r="11" spans="1:12" ht="15.75" customHeight="1" x14ac:dyDescent="0.2">
      <c r="A11" s="50" t="s">
        <v>227</v>
      </c>
      <c r="C11" s="57">
        <v>839</v>
      </c>
      <c r="D11" s="57">
        <v>748.71015999999997</v>
      </c>
      <c r="E11" s="58"/>
      <c r="F11" s="57">
        <v>903</v>
      </c>
      <c r="G11" s="57">
        <v>776.44109000000003</v>
      </c>
      <c r="H11" s="58">
        <v>2239</v>
      </c>
      <c r="I11" s="57">
        <f t="shared" si="0"/>
        <v>1742</v>
      </c>
      <c r="J11" s="57">
        <f t="shared" si="0"/>
        <v>1525.1512499999999</v>
      </c>
      <c r="L11" s="51"/>
    </row>
    <row r="12" spans="1:12" ht="15.75" customHeight="1" x14ac:dyDescent="0.2">
      <c r="A12" s="52" t="s">
        <v>26</v>
      </c>
      <c r="C12" s="58">
        <v>1337</v>
      </c>
      <c r="D12" s="58">
        <v>1130.62247</v>
      </c>
      <c r="E12" s="58"/>
      <c r="F12" s="58">
        <v>2899</v>
      </c>
      <c r="G12" s="58">
        <v>2447.1845600000001</v>
      </c>
      <c r="H12" s="58">
        <v>550</v>
      </c>
      <c r="I12" s="58">
        <f t="shared" si="0"/>
        <v>4236</v>
      </c>
      <c r="J12" s="58">
        <f t="shared" si="0"/>
        <v>3577.8070299999999</v>
      </c>
      <c r="L12" s="51"/>
    </row>
    <row r="13" spans="1:12" ht="15.75" customHeight="1" x14ac:dyDescent="0.2">
      <c r="A13" s="50" t="s">
        <v>27</v>
      </c>
      <c r="C13" s="57">
        <v>254</v>
      </c>
      <c r="D13" s="57">
        <v>210.83016000000001</v>
      </c>
      <c r="E13" s="58"/>
      <c r="F13" s="57">
        <v>366</v>
      </c>
      <c r="G13" s="57">
        <v>312.11126999999999</v>
      </c>
      <c r="H13" s="58">
        <v>91</v>
      </c>
      <c r="I13" s="57">
        <f t="shared" si="0"/>
        <v>620</v>
      </c>
      <c r="J13" s="57">
        <f t="shared" si="0"/>
        <v>522.94142999999997</v>
      </c>
      <c r="L13" s="51"/>
    </row>
    <row r="14" spans="1:12" ht="15.75" customHeight="1" x14ac:dyDescent="0.2">
      <c r="A14" s="52" t="s">
        <v>28</v>
      </c>
      <c r="C14" s="58">
        <v>60</v>
      </c>
      <c r="D14" s="58">
        <v>48.228650000000002</v>
      </c>
      <c r="E14" s="58"/>
      <c r="F14" s="58">
        <v>66</v>
      </c>
      <c r="G14" s="58">
        <v>55.887860000000003</v>
      </c>
      <c r="H14" s="58">
        <v>349</v>
      </c>
      <c r="I14" s="58">
        <f t="shared" si="0"/>
        <v>126</v>
      </c>
      <c r="J14" s="58">
        <f t="shared" si="0"/>
        <v>104.11651000000001</v>
      </c>
      <c r="L14" s="51"/>
    </row>
    <row r="15" spans="1:12" ht="15.75" customHeight="1" x14ac:dyDescent="0.2">
      <c r="A15" s="50" t="s">
        <v>29</v>
      </c>
      <c r="C15" s="57">
        <v>197</v>
      </c>
      <c r="D15" s="57">
        <v>172.36698999999999</v>
      </c>
      <c r="E15" s="58"/>
      <c r="F15" s="57">
        <v>531</v>
      </c>
      <c r="G15" s="57">
        <v>448.24486999999999</v>
      </c>
      <c r="H15" s="58">
        <v>204</v>
      </c>
      <c r="I15" s="57">
        <f t="shared" si="0"/>
        <v>728</v>
      </c>
      <c r="J15" s="57">
        <f t="shared" si="0"/>
        <v>620.61185999999998</v>
      </c>
      <c r="L15" s="51"/>
    </row>
    <row r="16" spans="1:12" ht="15.75" customHeight="1" x14ac:dyDescent="0.2">
      <c r="A16" s="52" t="s">
        <v>30</v>
      </c>
      <c r="C16" s="58">
        <v>99</v>
      </c>
      <c r="D16" s="58">
        <v>81.072789999999998</v>
      </c>
      <c r="E16" s="58"/>
      <c r="F16" s="58">
        <v>179</v>
      </c>
      <c r="G16" s="58">
        <v>152.51793000000001</v>
      </c>
      <c r="H16" s="58">
        <v>66</v>
      </c>
      <c r="I16" s="58">
        <f t="shared" si="0"/>
        <v>278</v>
      </c>
      <c r="J16" s="58">
        <f t="shared" si="0"/>
        <v>233.59072</v>
      </c>
      <c r="L16" s="51"/>
    </row>
    <row r="17" spans="1:12" ht="15.75" hidden="1" customHeight="1" x14ac:dyDescent="0.2">
      <c r="A17" s="50" t="s">
        <v>31</v>
      </c>
      <c r="C17" s="57">
        <v>44</v>
      </c>
      <c r="D17" s="57">
        <v>37.307429999999997</v>
      </c>
      <c r="E17" s="58"/>
      <c r="F17" s="57">
        <v>56</v>
      </c>
      <c r="G17" s="57">
        <v>42.415019999999998</v>
      </c>
      <c r="H17" s="58">
        <v>40</v>
      </c>
      <c r="I17" s="57">
        <f>C17+F17</f>
        <v>100</v>
      </c>
      <c r="J17" s="57">
        <f t="shared" si="0"/>
        <v>79.722449999999995</v>
      </c>
      <c r="L17" s="51"/>
    </row>
    <row r="18" spans="1:12" ht="15.75" hidden="1" customHeight="1" x14ac:dyDescent="0.2">
      <c r="A18" s="52" t="s">
        <v>32</v>
      </c>
      <c r="C18" s="58">
        <v>14</v>
      </c>
      <c r="D18" s="58">
        <v>12.381959999999999</v>
      </c>
      <c r="E18" s="58"/>
      <c r="F18" s="58">
        <v>37</v>
      </c>
      <c r="G18" s="58">
        <v>31.269880000000001</v>
      </c>
      <c r="H18" s="58">
        <v>16</v>
      </c>
      <c r="I18" s="58">
        <f t="shared" si="0"/>
        <v>51</v>
      </c>
      <c r="J18" s="58">
        <f t="shared" si="0"/>
        <v>43.65184</v>
      </c>
      <c r="L18" s="51"/>
    </row>
    <row r="19" spans="1:12" ht="15.75" hidden="1" customHeight="1" x14ac:dyDescent="0.2">
      <c r="A19" s="50" t="s">
        <v>33</v>
      </c>
      <c r="C19" s="57">
        <v>4</v>
      </c>
      <c r="D19" s="57">
        <v>3.7684799999999998</v>
      </c>
      <c r="E19" s="58"/>
      <c r="F19" s="57">
        <v>5</v>
      </c>
      <c r="G19" s="57">
        <v>4.0298100000000003</v>
      </c>
      <c r="H19" s="58">
        <v>14</v>
      </c>
      <c r="I19" s="57">
        <f t="shared" si="0"/>
        <v>9</v>
      </c>
      <c r="J19" s="57">
        <f t="shared" si="0"/>
        <v>7.7982899999999997</v>
      </c>
      <c r="L19" s="51"/>
    </row>
    <row r="20" spans="1:12" ht="15.75" hidden="1" customHeight="1" x14ac:dyDescent="0.2">
      <c r="A20" s="52" t="s">
        <v>34</v>
      </c>
      <c r="C20" s="58">
        <v>16</v>
      </c>
      <c r="D20" s="58">
        <v>13.814629999999999</v>
      </c>
      <c r="E20" s="58">
        <v>83</v>
      </c>
      <c r="F20" s="58">
        <v>8</v>
      </c>
      <c r="G20" s="58">
        <v>6.9144899999999998</v>
      </c>
      <c r="H20" s="58">
        <v>136</v>
      </c>
      <c r="I20" s="58">
        <f t="shared" si="0"/>
        <v>24</v>
      </c>
      <c r="J20" s="58">
        <f t="shared" si="0"/>
        <v>20.729119999999998</v>
      </c>
      <c r="L20" s="51"/>
    </row>
    <row r="21" spans="1:12" ht="15.75" customHeight="1" x14ac:dyDescent="0.2">
      <c r="A21" s="50" t="s">
        <v>35</v>
      </c>
      <c r="B21" s="57">
        <v>0</v>
      </c>
      <c r="C21" s="57">
        <v>78</v>
      </c>
      <c r="D21" s="57">
        <v>67.272499999999994</v>
      </c>
      <c r="E21" s="58"/>
      <c r="F21" s="57">
        <v>106</v>
      </c>
      <c r="G21" s="57">
        <v>84.629199999999997</v>
      </c>
      <c r="H21" s="58"/>
      <c r="I21" s="57">
        <f>C21+F21</f>
        <v>184</v>
      </c>
      <c r="J21" s="57">
        <f>D21+G21</f>
        <v>151.90170000000001</v>
      </c>
      <c r="L21" s="51"/>
    </row>
    <row r="22" spans="1:12" ht="15.75" customHeight="1" x14ac:dyDescent="0.2">
      <c r="A22" s="52" t="s">
        <v>36</v>
      </c>
      <c r="C22" s="58">
        <v>6</v>
      </c>
      <c r="D22" s="58">
        <v>3.6930100000000001</v>
      </c>
      <c r="E22" s="58"/>
      <c r="F22" s="58">
        <v>10</v>
      </c>
      <c r="G22" s="58">
        <v>4.91174</v>
      </c>
      <c r="H22" s="58">
        <v>17</v>
      </c>
      <c r="I22" s="58">
        <f t="shared" si="0"/>
        <v>16</v>
      </c>
      <c r="J22" s="58">
        <f t="shared" si="0"/>
        <v>8.6047499999999992</v>
      </c>
      <c r="L22" s="51"/>
    </row>
    <row r="23" spans="1:12" ht="15.75" customHeight="1" x14ac:dyDescent="0.2">
      <c r="A23" s="50" t="s">
        <v>37</v>
      </c>
      <c r="C23" s="57">
        <v>10</v>
      </c>
      <c r="D23" s="57">
        <v>6.4479499999999996</v>
      </c>
      <c r="E23" s="58"/>
      <c r="F23" s="57">
        <v>28</v>
      </c>
      <c r="G23" s="57">
        <v>25.756879999999999</v>
      </c>
      <c r="H23" s="58">
        <v>110</v>
      </c>
      <c r="I23" s="57">
        <f t="shared" si="0"/>
        <v>38</v>
      </c>
      <c r="J23" s="57">
        <f t="shared" si="0"/>
        <v>32.204830000000001</v>
      </c>
      <c r="L23" s="51"/>
    </row>
    <row r="24" spans="1:12" ht="15.75" customHeight="1" x14ac:dyDescent="0.2">
      <c r="A24" s="52" t="s">
        <v>38</v>
      </c>
      <c r="C24" s="58">
        <v>17</v>
      </c>
      <c r="D24" s="58">
        <v>13.50028</v>
      </c>
      <c r="E24" s="58"/>
      <c r="F24" s="58">
        <v>114</v>
      </c>
      <c r="G24" s="58">
        <v>82.688829999999996</v>
      </c>
      <c r="H24" s="58">
        <v>143</v>
      </c>
      <c r="I24" s="58">
        <f t="shared" si="0"/>
        <v>131</v>
      </c>
      <c r="J24" s="58">
        <f t="shared" si="0"/>
        <v>96.189109999999999</v>
      </c>
      <c r="L24" s="51"/>
    </row>
    <row r="25" spans="1:12" ht="15.75" customHeight="1" x14ac:dyDescent="0.2">
      <c r="A25" s="50" t="s">
        <v>39</v>
      </c>
      <c r="C25" s="57">
        <v>68</v>
      </c>
      <c r="D25" s="57">
        <v>55.744399999999999</v>
      </c>
      <c r="E25" s="58"/>
      <c r="F25" s="57">
        <v>154</v>
      </c>
      <c r="G25" s="57">
        <v>136.89328</v>
      </c>
      <c r="H25" s="58">
        <v>66</v>
      </c>
      <c r="I25" s="57">
        <f t="shared" si="0"/>
        <v>222</v>
      </c>
      <c r="J25" s="57">
        <f t="shared" si="0"/>
        <v>192.63767999999999</v>
      </c>
      <c r="L25" s="51"/>
    </row>
    <row r="26" spans="1:12" ht="15.75" customHeight="1" x14ac:dyDescent="0.2">
      <c r="A26" s="52" t="s">
        <v>40</v>
      </c>
      <c r="C26" s="58">
        <v>85</v>
      </c>
      <c r="D26" s="58">
        <v>71.327889999999996</v>
      </c>
      <c r="E26" s="58"/>
      <c r="F26" s="58">
        <v>205</v>
      </c>
      <c r="G26" s="58">
        <v>162.76866000000001</v>
      </c>
      <c r="H26" s="58">
        <v>55</v>
      </c>
      <c r="I26" s="58">
        <f t="shared" si="0"/>
        <v>290</v>
      </c>
      <c r="J26" s="58">
        <f t="shared" si="0"/>
        <v>234.09655000000001</v>
      </c>
      <c r="L26" s="51"/>
    </row>
    <row r="27" spans="1:12" ht="15.75" customHeight="1" x14ac:dyDescent="0.2">
      <c r="A27" s="50" t="s">
        <v>41</v>
      </c>
      <c r="C27" s="57">
        <v>2</v>
      </c>
      <c r="D27" s="57">
        <v>1.3534600000000001</v>
      </c>
      <c r="E27" s="58"/>
      <c r="F27" s="57">
        <v>26</v>
      </c>
      <c r="G27" s="57">
        <v>16.536519999999999</v>
      </c>
      <c r="H27" s="58">
        <v>345</v>
      </c>
      <c r="I27" s="57">
        <f t="shared" si="0"/>
        <v>28</v>
      </c>
      <c r="J27" s="57">
        <f t="shared" si="0"/>
        <v>17.889980000000001</v>
      </c>
      <c r="L27" s="51"/>
    </row>
    <row r="28" spans="1:12" ht="15.75" customHeight="1" x14ac:dyDescent="0.2">
      <c r="A28" s="52" t="s">
        <v>42</v>
      </c>
      <c r="C28" s="58">
        <v>172</v>
      </c>
      <c r="D28" s="58">
        <v>155.33088000000001</v>
      </c>
      <c r="E28" s="58"/>
      <c r="F28" s="58">
        <v>239</v>
      </c>
      <c r="G28" s="58">
        <v>205.30157</v>
      </c>
      <c r="H28" s="58">
        <v>7</v>
      </c>
      <c r="I28" s="58">
        <f t="shared" si="0"/>
        <v>411</v>
      </c>
      <c r="J28" s="58">
        <f t="shared" si="0"/>
        <v>360.63245000000001</v>
      </c>
      <c r="L28" s="51"/>
    </row>
    <row r="29" spans="1:12" ht="15.75" customHeight="1" x14ac:dyDescent="0.2">
      <c r="A29" s="50" t="s">
        <v>43</v>
      </c>
      <c r="C29" s="57">
        <v>7</v>
      </c>
      <c r="D29" s="57">
        <v>5.9533500000000004</v>
      </c>
      <c r="E29" s="58"/>
      <c r="F29" s="57">
        <v>3</v>
      </c>
      <c r="G29" s="57">
        <v>2.4917400000000001</v>
      </c>
      <c r="H29" s="58">
        <v>276</v>
      </c>
      <c r="I29" s="57">
        <f t="shared" si="0"/>
        <v>10</v>
      </c>
      <c r="J29" s="57">
        <f t="shared" si="0"/>
        <v>8.4450900000000004</v>
      </c>
      <c r="L29" s="51"/>
    </row>
    <row r="30" spans="1:12" ht="15.75" customHeight="1" x14ac:dyDescent="0.2">
      <c r="A30" s="52" t="s">
        <v>44</v>
      </c>
      <c r="C30" s="58">
        <v>38</v>
      </c>
      <c r="D30" s="58">
        <v>31.975300000000001</v>
      </c>
      <c r="E30" s="58"/>
      <c r="F30" s="58">
        <v>119</v>
      </c>
      <c r="G30" s="58">
        <v>103.19965000000001</v>
      </c>
      <c r="H30" s="58">
        <v>32</v>
      </c>
      <c r="I30" s="58">
        <f t="shared" si="0"/>
        <v>157</v>
      </c>
      <c r="J30" s="58">
        <f t="shared" si="0"/>
        <v>135.17495</v>
      </c>
      <c r="L30" s="51"/>
    </row>
    <row r="31" spans="1:12" ht="15.75" customHeight="1" x14ac:dyDescent="0.2">
      <c r="A31" s="50" t="s">
        <v>45</v>
      </c>
      <c r="C31" s="57">
        <v>14</v>
      </c>
      <c r="D31" s="57">
        <v>11.62228</v>
      </c>
      <c r="E31" s="58"/>
      <c r="F31" s="57">
        <v>25</v>
      </c>
      <c r="G31" s="57">
        <v>18.46941</v>
      </c>
      <c r="H31" s="58">
        <v>59</v>
      </c>
      <c r="I31" s="57">
        <f t="shared" si="0"/>
        <v>39</v>
      </c>
      <c r="J31" s="57">
        <f t="shared" si="0"/>
        <v>30.09169</v>
      </c>
      <c r="L31" s="51"/>
    </row>
    <row r="32" spans="1:12" ht="15.75" customHeight="1" x14ac:dyDescent="0.2">
      <c r="A32" s="52" t="s">
        <v>46</v>
      </c>
      <c r="C32" s="58">
        <v>15</v>
      </c>
      <c r="D32" s="58">
        <v>14.495100000000001</v>
      </c>
      <c r="E32" s="58"/>
      <c r="F32" s="58">
        <v>50</v>
      </c>
      <c r="G32" s="58">
        <v>40.314979999999998</v>
      </c>
      <c r="H32" s="58">
        <v>279</v>
      </c>
      <c r="I32" s="58">
        <f t="shared" si="0"/>
        <v>65</v>
      </c>
      <c r="J32" s="58">
        <f t="shared" si="0"/>
        <v>54.810079999999999</v>
      </c>
      <c r="L32" s="51"/>
    </row>
    <row r="33" spans="1:12" ht="15.75" customHeight="1" x14ac:dyDescent="0.2">
      <c r="A33" s="50" t="s">
        <v>47</v>
      </c>
      <c r="C33" s="57">
        <v>112</v>
      </c>
      <c r="D33" s="57">
        <v>99.252790000000005</v>
      </c>
      <c r="E33" s="58"/>
      <c r="F33" s="57">
        <v>383</v>
      </c>
      <c r="G33" s="57">
        <v>320.56196999999997</v>
      </c>
      <c r="H33" s="58">
        <v>372</v>
      </c>
      <c r="I33" s="57">
        <f t="shared" si="0"/>
        <v>495</v>
      </c>
      <c r="J33" s="57">
        <f t="shared" si="0"/>
        <v>419.81475999999998</v>
      </c>
      <c r="L33" s="51"/>
    </row>
    <row r="34" spans="1:12" ht="15.75" customHeight="1" x14ac:dyDescent="0.2">
      <c r="A34" s="52" t="s">
        <v>48</v>
      </c>
      <c r="C34" s="58">
        <v>120</v>
      </c>
      <c r="D34" s="58">
        <v>101.47196</v>
      </c>
      <c r="E34" s="58"/>
      <c r="F34" s="58">
        <v>220</v>
      </c>
      <c r="G34" s="58">
        <v>184.63543999999999</v>
      </c>
      <c r="H34" s="58">
        <v>263</v>
      </c>
      <c r="I34" s="58">
        <f t="shared" si="0"/>
        <v>340</v>
      </c>
      <c r="J34" s="58">
        <f t="shared" si="0"/>
        <v>286.10739999999998</v>
      </c>
      <c r="L34" s="51"/>
    </row>
    <row r="35" spans="1:12" ht="15.75" customHeight="1" x14ac:dyDescent="0.2">
      <c r="A35" s="50" t="s">
        <v>49</v>
      </c>
      <c r="C35" s="57">
        <v>140</v>
      </c>
      <c r="D35" s="57">
        <v>123.02439</v>
      </c>
      <c r="E35" s="58"/>
      <c r="F35" s="57">
        <v>74</v>
      </c>
      <c r="G35" s="57">
        <v>59.646979999999999</v>
      </c>
      <c r="H35" s="58">
        <v>1004</v>
      </c>
      <c r="I35" s="57">
        <f t="shared" si="0"/>
        <v>214</v>
      </c>
      <c r="J35" s="57">
        <f t="shared" si="0"/>
        <v>182.67137</v>
      </c>
      <c r="L35" s="51"/>
    </row>
    <row r="36" spans="1:12" ht="15.75" customHeight="1" x14ac:dyDescent="0.2">
      <c r="A36" s="52" t="s">
        <v>50</v>
      </c>
      <c r="C36" s="58">
        <v>639</v>
      </c>
      <c r="D36" s="58">
        <v>564.10902999999996</v>
      </c>
      <c r="E36" s="58"/>
      <c r="F36" s="58">
        <v>1070</v>
      </c>
      <c r="G36" s="58">
        <v>911.35221000000001</v>
      </c>
      <c r="H36" s="58">
        <v>1657</v>
      </c>
      <c r="I36" s="58">
        <f t="shared" si="0"/>
        <v>1709</v>
      </c>
      <c r="J36" s="58">
        <f t="shared" si="0"/>
        <v>1475.4612400000001</v>
      </c>
      <c r="L36" s="51"/>
    </row>
    <row r="37" spans="1:12" ht="15.75" customHeight="1" x14ac:dyDescent="0.2">
      <c r="A37" s="50" t="s">
        <v>51</v>
      </c>
      <c r="C37" s="57">
        <v>852</v>
      </c>
      <c r="D37" s="57">
        <v>747.91679999999997</v>
      </c>
      <c r="E37" s="58"/>
      <c r="F37" s="57">
        <v>845</v>
      </c>
      <c r="G37" s="57">
        <v>713.26451999999995</v>
      </c>
      <c r="H37" s="58">
        <v>333</v>
      </c>
      <c r="I37" s="57">
        <f t="shared" si="0"/>
        <v>1697</v>
      </c>
      <c r="J37" s="57">
        <f t="shared" si="0"/>
        <v>1461.1813199999999</v>
      </c>
      <c r="L37" s="51"/>
    </row>
    <row r="38" spans="1:12" ht="15.75" customHeight="1" x14ac:dyDescent="0.2">
      <c r="A38" s="52" t="s">
        <v>52</v>
      </c>
      <c r="C38" s="58">
        <v>204</v>
      </c>
      <c r="D38" s="58">
        <v>175.89285000000001</v>
      </c>
      <c r="E38" s="58"/>
      <c r="F38" s="58">
        <v>229</v>
      </c>
      <c r="G38" s="58">
        <v>191.6123</v>
      </c>
      <c r="H38" s="58">
        <v>272</v>
      </c>
      <c r="I38" s="58">
        <f t="shared" si="0"/>
        <v>433</v>
      </c>
      <c r="J38" s="58">
        <f t="shared" si="0"/>
        <v>367.50515000000001</v>
      </c>
      <c r="L38" s="51"/>
    </row>
    <row r="39" spans="1:12" ht="15.75" customHeight="1" x14ac:dyDescent="0.2">
      <c r="A39" s="50" t="s">
        <v>53</v>
      </c>
      <c r="C39" s="57">
        <v>186</v>
      </c>
      <c r="D39" s="57">
        <v>166.90825000000001</v>
      </c>
      <c r="E39" s="58"/>
      <c r="F39" s="57">
        <v>171</v>
      </c>
      <c r="G39" s="57">
        <v>145.28473</v>
      </c>
      <c r="H39" s="58">
        <v>457</v>
      </c>
      <c r="I39" s="57">
        <f t="shared" si="0"/>
        <v>357</v>
      </c>
      <c r="J39" s="57">
        <f t="shared" si="0"/>
        <v>312.19298000000003</v>
      </c>
      <c r="L39" s="51"/>
    </row>
    <row r="40" spans="1:12" ht="15.75" customHeight="1" x14ac:dyDescent="0.2">
      <c r="A40" s="52" t="s">
        <v>54</v>
      </c>
      <c r="C40" s="58">
        <v>126</v>
      </c>
      <c r="D40" s="58">
        <v>106.69244999999999</v>
      </c>
      <c r="E40" s="58"/>
      <c r="F40" s="58">
        <v>475</v>
      </c>
      <c r="G40" s="58">
        <v>388.81619000000001</v>
      </c>
      <c r="H40" s="58">
        <v>241</v>
      </c>
      <c r="I40" s="58">
        <f t="shared" si="0"/>
        <v>601</v>
      </c>
      <c r="J40" s="58">
        <f t="shared" si="0"/>
        <v>495.50864000000001</v>
      </c>
      <c r="L40" s="51"/>
    </row>
    <row r="41" spans="1:12" ht="15.75" customHeight="1" x14ac:dyDescent="0.2">
      <c r="A41" s="50" t="s">
        <v>55</v>
      </c>
      <c r="C41" s="57">
        <v>160</v>
      </c>
      <c r="D41" s="57">
        <v>136.38308000000001</v>
      </c>
      <c r="E41" s="58"/>
      <c r="F41" s="57">
        <v>208</v>
      </c>
      <c r="G41" s="57">
        <v>179.79042999999999</v>
      </c>
      <c r="H41" s="58">
        <v>78</v>
      </c>
      <c r="I41" s="57">
        <f t="shared" si="0"/>
        <v>368</v>
      </c>
      <c r="J41" s="57">
        <f t="shared" si="0"/>
        <v>316.17350999999996</v>
      </c>
      <c r="L41" s="51"/>
    </row>
    <row r="42" spans="1:12" ht="15.75" customHeight="1" x14ac:dyDescent="0.2">
      <c r="A42" s="52" t="s">
        <v>56</v>
      </c>
      <c r="C42" s="58">
        <v>47</v>
      </c>
      <c r="D42" s="58">
        <v>40.484000000000002</v>
      </c>
      <c r="E42" s="58"/>
      <c r="F42" s="58">
        <v>71</v>
      </c>
      <c r="G42" s="58">
        <v>57.759</v>
      </c>
      <c r="H42" s="58">
        <v>326</v>
      </c>
      <c r="I42" s="58">
        <f t="shared" si="0"/>
        <v>118</v>
      </c>
      <c r="J42" s="58">
        <f t="shared" si="0"/>
        <v>98.242999999999995</v>
      </c>
      <c r="L42" s="51"/>
    </row>
    <row r="43" spans="1:12" ht="15.75" customHeight="1" x14ac:dyDescent="0.2">
      <c r="A43" s="50" t="s">
        <v>57</v>
      </c>
      <c r="C43" s="57">
        <v>218</v>
      </c>
      <c r="D43" s="57">
        <v>186.13858999999999</v>
      </c>
      <c r="E43" s="58"/>
      <c r="F43" s="57">
        <v>392</v>
      </c>
      <c r="G43" s="57">
        <v>316.14296000000002</v>
      </c>
      <c r="H43" s="58">
        <v>12</v>
      </c>
      <c r="I43" s="57">
        <f t="shared" si="0"/>
        <v>610</v>
      </c>
      <c r="J43" s="57">
        <f t="shared" si="0"/>
        <v>502.28155000000004</v>
      </c>
      <c r="L43" s="51"/>
    </row>
    <row r="44" spans="1:12" ht="15.75" customHeight="1" x14ac:dyDescent="0.2">
      <c r="A44" s="52" t="s">
        <v>58</v>
      </c>
      <c r="C44" s="58">
        <v>179</v>
      </c>
      <c r="D44" s="58">
        <v>154.34416999999999</v>
      </c>
      <c r="E44" s="58"/>
      <c r="F44" s="58">
        <v>128</v>
      </c>
      <c r="G44" s="58">
        <v>108.3771</v>
      </c>
      <c r="H44" s="58">
        <v>2761</v>
      </c>
      <c r="I44" s="58">
        <f>C44+F44</f>
        <v>307</v>
      </c>
      <c r="J44" s="58">
        <f>D44+G44</f>
        <v>262.72127</v>
      </c>
      <c r="L44" s="51"/>
    </row>
    <row r="45" spans="1:12" ht="15.75" customHeight="1" x14ac:dyDescent="0.2">
      <c r="A45" s="50" t="s">
        <v>59</v>
      </c>
      <c r="C45" s="57">
        <v>700</v>
      </c>
      <c r="D45" s="57">
        <v>582.85847999999999</v>
      </c>
      <c r="E45" s="52"/>
      <c r="F45" s="57">
        <v>1039</v>
      </c>
      <c r="G45" s="57">
        <v>854.05787999999995</v>
      </c>
      <c r="H45" s="52"/>
      <c r="I45" s="57">
        <f>C45+F45</f>
        <v>1739</v>
      </c>
      <c r="J45" s="57">
        <f>D45+G45</f>
        <v>1436.9163599999999</v>
      </c>
      <c r="L45" s="51"/>
    </row>
    <row r="46" spans="1:12" ht="15.75" customHeight="1" x14ac:dyDescent="0.2">
      <c r="A46" s="59"/>
      <c r="L46" s="51"/>
    </row>
    <row r="47" spans="1:12" ht="15.75" customHeight="1" x14ac:dyDescent="0.2">
      <c r="A47" s="53" t="s">
        <v>20</v>
      </c>
      <c r="B47" s="40">
        <f>SUM(B9:B45)-SUM(B17:B20)</f>
        <v>0</v>
      </c>
      <c r="C47" s="117">
        <f>SUM(C9:C45)-SUM(C17:C20)</f>
        <v>8595</v>
      </c>
      <c r="D47" s="117">
        <f>SUM(D9:D45)-SUM(D17:D20)</f>
        <v>7416.2689599999985</v>
      </c>
      <c r="E47" s="59">
        <f t="shared" ref="E47:J47" si="1">SUM(E9:E45)-SUM(E17:E20)</f>
        <v>0</v>
      </c>
      <c r="F47" s="117">
        <f t="shared" si="1"/>
        <v>11950</v>
      </c>
      <c r="G47" s="117">
        <f t="shared" si="1"/>
        <v>10033.628169999996</v>
      </c>
      <c r="H47" s="59">
        <f t="shared" si="1"/>
        <v>14256</v>
      </c>
      <c r="I47" s="117">
        <f t="shared" si="1"/>
        <v>20545</v>
      </c>
      <c r="J47" s="117">
        <f t="shared" si="1"/>
        <v>17449.897130000001</v>
      </c>
      <c r="K47" s="109"/>
      <c r="L47" s="51"/>
    </row>
    <row r="48" spans="1:12" ht="15.75" customHeight="1" x14ac:dyDescent="0.2">
      <c r="L48" s="51"/>
    </row>
    <row r="49" spans="1:12" ht="15.75" customHeight="1" x14ac:dyDescent="0.2">
      <c r="A49" s="35" t="s">
        <v>60</v>
      </c>
      <c r="B49" s="58"/>
      <c r="C49" s="57">
        <v>1614</v>
      </c>
      <c r="D49" s="57">
        <v>1400.2445</v>
      </c>
      <c r="E49" s="58"/>
      <c r="F49" s="57">
        <v>622</v>
      </c>
      <c r="G49" s="57">
        <v>525.97641999999996</v>
      </c>
      <c r="H49" s="58"/>
      <c r="I49" s="57">
        <f t="shared" ref="I49:I51" si="2">C49+F49</f>
        <v>2236</v>
      </c>
      <c r="J49" s="57">
        <f t="shared" ref="J49:J51" si="3">D49+G49</f>
        <v>1926.22092</v>
      </c>
      <c r="L49" s="51"/>
    </row>
    <row r="50" spans="1:12" s="55" customFormat="1" ht="15.75" customHeight="1" x14ac:dyDescent="0.2">
      <c r="A50" s="38" t="s">
        <v>61</v>
      </c>
      <c r="B50" s="40"/>
      <c r="C50" s="58">
        <v>1947</v>
      </c>
      <c r="D50" s="58">
        <v>1643.1210599999999</v>
      </c>
      <c r="E50" s="58"/>
      <c r="F50" s="58">
        <v>4041</v>
      </c>
      <c r="G50" s="58">
        <v>3415.9464899999998</v>
      </c>
      <c r="H50" s="58"/>
      <c r="I50" s="58">
        <f t="shared" si="2"/>
        <v>5988</v>
      </c>
      <c r="J50" s="58">
        <f t="shared" si="3"/>
        <v>5059.0675499999998</v>
      </c>
      <c r="L50" s="51"/>
    </row>
    <row r="51" spans="1:12" ht="15.75" customHeight="1" x14ac:dyDescent="0.2">
      <c r="A51" s="35" t="s">
        <v>62</v>
      </c>
      <c r="C51" s="57">
        <v>1955</v>
      </c>
      <c r="D51" s="57">
        <v>1712.4150199999999</v>
      </c>
      <c r="E51" s="52"/>
      <c r="F51" s="57">
        <v>2438</v>
      </c>
      <c r="G51" s="57">
        <v>2060.51145</v>
      </c>
      <c r="H51" s="52"/>
      <c r="I51" s="57">
        <f t="shared" si="2"/>
        <v>4393</v>
      </c>
      <c r="J51" s="57">
        <f t="shared" si="3"/>
        <v>3772.9264699999999</v>
      </c>
      <c r="L51" s="51"/>
    </row>
    <row r="52" spans="1:12" x14ac:dyDescent="0.2">
      <c r="A52" s="44" t="s">
        <v>63</v>
      </c>
    </row>
  </sheetData>
  <mergeCells count="9">
    <mergeCell ref="C5:D5"/>
    <mergeCell ref="F5:G5"/>
    <mergeCell ref="I5:J5"/>
    <mergeCell ref="D6:D8"/>
    <mergeCell ref="G6:G8"/>
    <mergeCell ref="J6:J8"/>
    <mergeCell ref="C6:C8"/>
    <mergeCell ref="F6:F8"/>
    <mergeCell ref="I6:I8"/>
  </mergeCells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S52"/>
  <sheetViews>
    <sheetView showGridLines="0" zoomScaleNormal="100" workbookViewId="0">
      <selection activeCell="A28" sqref="A28"/>
    </sheetView>
  </sheetViews>
  <sheetFormatPr defaultRowHeight="12.75" x14ac:dyDescent="0.2"/>
  <cols>
    <col min="1" max="1" width="17.140625" style="44" customWidth="1"/>
    <col min="2" max="2" width="0.7109375" style="61" customWidth="1"/>
    <col min="3" max="4" width="9.7109375" customWidth="1"/>
    <col min="5" max="5" width="0.7109375" style="61" customWidth="1"/>
    <col min="6" max="7" width="9.7109375" customWidth="1"/>
    <col min="8" max="8" width="0.7109375" style="61" customWidth="1"/>
    <col min="9" max="10" width="9.7109375" customWidth="1"/>
  </cols>
  <sheetData>
    <row r="1" spans="1:19" s="41" customFormat="1" ht="15.75" customHeight="1" x14ac:dyDescent="0.25">
      <c r="A1" s="33" t="s">
        <v>21</v>
      </c>
      <c r="B1" s="61"/>
      <c r="E1" s="61"/>
      <c r="H1" s="61"/>
    </row>
    <row r="2" spans="1:19" ht="15.75" customHeight="1" x14ac:dyDescent="0.2"/>
    <row r="3" spans="1:19" ht="15.75" customHeight="1" x14ac:dyDescent="0.25">
      <c r="A3" s="33" t="s">
        <v>195</v>
      </c>
    </row>
    <row r="4" spans="1:19" ht="15.75" customHeight="1" x14ac:dyDescent="0.2"/>
    <row r="5" spans="1:19" ht="15.75" customHeight="1" x14ac:dyDescent="0.2">
      <c r="C5" s="130" t="s">
        <v>14</v>
      </c>
      <c r="D5" s="130"/>
      <c r="F5" s="130" t="s">
        <v>15</v>
      </c>
      <c r="G5" s="130" t="s">
        <v>15</v>
      </c>
      <c r="I5" s="130" t="s">
        <v>13</v>
      </c>
      <c r="J5" s="130" t="s">
        <v>13</v>
      </c>
    </row>
    <row r="6" spans="1:19" s="44" customFormat="1" ht="15.75" customHeight="1" x14ac:dyDescent="0.2">
      <c r="B6" s="61"/>
      <c r="C6" s="132" t="s">
        <v>193</v>
      </c>
      <c r="D6" s="132" t="s">
        <v>192</v>
      </c>
      <c r="E6" s="61"/>
      <c r="F6" s="132" t="s">
        <v>193</v>
      </c>
      <c r="G6" s="132" t="s">
        <v>192</v>
      </c>
      <c r="H6" s="61"/>
      <c r="I6" s="132" t="s">
        <v>193</v>
      </c>
      <c r="J6" s="132" t="s">
        <v>192</v>
      </c>
    </row>
    <row r="7" spans="1:19" s="44" customFormat="1" ht="15.75" customHeight="1" x14ac:dyDescent="0.2">
      <c r="B7" s="61"/>
      <c r="C7" s="134"/>
      <c r="D7" s="133"/>
      <c r="E7" s="61"/>
      <c r="F7" s="134"/>
      <c r="G7" s="133"/>
      <c r="H7" s="61"/>
      <c r="I7" s="134"/>
      <c r="J7" s="133"/>
    </row>
    <row r="8" spans="1:19" ht="15.75" customHeight="1" x14ac:dyDescent="0.2">
      <c r="C8" s="134"/>
      <c r="D8" s="133"/>
      <c r="F8" s="134"/>
      <c r="G8" s="133"/>
      <c r="I8" s="134"/>
      <c r="J8" s="133"/>
    </row>
    <row r="9" spans="1:19" ht="15.75" customHeight="1" x14ac:dyDescent="0.2">
      <c r="A9" s="50" t="s">
        <v>225</v>
      </c>
      <c r="C9" s="62">
        <f>IF(OR('Tabel 1'!$D9&lt;5,'Tabel 2'!C9&lt;0.5),"-",IFERROR('Tabel 2'!C9/'Tabel 1'!$D9*100,"-"))</f>
        <v>3.2563749138525151</v>
      </c>
      <c r="D9" s="62">
        <f>IF(OR('Tabel 1'!$D9&lt;5,'Tabel 2'!D9&lt;0.5),"-",IFERROR('Tabel 2'!D9/'Tabel 1'!$D9*100,"-"))</f>
        <v>2.824939524465885</v>
      </c>
      <c r="E9" s="63"/>
      <c r="F9" s="62">
        <f>IF(OR('Tabel 1'!$G9&lt;5,'Tabel 2'!F9&lt;0.5),"-",IFERROR('Tabel 2'!F9/'Tabel 1'!$G9*100,"-"))</f>
        <v>4.1591101438761946</v>
      </c>
      <c r="G9" s="62">
        <f>IF(OR('Tabel 1'!$G9&lt;5,'Tabel 2'!G9&lt;0.5),"-",IFERROR('Tabel 2'!G9/'Tabel 1'!$G9*100,"-"))</f>
        <v>3.4649472856970136</v>
      </c>
      <c r="H9" s="63"/>
      <c r="I9" s="62">
        <f>IF(OR('Tabel 1'!$J9&lt;5,'Tabel 2'!I9&lt;0.5),"-",IFERROR('Tabel 2'!I9/'Tabel 1'!$J9*100,"-"))</f>
        <v>3.4935052561374538</v>
      </c>
      <c r="J9" s="62">
        <f>IF(OR('Tabel 1'!$J9&lt;5,'Tabel 2'!J9&lt;0.5),"-",IFERROR('Tabel 2'!J9/'Tabel 1'!$J9*100,"-"))</f>
        <v>2.9930566583034266</v>
      </c>
      <c r="L9" s="64"/>
      <c r="P9" s="64"/>
    </row>
    <row r="10" spans="1:19" ht="15.75" customHeight="1" x14ac:dyDescent="0.2">
      <c r="A10" s="52" t="s">
        <v>226</v>
      </c>
      <c r="C10" s="63">
        <f>IF(OR('Tabel 1'!$D10&lt;5,'Tabel 2'!C10&lt;0.5),"-",IFERROR('Tabel 2'!C10/'Tabel 1'!$D10*100,"-"))</f>
        <v>3.1111755747334833</v>
      </c>
      <c r="D10" s="63">
        <f>IF(OR('Tabel 1'!$D10&lt;5,'Tabel 2'!D10&lt;0.5),"-",IFERROR('Tabel 2'!D10/'Tabel 1'!$D10*100,"-"))</f>
        <v>2.6992767423308432</v>
      </c>
      <c r="E10" s="63"/>
      <c r="F10" s="63">
        <f>IF(OR('Tabel 1'!$G10&lt;5,'Tabel 2'!F10&lt;0.5),"-",IFERROR('Tabel 2'!F10/'Tabel 1'!$G10*100,"-"))</f>
        <v>4.3546365914786964</v>
      </c>
      <c r="G10" s="63">
        <f>IF(OR('Tabel 1'!$G10&lt;5,'Tabel 2'!G10&lt;0.5),"-",IFERROR('Tabel 2'!G10/'Tabel 1'!$G10*100,"-"))</f>
        <v>3.7498532268170424</v>
      </c>
      <c r="H10" s="63"/>
      <c r="I10" s="63">
        <f>IF(OR('Tabel 1'!$J10&lt;5,'Tabel 2'!I10&lt;0.5),"-",IFERROR('Tabel 2'!I10/'Tabel 1'!$J10*100,"-"))</f>
        <v>3.3449149048937046</v>
      </c>
      <c r="J10" s="63">
        <f>IF(OR('Tabel 1'!$J10&lt;5,'Tabel 2'!J10&lt;0.5),"-",IFERROR('Tabel 2'!J10/'Tabel 1'!$J10*100,"-"))</f>
        <v>2.89675864201166</v>
      </c>
      <c r="L10" s="64"/>
      <c r="P10" s="64"/>
    </row>
    <row r="11" spans="1:19" ht="15.75" customHeight="1" x14ac:dyDescent="0.2">
      <c r="A11" s="50" t="s">
        <v>227</v>
      </c>
      <c r="C11" s="62">
        <f>IF(OR('Tabel 1'!$D11&lt;5,'Tabel 2'!C11&lt;0.5),"-",IFERROR('Tabel 2'!C11/'Tabel 1'!$D11*100,"-"))</f>
        <v>8.6113106845940681</v>
      </c>
      <c r="D11" s="62">
        <f>IF(OR('Tabel 1'!$D11&lt;5,'Tabel 2'!D11&lt;0.5),"-",IFERROR('Tabel 2'!D11/'Tabel 1'!$D11*100,"-"))</f>
        <v>7.6845957097403259</v>
      </c>
      <c r="E11" s="63"/>
      <c r="F11" s="62">
        <f>IF(OR('Tabel 1'!$G11&lt;5,'Tabel 2'!F11&lt;0.5),"-",IFERROR('Tabel 2'!F11/'Tabel 1'!$G11*100,"-"))</f>
        <v>11.297385212060552</v>
      </c>
      <c r="G11" s="62">
        <f>IF(OR('Tabel 1'!$G11&lt;5,'Tabel 2'!G11&lt;0.5),"-",IFERROR('Tabel 2'!G11/'Tabel 1'!$G11*100,"-"))</f>
        <v>9.7140133867133738</v>
      </c>
      <c r="H11" s="63"/>
      <c r="I11" s="62">
        <f>IF(OR('Tabel 1'!$J11&lt;5,'Tabel 2'!I11&lt;0.5),"-",IFERROR('Tabel 2'!I11/'Tabel 1'!$J11*100,"-"))</f>
        <v>9.8218313035633731</v>
      </c>
      <c r="J11" s="62">
        <f>IF(OR('Tabel 1'!$J11&lt;5,'Tabel 2'!J11&lt;0.5),"-",IFERROR('Tabel 2'!J11/'Tabel 1'!$J11*100,"-"))</f>
        <v>8.5991838633288218</v>
      </c>
      <c r="L11" s="64"/>
      <c r="P11" s="64"/>
    </row>
    <row r="12" spans="1:19" ht="15.75" customHeight="1" x14ac:dyDescent="0.2">
      <c r="A12" s="52" t="s">
        <v>26</v>
      </c>
      <c r="C12" s="63">
        <f>IF(OR('Tabel 1'!$D12&lt;5,'Tabel 2'!C12&lt;0.5),"-",IFERROR('Tabel 2'!C12/'Tabel 1'!$D12*100,"-"))</f>
        <v>10.415206045026096</v>
      </c>
      <c r="D12" s="63">
        <f>IF(OR('Tabel 1'!$D12&lt;5,'Tabel 2'!D12&lt;0.5),"-",IFERROR('Tabel 2'!D12/'Tabel 1'!$D12*100,"-"))</f>
        <v>8.8075287839837966</v>
      </c>
      <c r="E12" s="63"/>
      <c r="F12" s="63">
        <f>IF(OR('Tabel 1'!$G12&lt;5,'Tabel 2'!F12&lt;0.5),"-",IFERROR('Tabel 2'!F12/'Tabel 1'!$G12*100,"-"))</f>
        <v>10.461549565154632</v>
      </c>
      <c r="G12" s="63">
        <f>IF(OR('Tabel 1'!$G12&lt;5,'Tabel 2'!G12&lt;0.5),"-",IFERROR('Tabel 2'!G12/'Tabel 1'!$G12*100,"-"))</f>
        <v>8.8310943668579256</v>
      </c>
      <c r="H12" s="63"/>
      <c r="I12" s="63">
        <f>IF(OR('Tabel 1'!$J12&lt;5,'Tabel 2'!I12&lt;0.5),"-",IFERROR('Tabel 2'!I12/'Tabel 1'!$J12*100,"-"))</f>
        <v>10.446877774489494</v>
      </c>
      <c r="J12" s="63">
        <f>IF(OR('Tabel 1'!$J12&lt;5,'Tabel 2'!J12&lt;0.5),"-",IFERROR('Tabel 2'!J12/'Tabel 1'!$J12*100,"-"))</f>
        <v>8.8236337920489287</v>
      </c>
      <c r="L12" s="64"/>
      <c r="P12" s="64"/>
    </row>
    <row r="13" spans="1:19" ht="15.75" customHeight="1" x14ac:dyDescent="0.2">
      <c r="A13" s="50" t="s">
        <v>27</v>
      </c>
      <c r="C13" s="62">
        <f>IF(OR('Tabel 1'!$D13&lt;5,'Tabel 2'!C13&lt;0.5),"-",IFERROR('Tabel 2'!C13/'Tabel 1'!$D13*100,"-"))</f>
        <v>3.3146287354821871</v>
      </c>
      <c r="D13" s="62">
        <f>IF(OR('Tabel 1'!$D13&lt;5,'Tabel 2'!D13&lt;0.5),"-",IFERROR('Tabel 2'!D13/'Tabel 1'!$D13*100,"-"))</f>
        <v>2.7512744355996346</v>
      </c>
      <c r="E13" s="63"/>
      <c r="F13" s="62">
        <f>IF(OR('Tabel 1'!$G13&lt;5,'Tabel 2'!F13&lt;0.5),"-",IFERROR('Tabel 2'!F13/'Tabel 1'!$G13*100,"-"))</f>
        <v>5.1687614743680266</v>
      </c>
      <c r="G13" s="62">
        <f>IF(OR('Tabel 1'!$G13&lt;5,'Tabel 2'!G13&lt;0.5),"-",IFERROR('Tabel 2'!G13/'Tabel 1'!$G13*100,"-"))</f>
        <v>4.4077287106340908</v>
      </c>
      <c r="H13" s="63"/>
      <c r="I13" s="62">
        <f>IF(OR('Tabel 1'!$J13&lt;5,'Tabel 2'!I13&lt;0.5),"-",IFERROR('Tabel 2'!I13/'Tabel 1'!$J13*100,"-"))</f>
        <v>4.2051003798155184</v>
      </c>
      <c r="J13" s="62">
        <f>IF(OR('Tabel 1'!$J13&lt;5,'Tabel 2'!J13&lt;0.5),"-",IFERROR('Tabel 2'!J13/'Tabel 1'!$J13*100,"-"))</f>
        <v>3.5468083966359192</v>
      </c>
      <c r="L13" s="64"/>
      <c r="P13" s="64"/>
      <c r="S13" s="65"/>
    </row>
    <row r="14" spans="1:19" ht="15.75" customHeight="1" x14ac:dyDescent="0.2">
      <c r="A14" s="52" t="s">
        <v>28</v>
      </c>
      <c r="C14" s="63">
        <f>IF(OR('Tabel 1'!$D14&lt;5,'Tabel 2'!C14&lt;0.5),"-",IFERROR('Tabel 2'!C14/'Tabel 1'!$D14*100,"-"))</f>
        <v>4.4510385756676563</v>
      </c>
      <c r="D14" s="63">
        <f>IF(OR('Tabel 1'!$D14&lt;5,'Tabel 2'!D14&lt;0.5),"-",IFERROR('Tabel 2'!D14/'Tabel 1'!$D14*100,"-"))</f>
        <v>3.5777930267062317</v>
      </c>
      <c r="E14" s="63"/>
      <c r="F14" s="63">
        <f>IF(OR('Tabel 1'!$G14&lt;5,'Tabel 2'!F14&lt;0.5),"-",IFERROR('Tabel 2'!F14/'Tabel 1'!$G14*100,"-"))</f>
        <v>6.0773480662983426</v>
      </c>
      <c r="G14" s="63">
        <f>IF(OR('Tabel 1'!$G14&lt;5,'Tabel 2'!G14&lt;0.5),"-",IFERROR('Tabel 2'!G14/'Tabel 1'!$G14*100,"-"))</f>
        <v>5.1462117863720076</v>
      </c>
      <c r="H14" s="63"/>
      <c r="I14" s="63">
        <f>IF(OR('Tabel 1'!$J14&lt;5,'Tabel 2'!I14&lt;0.5),"-",IFERROR('Tabel 2'!I14/'Tabel 1'!$J14*100,"-"))</f>
        <v>5.1766639276910436</v>
      </c>
      <c r="J14" s="63">
        <f>IF(OR('Tabel 1'!$J14&lt;5,'Tabel 2'!J14&lt;0.5),"-",IFERROR('Tabel 2'!J14/'Tabel 1'!$J14*100,"-"))</f>
        <v>4.2775887428101891</v>
      </c>
      <c r="L14" s="64"/>
      <c r="P14" s="64"/>
    </row>
    <row r="15" spans="1:19" ht="15.75" customHeight="1" x14ac:dyDescent="0.2">
      <c r="A15" s="50" t="s">
        <v>29</v>
      </c>
      <c r="C15" s="62">
        <f>IF(OR('Tabel 1'!$D15&lt;5,'Tabel 2'!C15&lt;0.5),"-",IFERROR('Tabel 2'!C15/'Tabel 1'!$D15*100,"-"))</f>
        <v>14.657738095238097</v>
      </c>
      <c r="D15" s="62">
        <f>IF(OR('Tabel 1'!$D15&lt;5,'Tabel 2'!D15&lt;0.5),"-",IFERROR('Tabel 2'!D15/'Tabel 1'!$D15*100,"-"))</f>
        <v>12.824924851190476</v>
      </c>
      <c r="E15" s="63"/>
      <c r="F15" s="62">
        <f>IF(OR('Tabel 1'!$G15&lt;5,'Tabel 2'!F15&lt;0.5),"-",IFERROR('Tabel 2'!F15/'Tabel 1'!$G15*100,"-"))</f>
        <v>14.878117119641358</v>
      </c>
      <c r="G15" s="62">
        <f>IF(OR('Tabel 1'!$G15&lt;5,'Tabel 2'!G15&lt;0.5),"-",IFERROR('Tabel 2'!G15/'Tabel 1'!$G15*100,"-"))</f>
        <v>12.559396749789856</v>
      </c>
      <c r="H15" s="63"/>
      <c r="I15" s="62">
        <f>IF(OR('Tabel 1'!$J15&lt;5,'Tabel 2'!I15&lt;0.5),"-",IFERROR('Tabel 2'!I15/'Tabel 1'!$J15*100,"-"))</f>
        <v>14.817830246285366</v>
      </c>
      <c r="J15" s="62">
        <f>IF(OR('Tabel 1'!$J15&lt;5,'Tabel 2'!J15&lt;0.5),"-",IFERROR('Tabel 2'!J15/'Tabel 1'!$J15*100,"-"))</f>
        <v>12.632034602076125</v>
      </c>
      <c r="L15" s="64"/>
      <c r="P15" s="64"/>
    </row>
    <row r="16" spans="1:19" ht="15.75" customHeight="1" x14ac:dyDescent="0.2">
      <c r="A16" s="52" t="s">
        <v>30</v>
      </c>
      <c r="C16" s="63">
        <f>IF(OR('Tabel 1'!$D16&lt;5,'Tabel 2'!C16&lt;0.5),"-",IFERROR('Tabel 2'!C16/'Tabel 1'!$D16*100,"-"))</f>
        <v>8.7533156498673748</v>
      </c>
      <c r="D16" s="63">
        <f>IF(OR('Tabel 1'!$D16&lt;5,'Tabel 2'!D16&lt;0.5),"-",IFERROR('Tabel 2'!D16/'Tabel 1'!$D16*100,"-"))</f>
        <v>7.1682396109637487</v>
      </c>
      <c r="E16" s="63"/>
      <c r="F16" s="63">
        <f>IF(OR('Tabel 1'!$G16&lt;5,'Tabel 2'!F16&lt;0.5),"-",IFERROR('Tabel 2'!F16/'Tabel 1'!$G16*100,"-"))</f>
        <v>8.6557059961315286</v>
      </c>
      <c r="G16" s="63">
        <f>IF(OR('Tabel 1'!$G16&lt;5,'Tabel 2'!G16&lt;0.5),"-",IFERROR('Tabel 2'!G16/'Tabel 1'!$G16*100,"-"))</f>
        <v>7.3751416827852996</v>
      </c>
      <c r="H16" s="63"/>
      <c r="I16" s="63">
        <f>IF(OR('Tabel 1'!$J16&lt;5,'Tabel 2'!I16&lt;0.5),"-",IFERROR('Tabel 2'!I16/'Tabel 1'!$J16*100,"-"))</f>
        <v>8.6902156924038749</v>
      </c>
      <c r="J16" s="63">
        <f>IF(OR('Tabel 1'!$J16&lt;5,'Tabel 2'!J16&lt;0.5),"-",IFERROR('Tabel 2'!J16/'Tabel 1'!$J16*100,"-"))</f>
        <v>7.3019918724601434</v>
      </c>
      <c r="L16" s="64"/>
      <c r="P16" s="64"/>
    </row>
    <row r="17" spans="1:16" ht="15.75" hidden="1" customHeight="1" x14ac:dyDescent="0.2">
      <c r="A17" s="50" t="s">
        <v>31</v>
      </c>
      <c r="C17" s="62">
        <f>IF(OR('Tabel 1'!$D17&lt;5,'Tabel 2'!C17&lt;0.5),"-",IFERROR('Tabel 2'!C17/'Tabel 1'!$D17*100,"-"))</f>
        <v>3.6454018227009111</v>
      </c>
      <c r="D17" s="62">
        <f>IF(OR('Tabel 1'!$D17&lt;5,'Tabel 2'!D17&lt;0.5),"-",IFERROR('Tabel 2'!D17/'Tabel 1'!$D17*100,"-"))</f>
        <v>3.0909221209610602</v>
      </c>
      <c r="E17" s="63"/>
      <c r="F17" s="62">
        <f>IF(OR('Tabel 1'!$G17&lt;5,'Tabel 2'!F17&lt;0.5),"-",IFERROR('Tabel 2'!F17/'Tabel 1'!$G17*100,"-"))</f>
        <v>4.8109965635738838</v>
      </c>
      <c r="G17" s="62">
        <f>IF(OR('Tabel 1'!$G17&lt;5,'Tabel 2'!G17&lt;0.5),"-",IFERROR('Tabel 2'!G17/'Tabel 1'!$G17*100,"-"))</f>
        <v>3.6439020618556701</v>
      </c>
      <c r="H17" s="63"/>
      <c r="I17" s="62">
        <f>IF(OR('Tabel 1'!$J17&lt;5,'Tabel 2'!I17&lt;0.5),"-",IFERROR('Tabel 2'!I17/'Tabel 1'!$J17*100,"-"))</f>
        <v>4.2176296921130323</v>
      </c>
      <c r="J17" s="62">
        <f>IF(OR('Tabel 1'!$J17&lt;5,'Tabel 2'!J17&lt;0.5),"-",IFERROR('Tabel 2'!J17/'Tabel 1'!$J17*100,"-"))</f>
        <v>3.3623977224799657</v>
      </c>
      <c r="L17" s="64"/>
      <c r="P17" s="64"/>
    </row>
    <row r="18" spans="1:16" ht="15.75" hidden="1" customHeight="1" x14ac:dyDescent="0.2">
      <c r="A18" s="52" t="s">
        <v>32</v>
      </c>
      <c r="C18" s="63">
        <f>IF(OR('Tabel 1'!$D18&lt;5,'Tabel 2'!C18&lt;0.5),"-",IFERROR('Tabel 2'!C18/'Tabel 1'!$D18*100,"-"))</f>
        <v>7.291666666666667</v>
      </c>
      <c r="D18" s="63">
        <f>IF(OR('Tabel 1'!$D18&lt;5,'Tabel 2'!D18&lt;0.5),"-",IFERROR('Tabel 2'!D18/'Tabel 1'!$D18*100,"-"))</f>
        <v>6.4489375000000004</v>
      </c>
      <c r="E18" s="63"/>
      <c r="F18" s="63">
        <f>IF(OR('Tabel 1'!$G18&lt;5,'Tabel 2'!F18&lt;0.5),"-",IFERROR('Tabel 2'!F18/'Tabel 1'!$G18*100,"-"))</f>
        <v>7.414829659318638</v>
      </c>
      <c r="G18" s="63">
        <f>IF(OR('Tabel 1'!$G18&lt;5,'Tabel 2'!G18&lt;0.5),"-",IFERROR('Tabel 2'!G18/'Tabel 1'!$G18*100,"-"))</f>
        <v>6.2665090180360723</v>
      </c>
      <c r="H18" s="63"/>
      <c r="I18" s="63">
        <f>IF(OR('Tabel 1'!$J18&lt;5,'Tabel 2'!I18&lt;0.5),"-",IFERROR('Tabel 2'!I18/'Tabel 1'!$J18*100,"-"))</f>
        <v>7.3806078147612153</v>
      </c>
      <c r="J18" s="63">
        <f>IF(OR('Tabel 1'!$J18&lt;5,'Tabel 2'!J18&lt;0.5),"-",IFERROR('Tabel 2'!J18/'Tabel 1'!$J18*100,"-"))</f>
        <v>6.3171982633863966</v>
      </c>
      <c r="L18" s="64"/>
      <c r="P18" s="64"/>
    </row>
    <row r="19" spans="1:16" ht="15.75" hidden="1" customHeight="1" x14ac:dyDescent="0.2">
      <c r="A19" s="50" t="s">
        <v>33</v>
      </c>
      <c r="C19" s="62">
        <f>IF(OR('Tabel 1'!$D19&lt;5,'Tabel 2'!C19&lt;0.5),"-",IFERROR('Tabel 2'!C19/'Tabel 1'!$D19*100,"-"))</f>
        <v>3.3898305084745761</v>
      </c>
      <c r="D19" s="62">
        <f>IF(OR('Tabel 1'!$D19&lt;5,'Tabel 2'!D19&lt;0.5),"-",IFERROR('Tabel 2'!D19/'Tabel 1'!$D19*100,"-"))</f>
        <v>3.1936271186440677</v>
      </c>
      <c r="E19" s="63"/>
      <c r="F19" s="62">
        <f>IF(OR('Tabel 1'!$G19&lt;5,'Tabel 2'!F19&lt;0.5),"-",IFERROR('Tabel 2'!F19/'Tabel 1'!$G19*100,"-"))</f>
        <v>2.4752475247524752</v>
      </c>
      <c r="G19" s="62">
        <f>IF(OR('Tabel 1'!$G19&lt;5,'Tabel 2'!G19&lt;0.5),"-",IFERROR('Tabel 2'!G19/'Tabel 1'!$G19*100,"-"))</f>
        <v>1.9949554455445546</v>
      </c>
      <c r="H19" s="63"/>
      <c r="I19" s="62">
        <f>IF(OR('Tabel 1'!$J19&lt;5,'Tabel 2'!I19&lt;0.5),"-",IFERROR('Tabel 2'!I19/'Tabel 1'!$J19*100,"-"))</f>
        <v>2.8125</v>
      </c>
      <c r="J19" s="62">
        <f>IF(OR('Tabel 1'!$J19&lt;5,'Tabel 2'!J19&lt;0.5),"-",IFERROR('Tabel 2'!J19/'Tabel 1'!$J19*100,"-"))</f>
        <v>2.436965625</v>
      </c>
      <c r="L19" s="64"/>
      <c r="P19" s="64"/>
    </row>
    <row r="20" spans="1:16" ht="15.75" hidden="1" customHeight="1" x14ac:dyDescent="0.2">
      <c r="A20" s="52" t="s">
        <v>34</v>
      </c>
      <c r="C20" s="63">
        <f>IF(OR('Tabel 1'!$D20&lt;5,'Tabel 2'!C20&lt;0.5),"-",IFERROR('Tabel 2'!C20/'Tabel 1'!$D20*100,"-"))</f>
        <v>4.2216358839050132</v>
      </c>
      <c r="D20" s="63">
        <f>IF(OR('Tabel 1'!$D20&lt;5,'Tabel 2'!D20&lt;0.5),"-",IFERROR('Tabel 2'!D20/'Tabel 1'!$D20*100,"-"))</f>
        <v>3.645021108179419</v>
      </c>
      <c r="E20" s="63"/>
      <c r="F20" s="63">
        <f>IF(OR('Tabel 1'!$G20&lt;5,'Tabel 2'!F20&lt;0.5),"-",IFERROR('Tabel 2'!F20/'Tabel 1'!$G20*100,"-"))</f>
        <v>6.25</v>
      </c>
      <c r="G20" s="63">
        <f>IF(OR('Tabel 1'!$G20&lt;5,'Tabel 2'!G20&lt;0.5),"-",IFERROR('Tabel 2'!G20/'Tabel 1'!$G20*100,"-"))</f>
        <v>5.4019453124999997</v>
      </c>
      <c r="H20" s="63"/>
      <c r="I20" s="63">
        <f>IF(OR('Tabel 1'!$J20&lt;5,'Tabel 2'!I20&lt;0.5),"-",IFERROR('Tabel 2'!I20/'Tabel 1'!$J20*100,"-"))</f>
        <v>4.7337278106508878</v>
      </c>
      <c r="J20" s="63">
        <f>IF(OR('Tabel 1'!$J20&lt;5,'Tabel 2'!J20&lt;0.5),"-",IFERROR('Tabel 2'!J20/'Tabel 1'!$J20*100,"-"))</f>
        <v>4.0885838264299794</v>
      </c>
      <c r="L20" s="64"/>
      <c r="P20" s="64"/>
    </row>
    <row r="21" spans="1:16" ht="15.75" customHeight="1" x14ac:dyDescent="0.2">
      <c r="A21" s="50" t="s">
        <v>35</v>
      </c>
      <c r="B21" s="62">
        <v>0</v>
      </c>
      <c r="C21" s="62">
        <f>IF(OR('Tabel 1'!$D21&lt;5,'Tabel 2'!C21&lt;0.5),"-",IFERROR('Tabel 2'!C21/'Tabel 1'!$D21*100,"-"))</f>
        <v>4.1139240506329111</v>
      </c>
      <c r="D21" s="62">
        <f>IF(OR('Tabel 1'!$D21&lt;5,'Tabel 2'!D21&lt;0.5),"-",IFERROR('Tabel 2'!D21/'Tabel 1'!$D21*100,"-"))</f>
        <v>3.548127637130801</v>
      </c>
      <c r="E21" s="63"/>
      <c r="F21" s="62">
        <f>IF(OR('Tabel 1'!$G21&lt;5,'Tabel 2'!F21&lt;0.5),"-",IFERROR('Tabel 2'!F21/'Tabel 1'!$G21*100,"-"))</f>
        <v>5.3186151530356245</v>
      </c>
      <c r="G21" s="62">
        <f>IF(OR('Tabel 1'!$G21&lt;5,'Tabel 2'!G21&lt;0.5),"-",IFERROR('Tabel 2'!G21/'Tabel 1'!$G21*100,"-"))</f>
        <v>4.246322127446061</v>
      </c>
      <c r="H21" s="63"/>
      <c r="I21" s="62">
        <f>IF(OR('Tabel 1'!$J21&lt;5,'Tabel 2'!I21&lt;0.5),"-",IFERROR('Tabel 2'!I21/'Tabel 1'!$J21*100,"-"))</f>
        <v>4.7312933916173829</v>
      </c>
      <c r="J21" s="62">
        <f>IF(OR('Tabel 1'!$J21&lt;5,'Tabel 2'!J21&lt;0.5),"-",IFERROR('Tabel 2'!J21/'Tabel 1'!$J21*100,"-"))</f>
        <v>3.9059321162252512</v>
      </c>
      <c r="L21" s="64"/>
      <c r="P21" s="64"/>
    </row>
    <row r="22" spans="1:16" ht="15.75" customHeight="1" x14ac:dyDescent="0.2">
      <c r="A22" s="52" t="s">
        <v>36</v>
      </c>
      <c r="C22" s="63">
        <f>IF(OR('Tabel 1'!$D22&lt;5,'Tabel 2'!C22&lt;0.5),"-",IFERROR('Tabel 2'!C22/'Tabel 1'!$D22*100,"-"))</f>
        <v>3.2432432432432434</v>
      </c>
      <c r="D22" s="63">
        <f>IF(OR('Tabel 1'!$D22&lt;5,'Tabel 2'!D22&lt;0.5),"-",IFERROR('Tabel 2'!D22/'Tabel 1'!$D22*100,"-"))</f>
        <v>1.9962216216216215</v>
      </c>
      <c r="E22" s="63"/>
      <c r="F22" s="63">
        <f>IF(OR('Tabel 1'!$G22&lt;5,'Tabel 2'!F22&lt;0.5),"-",IFERROR('Tabel 2'!F22/'Tabel 1'!$G22*100,"-"))</f>
        <v>5.8139534883720927</v>
      </c>
      <c r="G22" s="63">
        <f>IF(OR('Tabel 1'!$G22&lt;5,'Tabel 2'!G22&lt;0.5),"-",IFERROR('Tabel 2'!G22/'Tabel 1'!$G22*100,"-"))</f>
        <v>2.8556627906976746</v>
      </c>
      <c r="H22" s="63"/>
      <c r="I22" s="63">
        <f>IF(OR('Tabel 1'!$J22&lt;5,'Tabel 2'!I22&lt;0.5),"-",IFERROR('Tabel 2'!I22/'Tabel 1'!$J22*100,"-"))</f>
        <v>4.4817927170868348</v>
      </c>
      <c r="J22" s="63">
        <f>IF(OR('Tabel 1'!$J22&lt;5,'Tabel 2'!J22&lt;0.5),"-",IFERROR('Tabel 2'!J22/'Tabel 1'!$J22*100,"-"))</f>
        <v>2.4102941176470587</v>
      </c>
      <c r="L22" s="64"/>
      <c r="P22" s="64"/>
    </row>
    <row r="23" spans="1:16" ht="15.75" customHeight="1" x14ac:dyDescent="0.2">
      <c r="A23" s="50" t="s">
        <v>37</v>
      </c>
      <c r="C23" s="62">
        <f>IF(OR('Tabel 1'!$D23&lt;5,'Tabel 2'!C23&lt;0.5),"-",IFERROR('Tabel 2'!C23/'Tabel 1'!$D23*100,"-"))</f>
        <v>17.543859649122805</v>
      </c>
      <c r="D23" s="62">
        <f>IF(OR('Tabel 1'!$D23&lt;5,'Tabel 2'!D23&lt;0.5),"-",IFERROR('Tabel 2'!D23/'Tabel 1'!$D23*100,"-"))</f>
        <v>11.312192982456141</v>
      </c>
      <c r="E23" s="63"/>
      <c r="F23" s="62">
        <f>IF(OR('Tabel 1'!$G23&lt;5,'Tabel 2'!F23&lt;0.5),"-",IFERROR('Tabel 2'!F23/'Tabel 1'!$G23*100,"-"))</f>
        <v>7.7134986225895315</v>
      </c>
      <c r="G23" s="62">
        <f>IF(OR('Tabel 1'!$G23&lt;5,'Tabel 2'!G23&lt;0.5),"-",IFERROR('Tabel 2'!G23/'Tabel 1'!$G23*100,"-"))</f>
        <v>7.0955592286501377</v>
      </c>
      <c r="H23" s="63"/>
      <c r="I23" s="62">
        <f>IF(OR('Tabel 1'!$J23&lt;5,'Tabel 2'!I23&lt;0.5),"-",IFERROR('Tabel 2'!I23/'Tabel 1'!$J23*100,"-"))</f>
        <v>9.0476190476190474</v>
      </c>
      <c r="J23" s="62">
        <f>IF(OR('Tabel 1'!$J23&lt;5,'Tabel 2'!J23&lt;0.5),"-",IFERROR('Tabel 2'!J23/'Tabel 1'!$J23*100,"-"))</f>
        <v>7.6678166666666669</v>
      </c>
      <c r="L23" s="64"/>
      <c r="P23" s="64"/>
    </row>
    <row r="24" spans="1:16" ht="15.75" customHeight="1" x14ac:dyDescent="0.2">
      <c r="A24" s="52" t="s">
        <v>38</v>
      </c>
      <c r="C24" s="63">
        <f>IF(OR('Tabel 1'!$D24&lt;5,'Tabel 2'!C24&lt;0.5),"-",IFERROR('Tabel 2'!C24/'Tabel 1'!$D24*100,"-"))</f>
        <v>3.7444933920704844</v>
      </c>
      <c r="D24" s="63">
        <f>IF(OR('Tabel 1'!$D24&lt;5,'Tabel 2'!D24&lt;0.5),"-",IFERROR('Tabel 2'!D24/'Tabel 1'!$D24*100,"-"))</f>
        <v>2.9736299559471364</v>
      </c>
      <c r="E24" s="63"/>
      <c r="F24" s="63">
        <f>IF(OR('Tabel 1'!$G24&lt;5,'Tabel 2'!F24&lt;0.5),"-",IFERROR('Tabel 2'!F24/'Tabel 1'!$G24*100,"-"))</f>
        <v>5.9067357512953365</v>
      </c>
      <c r="G24" s="63">
        <f>IF(OR('Tabel 1'!$G24&lt;5,'Tabel 2'!G24&lt;0.5),"-",IFERROR('Tabel 2'!G24/'Tabel 1'!$G24*100,"-"))</f>
        <v>4.284395336787564</v>
      </c>
      <c r="H24" s="63"/>
      <c r="I24" s="63">
        <f>IF(OR('Tabel 1'!$J24&lt;5,'Tabel 2'!I24&lt;0.5),"-",IFERROR('Tabel 2'!I24/'Tabel 1'!$J24*100,"-"))</f>
        <v>5.4949664429530198</v>
      </c>
      <c r="J24" s="63">
        <f>IF(OR('Tabel 1'!$J24&lt;5,'Tabel 2'!J24&lt;0.5),"-",IFERROR('Tabel 2'!J24/'Tabel 1'!$J24*100,"-"))</f>
        <v>4.0347781040268451</v>
      </c>
      <c r="L24" s="64"/>
      <c r="P24" s="64"/>
    </row>
    <row r="25" spans="1:16" ht="15.75" customHeight="1" x14ac:dyDescent="0.2">
      <c r="A25" s="50" t="s">
        <v>39</v>
      </c>
      <c r="C25" s="62">
        <f>IF(OR('Tabel 1'!$D25&lt;5,'Tabel 2'!C25&lt;0.5),"-",IFERROR('Tabel 2'!C25/'Tabel 1'!$D25*100,"-"))</f>
        <v>4.941860465116279</v>
      </c>
      <c r="D25" s="62">
        <f>IF(OR('Tabel 1'!$D25&lt;5,'Tabel 2'!D25&lt;0.5),"-",IFERROR('Tabel 2'!D25/'Tabel 1'!$D25*100,"-"))</f>
        <v>4.0511918604651163</v>
      </c>
      <c r="E25" s="63"/>
      <c r="F25" s="62">
        <f>IF(OR('Tabel 1'!$G25&lt;5,'Tabel 2'!F25&lt;0.5),"-",IFERROR('Tabel 2'!F25/'Tabel 1'!$G25*100,"-"))</f>
        <v>3.9629439011837366</v>
      </c>
      <c r="G25" s="62">
        <f>IF(OR('Tabel 1'!$G25&lt;5,'Tabel 2'!G25&lt;0.5),"-",IFERROR('Tabel 2'!G25/'Tabel 1'!$G25*100,"-"))</f>
        <v>3.5227297992794648</v>
      </c>
      <c r="H25" s="63"/>
      <c r="I25" s="62">
        <f>IF(OR('Tabel 1'!$J25&lt;5,'Tabel 2'!I25&lt;0.5),"-",IFERROR('Tabel 2'!I25/'Tabel 1'!$J25*100,"-"))</f>
        <v>4.2189281641961234</v>
      </c>
      <c r="J25" s="62">
        <f>IF(OR('Tabel 1'!$J25&lt;5,'Tabel 2'!J25&lt;0.5),"-",IFERROR('Tabel 2'!J25/'Tabel 1'!$J25*100,"-"))</f>
        <v>3.6609213226909918</v>
      </c>
      <c r="L25" s="64"/>
      <c r="P25" s="64"/>
    </row>
    <row r="26" spans="1:16" ht="15.75" customHeight="1" x14ac:dyDescent="0.2">
      <c r="A26" s="52" t="s">
        <v>40</v>
      </c>
      <c r="C26" s="63">
        <f>IF(OR('Tabel 1'!$D26&lt;5,'Tabel 2'!C26&lt;0.5),"-",IFERROR('Tabel 2'!C26/'Tabel 1'!$D26*100,"-"))</f>
        <v>2.4024872809496891</v>
      </c>
      <c r="D26" s="63">
        <f>IF(OR('Tabel 1'!$D26&lt;5,'Tabel 2'!D26&lt;0.5),"-",IFERROR('Tabel 2'!D26/'Tabel 1'!$D26*100,"-"))</f>
        <v>2.016051158846806</v>
      </c>
      <c r="E26" s="63"/>
      <c r="F26" s="63">
        <f>IF(OR('Tabel 1'!$G26&lt;5,'Tabel 2'!F26&lt;0.5),"-",IFERROR('Tabel 2'!F26/'Tabel 1'!$G26*100,"-"))</f>
        <v>2.5491171350410347</v>
      </c>
      <c r="G26" s="63">
        <f>IF(OR('Tabel 1'!$G26&lt;5,'Tabel 2'!G26&lt;0.5),"-",IFERROR('Tabel 2'!G26/'Tabel 1'!$G26*100,"-"))</f>
        <v>2.0239823427008208</v>
      </c>
      <c r="H26" s="63"/>
      <c r="I26" s="63">
        <f>IF(OR('Tabel 1'!$J26&lt;5,'Tabel 2'!I26&lt;0.5),"-",IFERROR('Tabel 2'!I26/'Tabel 1'!$J26*100,"-"))</f>
        <v>2.5043177892918824</v>
      </c>
      <c r="J26" s="63">
        <f>IF(OR('Tabel 1'!$J26&lt;5,'Tabel 2'!J26&lt;0.5),"-",IFERROR('Tabel 2'!J26/'Tabel 1'!$J26*100,"-"))</f>
        <v>2.0215591537132989</v>
      </c>
      <c r="L26" s="64"/>
      <c r="P26" s="64"/>
    </row>
    <row r="27" spans="1:16" ht="15.75" customHeight="1" x14ac:dyDescent="0.2">
      <c r="A27" s="50" t="s">
        <v>41</v>
      </c>
      <c r="C27" s="62">
        <f>IF(OR('Tabel 1'!$D27&lt;5,'Tabel 2'!C27&lt;0.5),"-",IFERROR('Tabel 2'!C27/'Tabel 1'!$D27*100,"-"))</f>
        <v>0.68259385665529015</v>
      </c>
      <c r="D27" s="62">
        <f>IF(OR('Tabel 1'!$D27&lt;5,'Tabel 2'!D27&lt;0.5),"-",IFERROR('Tabel 2'!D27/'Tabel 1'!$D27*100,"-"))</f>
        <v>0.46193174061433451</v>
      </c>
      <c r="E27" s="63"/>
      <c r="F27" s="62">
        <f>IF(OR('Tabel 1'!$G27&lt;5,'Tabel 2'!F27&lt;0.5),"-",IFERROR('Tabel 2'!F27/'Tabel 1'!$G27*100,"-"))</f>
        <v>1.5411973918197985</v>
      </c>
      <c r="G27" s="62">
        <f>IF(OR('Tabel 1'!$G27&lt;5,'Tabel 2'!G27&lt;0.5),"-",IFERROR('Tabel 2'!G27/'Tabel 1'!$G27*100,"-"))</f>
        <v>0.98023236514522827</v>
      </c>
      <c r="H27" s="63"/>
      <c r="I27" s="62">
        <f>IF(OR('Tabel 1'!$J27&lt;5,'Tabel 2'!I27&lt;0.5),"-",IFERROR('Tabel 2'!I27/'Tabel 1'!$J27*100,"-"))</f>
        <v>1.4141414141414141</v>
      </c>
      <c r="J27" s="62">
        <f>IF(OR('Tabel 1'!$J27&lt;5,'Tabel 2'!J27&lt;0.5),"-",IFERROR('Tabel 2'!J27/'Tabel 1'!$J27*100,"-"))</f>
        <v>0.90353434343434358</v>
      </c>
      <c r="L27" s="64"/>
      <c r="P27" s="64"/>
    </row>
    <row r="28" spans="1:16" ht="15.75" customHeight="1" x14ac:dyDescent="0.2">
      <c r="A28" s="52" t="s">
        <v>42</v>
      </c>
      <c r="C28" s="63">
        <f>IF(OR('Tabel 1'!$D28&lt;5,'Tabel 2'!C28&lt;0.5),"-",IFERROR('Tabel 2'!C28/'Tabel 1'!$D28*100,"-"))</f>
        <v>6.3188831741366638</v>
      </c>
      <c r="D28" s="63">
        <f>IF(OR('Tabel 1'!$D28&lt;5,'Tabel 2'!D28&lt;0.5),"-",IFERROR('Tabel 2'!D28/'Tabel 1'!$D28*100,"-"))</f>
        <v>5.7064981631153566</v>
      </c>
      <c r="E28" s="63"/>
      <c r="F28" s="63">
        <f>IF(OR('Tabel 1'!$G28&lt;5,'Tabel 2'!F28&lt;0.5),"-",IFERROR('Tabel 2'!F28/'Tabel 1'!$G28*100,"-"))</f>
        <v>7.2534142640364188</v>
      </c>
      <c r="G28" s="63">
        <f>IF(OR('Tabel 1'!$G28&lt;5,'Tabel 2'!G28&lt;0.5),"-",IFERROR('Tabel 2'!G28/'Tabel 1'!$G28*100,"-"))</f>
        <v>6.2307001517450677</v>
      </c>
      <c r="H28" s="63"/>
      <c r="I28" s="63">
        <f>IF(OR('Tabel 1'!$J28&lt;5,'Tabel 2'!I28&lt;0.5),"-",IFERROR('Tabel 2'!I28/'Tabel 1'!$J28*100,"-"))</f>
        <v>6.83064650157886</v>
      </c>
      <c r="J28" s="63">
        <f>IF(OR('Tabel 1'!$J28&lt;5,'Tabel 2'!J28&lt;0.5),"-",IFERROR('Tabel 2'!J28/'Tabel 1'!$J28*100,"-"))</f>
        <v>5.9935590825993019</v>
      </c>
      <c r="L28" s="64"/>
      <c r="P28" s="64"/>
    </row>
    <row r="29" spans="1:16" ht="15.75" customHeight="1" x14ac:dyDescent="0.2">
      <c r="A29" s="50" t="s">
        <v>43</v>
      </c>
      <c r="C29" s="62">
        <f>IF(OR('Tabel 1'!$D29&lt;5,'Tabel 2'!C29&lt;0.5),"-",IFERROR('Tabel 2'!C29/'Tabel 1'!$D29*100,"-"))</f>
        <v>1.1764705882352942</v>
      </c>
      <c r="D29" s="62">
        <f>IF(OR('Tabel 1'!$D29&lt;5,'Tabel 2'!D29&lt;0.5),"-",IFERROR('Tabel 2'!D29/'Tabel 1'!$D29*100,"-"))</f>
        <v>1.0005630252100841</v>
      </c>
      <c r="E29" s="63"/>
      <c r="F29" s="62">
        <f>IF(OR('Tabel 1'!$G29&lt;5,'Tabel 2'!F29&lt;0.5),"-",IFERROR('Tabel 2'!F29/'Tabel 1'!$G29*100,"-"))</f>
        <v>1.214574898785425</v>
      </c>
      <c r="G29" s="62">
        <f>IF(OR('Tabel 1'!$G29&lt;5,'Tabel 2'!G29&lt;0.5),"-",IFERROR('Tabel 2'!G29/'Tabel 1'!$G29*100,"-"))</f>
        <v>1.0088016194331983</v>
      </c>
      <c r="H29" s="63"/>
      <c r="I29" s="62">
        <f>IF(OR('Tabel 1'!$J29&lt;5,'Tabel 2'!I29&lt;0.5),"-",IFERROR('Tabel 2'!I29/'Tabel 1'!$J29*100,"-"))</f>
        <v>1.1876484560570071</v>
      </c>
      <c r="J29" s="62">
        <f>IF(OR('Tabel 1'!$J29&lt;5,'Tabel 2'!J29&lt;0.5),"-",IFERROR('Tabel 2'!J29/'Tabel 1'!$J29*100,"-"))</f>
        <v>1.002979809976247</v>
      </c>
      <c r="L29" s="64"/>
      <c r="P29" s="64"/>
    </row>
    <row r="30" spans="1:16" ht="15.75" customHeight="1" x14ac:dyDescent="0.2">
      <c r="A30" s="52" t="s">
        <v>44</v>
      </c>
      <c r="C30" s="63">
        <f>IF(OR('Tabel 1'!$D30&lt;5,'Tabel 2'!C30&lt;0.5),"-",IFERROR('Tabel 2'!C30/'Tabel 1'!$D30*100,"-"))</f>
        <v>4.2363433667781498</v>
      </c>
      <c r="D30" s="63">
        <f>IF(OR('Tabel 1'!$D30&lt;5,'Tabel 2'!D30&lt;0.5),"-",IFERROR('Tabel 2'!D30/'Tabel 1'!$D30*100,"-"))</f>
        <v>3.5646934225195097</v>
      </c>
      <c r="E30" s="63"/>
      <c r="F30" s="63">
        <f>IF(OR('Tabel 1'!$G30&lt;5,'Tabel 2'!F30&lt;0.5),"-",IFERROR('Tabel 2'!F30/'Tabel 1'!$G30*100,"-"))</f>
        <v>4.6159813809154384</v>
      </c>
      <c r="G30" s="63">
        <f>IF(OR('Tabel 1'!$G30&lt;5,'Tabel 2'!G30&lt;0.5),"-",IFERROR('Tabel 2'!G30/'Tabel 1'!$G30*100,"-"))</f>
        <v>4.0030896043444537</v>
      </c>
      <c r="H30" s="63"/>
      <c r="I30" s="63">
        <f>IF(OR('Tabel 1'!$J30&lt;5,'Tabel 2'!I30&lt;0.5),"-",IFERROR('Tabel 2'!I30/'Tabel 1'!$J30*100,"-"))</f>
        <v>4.5179856115107917</v>
      </c>
      <c r="J30" s="63">
        <f>IF(OR('Tabel 1'!$J30&lt;5,'Tabel 2'!J30&lt;0.5),"-",IFERROR('Tabel 2'!J30/'Tabel 1'!$J30*100,"-"))</f>
        <v>3.8899266187050356</v>
      </c>
      <c r="L30" s="64"/>
      <c r="P30" s="64"/>
    </row>
    <row r="31" spans="1:16" ht="15.75" customHeight="1" x14ac:dyDescent="0.2">
      <c r="A31" s="50" t="s">
        <v>45</v>
      </c>
      <c r="C31" s="62">
        <f>IF(OR('Tabel 1'!$D31&lt;5,'Tabel 2'!C31&lt;0.5),"-",IFERROR('Tabel 2'!C31/'Tabel 1'!$D31*100,"-"))</f>
        <v>3.4146341463414638</v>
      </c>
      <c r="D31" s="62">
        <f>IF(OR('Tabel 1'!$D31&lt;5,'Tabel 2'!D31&lt;0.5),"-",IFERROR('Tabel 2'!D31/'Tabel 1'!$D31*100,"-"))</f>
        <v>2.8347024390243902</v>
      </c>
      <c r="E31" s="63"/>
      <c r="F31" s="62">
        <f>IF(OR('Tabel 1'!$G31&lt;5,'Tabel 2'!F31&lt;0.5),"-",IFERROR('Tabel 2'!F31/'Tabel 1'!$G31*100,"-"))</f>
        <v>4.716981132075472</v>
      </c>
      <c r="G31" s="62">
        <f>IF(OR('Tabel 1'!$G31&lt;5,'Tabel 2'!G31&lt;0.5),"-",IFERROR('Tabel 2'!G31/'Tabel 1'!$G31*100,"-"))</f>
        <v>3.4847943396226411</v>
      </c>
      <c r="H31" s="63"/>
      <c r="I31" s="62">
        <f>IF(OR('Tabel 1'!$J31&lt;5,'Tabel 2'!I31&lt;0.5),"-",IFERROR('Tabel 2'!I31/'Tabel 1'!$J31*100,"-"))</f>
        <v>4.1489361702127656</v>
      </c>
      <c r="J31" s="62">
        <f>IF(OR('Tabel 1'!$J31&lt;5,'Tabel 2'!J31&lt;0.5),"-",IFERROR('Tabel 2'!J31/'Tabel 1'!$J31*100,"-"))</f>
        <v>3.2012436170212766</v>
      </c>
      <c r="L31" s="64"/>
      <c r="P31" s="64"/>
    </row>
    <row r="32" spans="1:16" ht="15.75" customHeight="1" x14ac:dyDescent="0.2">
      <c r="A32" s="52" t="s">
        <v>46</v>
      </c>
      <c r="C32" s="63">
        <f>IF(OR('Tabel 1'!$D32&lt;5,'Tabel 2'!C32&lt;0.5),"-",IFERROR('Tabel 2'!C32/'Tabel 1'!$D32*100,"-"))</f>
        <v>2.2658610271903323</v>
      </c>
      <c r="D32" s="63">
        <f>IF(OR('Tabel 1'!$D32&lt;5,'Tabel 2'!D32&lt;0.5),"-",IFERROR('Tabel 2'!D32/'Tabel 1'!$D32*100,"-"))</f>
        <v>2.1895921450151059</v>
      </c>
      <c r="E32" s="63"/>
      <c r="F32" s="63">
        <f>IF(OR('Tabel 1'!$G32&lt;5,'Tabel 2'!F32&lt;0.5),"-",IFERROR('Tabel 2'!F32/'Tabel 1'!$G32*100,"-"))</f>
        <v>4.677268475210477</v>
      </c>
      <c r="G32" s="63">
        <f>IF(OR('Tabel 1'!$G32&lt;5,'Tabel 2'!G32&lt;0.5),"-",IFERROR('Tabel 2'!G32/'Tabel 1'!$G32*100,"-"))</f>
        <v>3.7712797006548171</v>
      </c>
      <c r="H32" s="63"/>
      <c r="I32" s="63">
        <f>IF(OR('Tabel 1'!$J32&lt;5,'Tabel 2'!I32&lt;0.5),"-",IFERROR('Tabel 2'!I32/'Tabel 1'!$J32*100,"-"))</f>
        <v>3.755054881571346</v>
      </c>
      <c r="J32" s="63">
        <f>IF(OR('Tabel 1'!$J32&lt;5,'Tabel 2'!J32&lt;0.5),"-",IFERROR('Tabel 2'!J32/'Tabel 1'!$J32*100,"-"))</f>
        <v>3.1663824378971697</v>
      </c>
      <c r="L32" s="64"/>
      <c r="P32" s="64"/>
    </row>
    <row r="33" spans="1:16" ht="15.75" customHeight="1" x14ac:dyDescent="0.2">
      <c r="A33" s="50" t="s">
        <v>47</v>
      </c>
      <c r="C33" s="62">
        <f>IF(OR('Tabel 1'!$D33&lt;5,'Tabel 2'!C33&lt;0.5),"-",IFERROR('Tabel 2'!C33/'Tabel 1'!$D33*100,"-"))</f>
        <v>7.859649122807018</v>
      </c>
      <c r="D33" s="62">
        <f>IF(OR('Tabel 1'!$D33&lt;5,'Tabel 2'!D33&lt;0.5),"-",IFERROR('Tabel 2'!D33/'Tabel 1'!$D33*100,"-"))</f>
        <v>6.9651080701754395</v>
      </c>
      <c r="E33" s="63"/>
      <c r="F33" s="62">
        <f>IF(OR('Tabel 1'!$G33&lt;5,'Tabel 2'!F33&lt;0.5),"-",IFERROR('Tabel 2'!F33/'Tabel 1'!$G33*100,"-"))</f>
        <v>5.9077587536634271</v>
      </c>
      <c r="G33" s="62">
        <f>IF(OR('Tabel 1'!$G33&lt;5,'Tabel 2'!G33&lt;0.5),"-",IFERROR('Tabel 2'!G33/'Tabel 1'!$G33*100,"-"))</f>
        <v>4.9446547894493289</v>
      </c>
      <c r="H33" s="63"/>
      <c r="I33" s="62">
        <f>IF(OR('Tabel 1'!$J33&lt;5,'Tabel 2'!I33&lt;0.5),"-",IFERROR('Tabel 2'!I33/'Tabel 1'!$J33*100,"-"))</f>
        <v>6.25948406676783</v>
      </c>
      <c r="J33" s="62">
        <f>IF(OR('Tabel 1'!$J33&lt;5,'Tabel 2'!J33&lt;0.5),"-",IFERROR('Tabel 2'!J33/'Tabel 1'!$J33*100,"-"))</f>
        <v>5.308734951947395</v>
      </c>
      <c r="L33" s="64"/>
      <c r="P33" s="64"/>
    </row>
    <row r="34" spans="1:16" ht="15.75" customHeight="1" x14ac:dyDescent="0.2">
      <c r="A34" s="52" t="s">
        <v>48</v>
      </c>
      <c r="C34" s="63">
        <f>IF(OR('Tabel 1'!$D34&lt;5,'Tabel 2'!C34&lt;0.5),"-",IFERROR('Tabel 2'!C34/'Tabel 1'!$D34*100,"-"))</f>
        <v>2.364998029168309</v>
      </c>
      <c r="D34" s="63">
        <f>IF(OR('Tabel 1'!$D34&lt;5,'Tabel 2'!D34&lt;0.5),"-",IFERROR('Tabel 2'!D34/'Tabel 1'!$D34*100,"-"))</f>
        <v>1.9998415451320455</v>
      </c>
      <c r="E34" s="63"/>
      <c r="F34" s="63">
        <f>IF(OR('Tabel 1'!$G34&lt;5,'Tabel 2'!F34&lt;0.5),"-",IFERROR('Tabel 2'!F34/'Tabel 1'!$G34*100,"-"))</f>
        <v>2.1520101731390002</v>
      </c>
      <c r="G34" s="63">
        <f>IF(OR('Tabel 1'!$G34&lt;5,'Tabel 2'!G34&lt;0.5),"-",IFERROR('Tabel 2'!G34/'Tabel 1'!$G34*100,"-"))</f>
        <v>1.8060788418272522</v>
      </c>
      <c r="H34" s="63"/>
      <c r="I34" s="63">
        <f>IF(OR('Tabel 1'!$J34&lt;5,'Tabel 2'!I34&lt;0.5),"-",IFERROR('Tabel 2'!I34/'Tabel 1'!$J34*100,"-"))</f>
        <v>2.2226580375236975</v>
      </c>
      <c r="J34" s="63">
        <f>IF(OR('Tabel 1'!$J34&lt;5,'Tabel 2'!J34&lt;0.5),"-",IFERROR('Tabel 2'!J34/'Tabel 1'!$J34*100,"-"))</f>
        <v>1.8703497417794337</v>
      </c>
      <c r="L34" s="64"/>
      <c r="P34" s="64"/>
    </row>
    <row r="35" spans="1:16" ht="15.75" customHeight="1" x14ac:dyDescent="0.2">
      <c r="A35" s="50" t="s">
        <v>49</v>
      </c>
      <c r="C35" s="62">
        <f>IF(OR('Tabel 1'!$D35&lt;5,'Tabel 2'!C35&lt;0.5),"-",IFERROR('Tabel 2'!C35/'Tabel 1'!$D35*100,"-"))</f>
        <v>2.5311878502983185</v>
      </c>
      <c r="D35" s="62">
        <f>IF(OR('Tabel 1'!$D35&lt;5,'Tabel 2'!D35&lt;0.5),"-",IFERROR('Tabel 2'!D35/'Tabel 1'!$D35*100,"-"))</f>
        <v>2.2242702947025852</v>
      </c>
      <c r="E35" s="63"/>
      <c r="F35" s="62">
        <f>IF(OR('Tabel 1'!$G35&lt;5,'Tabel 2'!F35&lt;0.5),"-",IFERROR('Tabel 2'!F35/'Tabel 1'!$G35*100,"-"))</f>
        <v>2.0804048355355635</v>
      </c>
      <c r="G35" s="62">
        <f>IF(OR('Tabel 1'!$G35&lt;5,'Tabel 2'!G35&lt;0.5),"-",IFERROR('Tabel 2'!G35/'Tabel 1'!$G35*100,"-"))</f>
        <v>1.6768900759066629</v>
      </c>
      <c r="H35" s="63"/>
      <c r="I35" s="62">
        <f>IF(OR('Tabel 1'!$J35&lt;5,'Tabel 2'!I35&lt;0.5),"-",IFERROR('Tabel 2'!I35/'Tabel 1'!$J35*100,"-"))</f>
        <v>2.3547535211267605</v>
      </c>
      <c r="J35" s="62">
        <f>IF(OR('Tabel 1'!$J35&lt;5,'Tabel 2'!J35&lt;0.5),"-",IFERROR('Tabel 2'!J35/'Tabel 1'!$J35*100,"-"))</f>
        <v>2.0100282790492958</v>
      </c>
      <c r="L35" s="64"/>
      <c r="P35" s="64"/>
    </row>
    <row r="36" spans="1:16" ht="15.75" customHeight="1" x14ac:dyDescent="0.2">
      <c r="A36" s="52" t="s">
        <v>50</v>
      </c>
      <c r="C36" s="63">
        <f>IF(OR('Tabel 1'!$D36&lt;5,'Tabel 2'!C36&lt;0.5),"-",IFERROR('Tabel 2'!C36/'Tabel 1'!$D36*100,"-"))</f>
        <v>5.9392136815689192</v>
      </c>
      <c r="D36" s="63">
        <f>IF(OR('Tabel 1'!$D36&lt;5,'Tabel 2'!D36&lt;0.5),"-",IFERROR('Tabel 2'!D36/'Tabel 1'!$D36*100,"-"))</f>
        <v>5.2431362580165439</v>
      </c>
      <c r="E36" s="63"/>
      <c r="F36" s="63">
        <f>IF(OR('Tabel 1'!$G36&lt;5,'Tabel 2'!F36&lt;0.5),"-",IFERROR('Tabel 2'!F36/'Tabel 1'!$G36*100,"-"))</f>
        <v>6.8135506877228735</v>
      </c>
      <c r="G36" s="63">
        <f>IF(OR('Tabel 1'!$G36&lt;5,'Tabel 2'!G36&lt;0.5),"-",IFERROR('Tabel 2'!G36/'Tabel 1'!$G36*100,"-"))</f>
        <v>5.8033125955170659</v>
      </c>
      <c r="H36" s="63"/>
      <c r="I36" s="63">
        <f>IF(OR('Tabel 1'!$J36&lt;5,'Tabel 2'!I36&lt;0.5),"-",IFERROR('Tabel 2'!I36/'Tabel 1'!$J36*100,"-"))</f>
        <v>6.458073536636058</v>
      </c>
      <c r="J36" s="63">
        <f>IF(OR('Tabel 1'!$J36&lt;5,'Tabel 2'!J36&lt;0.5),"-",IFERROR('Tabel 2'!J36/'Tabel 1'!$J36*100,"-"))</f>
        <v>5.57556301250803</v>
      </c>
      <c r="L36" s="64"/>
      <c r="P36" s="64"/>
    </row>
    <row r="37" spans="1:16" ht="15.75" customHeight="1" x14ac:dyDescent="0.2">
      <c r="A37" s="50" t="s">
        <v>51</v>
      </c>
      <c r="C37" s="62">
        <f>IF(OR('Tabel 1'!$D37&lt;5,'Tabel 2'!C37&lt;0.5),"-",IFERROR('Tabel 2'!C37/'Tabel 1'!$D37*100,"-"))</f>
        <v>4.7225763538606511</v>
      </c>
      <c r="D37" s="62">
        <f>IF(OR('Tabel 1'!$D37&lt;5,'Tabel 2'!D37&lt;0.5),"-",IFERROR('Tabel 2'!D37/'Tabel 1'!$D37*100,"-"))</f>
        <v>4.145650462834654</v>
      </c>
      <c r="E37" s="63"/>
      <c r="F37" s="62">
        <f>IF(OR('Tabel 1'!$G37&lt;5,'Tabel 2'!F37&lt;0.5),"-",IFERROR('Tabel 2'!F37/'Tabel 1'!$G37*100,"-"))</f>
        <v>4.9449906367041194</v>
      </c>
      <c r="G37" s="62">
        <f>IF(OR('Tabel 1'!$G37&lt;5,'Tabel 2'!G37&lt;0.5),"-",IFERROR('Tabel 2'!G37/'Tabel 1'!$G37*100,"-"))</f>
        <v>4.1740667134831462</v>
      </c>
      <c r="H37" s="63"/>
      <c r="I37" s="62">
        <f>IF(OR('Tabel 1'!$J37&lt;5,'Tabel 2'!I37&lt;0.5),"-",IFERROR('Tabel 2'!I37/'Tabel 1'!$J37*100,"-"))</f>
        <v>4.8307666030914636</v>
      </c>
      <c r="J37" s="62">
        <f>IF(OR('Tabel 1'!$J37&lt;5,'Tabel 2'!J37&lt;0.5),"-",IFERROR('Tabel 2'!J37/'Tabel 1'!$J37*100,"-"))</f>
        <v>4.1594731418486148</v>
      </c>
      <c r="L37" s="64"/>
      <c r="P37" s="64"/>
    </row>
    <row r="38" spans="1:16" ht="15.75" customHeight="1" x14ac:dyDescent="0.2">
      <c r="A38" s="52" t="s">
        <v>52</v>
      </c>
      <c r="C38" s="63">
        <f>IF(OR('Tabel 1'!$D38&lt;5,'Tabel 2'!C38&lt;0.5),"-",IFERROR('Tabel 2'!C38/'Tabel 1'!$D38*100,"-"))</f>
        <v>6.5998058880621162</v>
      </c>
      <c r="D38" s="63">
        <f>IF(OR('Tabel 1'!$D38&lt;5,'Tabel 2'!D38&lt;0.5),"-",IFERROR('Tabel 2'!D38/'Tabel 1'!$D38*100,"-"))</f>
        <v>5.6904836622452288</v>
      </c>
      <c r="E38" s="63"/>
      <c r="F38" s="63">
        <f>IF(OR('Tabel 1'!$G38&lt;5,'Tabel 2'!F38&lt;0.5),"-",IFERROR('Tabel 2'!F38/'Tabel 1'!$G38*100,"-"))</f>
        <v>8.6907020872865282</v>
      </c>
      <c r="G38" s="63">
        <f>IF(OR('Tabel 1'!$G38&lt;5,'Tabel 2'!G38&lt;0.5),"-",IFERROR('Tabel 2'!G38/'Tabel 1'!$G38*100,"-"))</f>
        <v>7.2718140417457304</v>
      </c>
      <c r="H38" s="63"/>
      <c r="I38" s="63">
        <f>IF(OR('Tabel 1'!$J38&lt;5,'Tabel 2'!I38&lt;0.5),"-",IFERROR('Tabel 2'!I38/'Tabel 1'!$J38*100,"-"))</f>
        <v>7.5619979042961933</v>
      </c>
      <c r="J38" s="63">
        <f>IF(OR('Tabel 1'!$J38&lt;5,'Tabel 2'!J38&lt;0.5),"-",IFERROR('Tabel 2'!J38/'Tabel 1'!$J38*100,"-"))</f>
        <v>6.4181828501571783</v>
      </c>
      <c r="L38" s="64"/>
      <c r="P38" s="64"/>
    </row>
    <row r="39" spans="1:16" ht="15.75" customHeight="1" x14ac:dyDescent="0.2">
      <c r="A39" s="50" t="s">
        <v>53</v>
      </c>
      <c r="C39" s="62">
        <f>IF(OR('Tabel 1'!$D39&lt;5,'Tabel 2'!C39&lt;0.5),"-",IFERROR('Tabel 2'!C39/'Tabel 1'!$D39*100,"-"))</f>
        <v>6.4182194616977233</v>
      </c>
      <c r="D39" s="62">
        <f>IF(OR('Tabel 1'!$D39&lt;5,'Tabel 2'!D39&lt;0.5),"-",IFERROR('Tabel 2'!D39/'Tabel 1'!$D39*100,"-"))</f>
        <v>5.7594289164941346</v>
      </c>
      <c r="E39" s="63"/>
      <c r="F39" s="62">
        <f>IF(OR('Tabel 1'!$G39&lt;5,'Tabel 2'!F39&lt;0.5),"-",IFERROR('Tabel 2'!F39/'Tabel 1'!$G39*100,"-"))</f>
        <v>7.2890025575447579</v>
      </c>
      <c r="G39" s="62">
        <f>IF(OR('Tabel 1'!$G39&lt;5,'Tabel 2'!G39&lt;0.5),"-",IFERROR('Tabel 2'!G39/'Tabel 1'!$G39*100,"-"))</f>
        <v>6.1928699914748506</v>
      </c>
      <c r="H39" s="63"/>
      <c r="I39" s="62">
        <f>IF(OR('Tabel 1'!$J39&lt;5,'Tabel 2'!I39&lt;0.5),"-",IFERROR('Tabel 2'!I39/'Tabel 1'!$J39*100,"-"))</f>
        <v>6.8077803203661329</v>
      </c>
      <c r="J39" s="62">
        <f>IF(OR('Tabel 1'!$J39&lt;5,'Tabel 2'!J39&lt;0.5),"-",IFERROR('Tabel 2'!J39/'Tabel 1'!$J39*100,"-"))</f>
        <v>5.9533367658276131</v>
      </c>
      <c r="L39" s="64"/>
      <c r="P39" s="64"/>
    </row>
    <row r="40" spans="1:16" ht="15.75" customHeight="1" x14ac:dyDescent="0.2">
      <c r="A40" s="52" t="s">
        <v>54</v>
      </c>
      <c r="C40" s="63">
        <f>IF(OR('Tabel 1'!$D40&lt;5,'Tabel 2'!C40&lt;0.5),"-",IFERROR('Tabel 2'!C40/'Tabel 1'!$D40*100,"-"))</f>
        <v>11.886792452830189</v>
      </c>
      <c r="D40" s="63">
        <f>IF(OR('Tabel 1'!$D40&lt;5,'Tabel 2'!D40&lt;0.5),"-",IFERROR('Tabel 2'!D40/'Tabel 1'!$D40*100,"-"))</f>
        <v>10.065325471698113</v>
      </c>
      <c r="E40" s="63"/>
      <c r="F40" s="63">
        <f>IF(OR('Tabel 1'!$G40&lt;5,'Tabel 2'!F40&lt;0.5),"-",IFERROR('Tabel 2'!F40/'Tabel 1'!$G40*100,"-"))</f>
        <v>7.4603423904507622</v>
      </c>
      <c r="G40" s="63">
        <f>IF(OR('Tabel 1'!$G40&lt;5,'Tabel 2'!G40&lt;0.5),"-",IFERROR('Tabel 2'!G40/'Tabel 1'!$G40*100,"-"))</f>
        <v>6.1067408512643322</v>
      </c>
      <c r="H40" s="63"/>
      <c r="I40" s="63">
        <f>IF(OR('Tabel 1'!$J40&lt;5,'Tabel 2'!I40&lt;0.5),"-",IFERROR('Tabel 2'!I40/'Tabel 1'!$J40*100,"-"))</f>
        <v>8.0920964050087516</v>
      </c>
      <c r="J40" s="63">
        <f>IF(OR('Tabel 1'!$J40&lt;5,'Tabel 2'!J40&lt;0.5),"-",IFERROR('Tabel 2'!J40/'Tabel 1'!$J40*100,"-"))</f>
        <v>6.6717199407566987</v>
      </c>
      <c r="L40" s="64"/>
      <c r="P40" s="64"/>
    </row>
    <row r="41" spans="1:16" ht="15.75" customHeight="1" x14ac:dyDescent="0.2">
      <c r="A41" s="50" t="s">
        <v>55</v>
      </c>
      <c r="C41" s="62">
        <f>IF(OR('Tabel 1'!$D41&lt;5,'Tabel 2'!C41&lt;0.5),"-",IFERROR('Tabel 2'!C41/'Tabel 1'!$D41*100,"-"))</f>
        <v>6.5226253567060741</v>
      </c>
      <c r="D41" s="62">
        <f>IF(OR('Tabel 1'!$D41&lt;5,'Tabel 2'!D41&lt;0.5),"-",IFERROR('Tabel 2'!D41/'Tabel 1'!$D41*100,"-"))</f>
        <v>5.5598483489604567</v>
      </c>
      <c r="E41" s="63"/>
      <c r="F41" s="62">
        <f>IF(OR('Tabel 1'!$G41&lt;5,'Tabel 2'!F41&lt;0.5),"-",IFERROR('Tabel 2'!F41/'Tabel 1'!$G41*100,"-"))</f>
        <v>10.468042274786111</v>
      </c>
      <c r="G41" s="62">
        <f>IF(OR('Tabel 1'!$G41&lt;5,'Tabel 2'!G41&lt;0.5),"-",IFERROR('Tabel 2'!G41/'Tabel 1'!$G41*100,"-"))</f>
        <v>9.04833568193256</v>
      </c>
      <c r="H41" s="63"/>
      <c r="I41" s="62">
        <f>IF(OR('Tabel 1'!$J41&lt;5,'Tabel 2'!I41&lt;0.5),"-",IFERROR('Tabel 2'!I41/'Tabel 1'!$J41*100,"-"))</f>
        <v>8.2882882882882889</v>
      </c>
      <c r="J41" s="62">
        <f>IF(OR('Tabel 1'!$J41&lt;5,'Tabel 2'!J41&lt;0.5),"-",IFERROR('Tabel 2'!J41/'Tabel 1'!$J41*100,"-"))</f>
        <v>7.1210249999999986</v>
      </c>
      <c r="L41" s="64"/>
      <c r="P41" s="64"/>
    </row>
    <row r="42" spans="1:16" ht="15.75" customHeight="1" x14ac:dyDescent="0.2">
      <c r="A42" s="52" t="s">
        <v>56</v>
      </c>
      <c r="C42" s="63">
        <f>IF(OR('Tabel 1'!$D42&lt;5,'Tabel 2'!C42&lt;0.5),"-",IFERROR('Tabel 2'!C42/'Tabel 1'!$D42*100,"-"))</f>
        <v>7.5806451612903221</v>
      </c>
      <c r="D42" s="63">
        <f>IF(OR('Tabel 1'!$D42&lt;5,'Tabel 2'!D42&lt;0.5),"-",IFERROR('Tabel 2'!D42/'Tabel 1'!$D42*100,"-"))</f>
        <v>6.5296774193548384</v>
      </c>
      <c r="E42" s="63"/>
      <c r="F42" s="63">
        <f>IF(OR('Tabel 1'!$G42&lt;5,'Tabel 2'!F42&lt;0.5),"-",IFERROR('Tabel 2'!F42/'Tabel 1'!$G42*100,"-"))</f>
        <v>10.289855072463768</v>
      </c>
      <c r="G42" s="63">
        <f>IF(OR('Tabel 1'!$G42&lt;5,'Tabel 2'!G42&lt;0.5),"-",IFERROR('Tabel 2'!G42/'Tabel 1'!$G42*100,"-"))</f>
        <v>8.3708695652173919</v>
      </c>
      <c r="H42" s="63"/>
      <c r="I42" s="63">
        <f>IF(OR('Tabel 1'!$J42&lt;5,'Tabel 2'!I42&lt;0.5),"-",IFERROR('Tabel 2'!I42/'Tabel 1'!$J42*100,"-"))</f>
        <v>9.007633587786259</v>
      </c>
      <c r="J42" s="63">
        <f>IF(OR('Tabel 1'!$J42&lt;5,'Tabel 2'!J42&lt;0.5),"-",IFERROR('Tabel 2'!J42/'Tabel 1'!$J42*100,"-"))</f>
        <v>7.4994656488549607</v>
      </c>
      <c r="L42" s="64"/>
      <c r="P42" s="64"/>
    </row>
    <row r="43" spans="1:16" ht="15.75" customHeight="1" x14ac:dyDescent="0.2">
      <c r="A43" s="50" t="s">
        <v>57</v>
      </c>
      <c r="C43" s="62">
        <f>IF(OR('Tabel 1'!$D43&lt;5,'Tabel 2'!C43&lt;0.5),"-",IFERROR('Tabel 2'!C43/'Tabel 1'!$D43*100,"-"))</f>
        <v>16.112342941611235</v>
      </c>
      <c r="D43" s="62">
        <f>IF(OR('Tabel 1'!$D43&lt;5,'Tabel 2'!D43&lt;0.5),"-",IFERROR('Tabel 2'!D43/'Tabel 1'!$D43*100,"-"))</f>
        <v>13.757471544715447</v>
      </c>
      <c r="E43" s="63"/>
      <c r="F43" s="62">
        <f>IF(OR('Tabel 1'!$G43&lt;5,'Tabel 2'!F43&lt;0.5),"-",IFERROR('Tabel 2'!F43/'Tabel 1'!$G43*100,"-"))</f>
        <v>17.006507592190889</v>
      </c>
      <c r="G43" s="62">
        <f>IF(OR('Tabel 1'!$G43&lt;5,'Tabel 2'!G43&lt;0.5),"-",IFERROR('Tabel 2'!G43/'Tabel 1'!$G43*100,"-"))</f>
        <v>13.715529718004337</v>
      </c>
      <c r="H43" s="63"/>
      <c r="I43" s="62">
        <f>IF(OR('Tabel 1'!$J43&lt;5,'Tabel 2'!I43&lt;0.5),"-",IFERROR('Tabel 2'!I43/'Tabel 1'!$J43*100,"-"))</f>
        <v>16.675779114270092</v>
      </c>
      <c r="J43" s="62">
        <f>IF(OR('Tabel 1'!$J43&lt;5,'Tabel 2'!J43&lt;0.5),"-",IFERROR('Tabel 2'!J43/'Tabel 1'!$J43*100,"-"))</f>
        <v>13.731042919628214</v>
      </c>
      <c r="L43" s="64"/>
      <c r="P43" s="64"/>
    </row>
    <row r="44" spans="1:16" ht="15.75" customHeight="1" x14ac:dyDescent="0.2">
      <c r="A44" s="52" t="s">
        <v>58</v>
      </c>
      <c r="C44" s="63">
        <f>IF(OR('Tabel 1'!$D44&lt;5,'Tabel 2'!C44&lt;0.5),"-",IFERROR('Tabel 2'!C44/'Tabel 1'!$D44*100,"-"))</f>
        <v>10.382830626450117</v>
      </c>
      <c r="D44" s="63">
        <f>IF(OR('Tabel 1'!$D44&lt;5,'Tabel 2'!D44&lt;0.5),"-",IFERROR('Tabel 2'!D44/'Tabel 1'!$D44*100,"-"))</f>
        <v>8.952678074245938</v>
      </c>
      <c r="E44" s="63"/>
      <c r="F44" s="63">
        <f>IF(OR('Tabel 1'!$G44&lt;5,'Tabel 2'!F44&lt;0.5),"-",IFERROR('Tabel 2'!F44/'Tabel 1'!$G44*100,"-"))</f>
        <v>13.1551901336074</v>
      </c>
      <c r="G44" s="63">
        <f>IF(OR('Tabel 1'!$G44&lt;5,'Tabel 2'!G44&lt;0.5),"-",IFERROR('Tabel 2'!G44/'Tabel 1'!$G44*100,"-"))</f>
        <v>11.138448098663927</v>
      </c>
      <c r="H44" s="63"/>
      <c r="I44" s="63">
        <f>IF(OR('Tabel 1'!$J44&lt;5,'Tabel 2'!I44&lt;0.5),"-",IFERROR('Tabel 2'!I44/'Tabel 1'!$J44*100,"-"))</f>
        <v>11.383018168335187</v>
      </c>
      <c r="J44" s="63">
        <f>IF(OR('Tabel 1'!$J44&lt;5,'Tabel 2'!J44&lt;0.5),"-",IFERROR('Tabel 2'!J44/'Tabel 1'!$J44*100,"-"))</f>
        <v>9.7412410085279948</v>
      </c>
      <c r="L44" s="64"/>
      <c r="P44" s="64"/>
    </row>
    <row r="45" spans="1:16" ht="15.75" customHeight="1" x14ac:dyDescent="0.2">
      <c r="A45" s="50" t="s">
        <v>59</v>
      </c>
      <c r="C45" s="62">
        <f>IF(OR('Tabel 1'!$D45&lt;5,'Tabel 2'!C45&lt;0.5),"-",IFERROR('Tabel 2'!C45/'Tabel 1'!$D45*100,"-"))</f>
        <v>6.3011972274732191</v>
      </c>
      <c r="D45" s="62">
        <f>IF(OR('Tabel 1'!$D45&lt;5,'Tabel 2'!D45&lt;0.5),"-",IFERROR('Tabel 2'!D45/'Tabel 1'!$D45*100,"-"))</f>
        <v>5.2467231974075075</v>
      </c>
      <c r="E45" s="101"/>
      <c r="F45" s="62">
        <f>IF(OR('Tabel 1'!$G45&lt;5,'Tabel 2'!F45&lt;0.5),"-",IFERROR('Tabel 2'!F45/'Tabel 1'!$G45*100,"-"))</f>
        <v>9.3000358037952022</v>
      </c>
      <c r="G45" s="62">
        <f>IF(OR('Tabel 1'!$G45&lt;5,'Tabel 2'!G45&lt;0.5),"-",IFERROR('Tabel 2'!G45/'Tabel 1'!$G45*100,"-"))</f>
        <v>7.6446283566058</v>
      </c>
      <c r="H45" s="101"/>
      <c r="I45" s="62">
        <f>IF(OR('Tabel 1'!$J45&lt;5,'Tabel 2'!I45&lt;0.5),"-",IFERROR('Tabel 2'!I45/'Tabel 1'!$J45*100,"-"))</f>
        <v>7.8048561554687854</v>
      </c>
      <c r="J45" s="62">
        <f>IF(OR('Tabel 1'!$J45&lt;5,'Tabel 2'!J45&lt;0.5),"-",IFERROR('Tabel 2'!J45/'Tabel 1'!$J45*100,"-"))</f>
        <v>6.4490658408509498</v>
      </c>
      <c r="L45" s="64"/>
      <c r="P45" s="64"/>
    </row>
    <row r="46" spans="1:16" ht="15.75" customHeight="1" x14ac:dyDescent="0.2">
      <c r="A46" s="59"/>
      <c r="D46" s="40"/>
      <c r="E46" s="40"/>
      <c r="G46" s="40"/>
      <c r="H46" s="40"/>
      <c r="J46" s="40"/>
      <c r="L46" s="64"/>
      <c r="P46" s="64"/>
    </row>
    <row r="47" spans="1:16" ht="15.75" customHeight="1" x14ac:dyDescent="0.2">
      <c r="A47" s="53" t="s">
        <v>20</v>
      </c>
      <c r="B47" s="61">
        <f>SUM(B9:B45)-SUM(B17:B20)</f>
        <v>0</v>
      </c>
      <c r="C47" s="114">
        <f>IF(OR('Tabel 1'!$D47&lt;5,'Tabel 2'!C47&lt;0.5),"-",IFERROR('Tabel 2'!C47/'Tabel 1'!$D47*100,"-"))</f>
        <v>5.2703224738323433</v>
      </c>
      <c r="D47" s="114">
        <f>IF(OR('Tabel 1'!$D47&lt;5,'Tabel 2'!D47&lt;0.5),"-",IFERROR('Tabel 2'!D47/'Tabel 1'!$D47*100,"-"))</f>
        <v>4.54754263779793</v>
      </c>
      <c r="E47" s="115">
        <f>IF('Tabel 1'!$G47&lt;10,"-",'Tabel 2'!E47/'Tabel 1'!$G47*100)</f>
        <v>0</v>
      </c>
      <c r="F47" s="114">
        <f>IF(OR('Tabel 1'!$G47&lt;5,'Tabel 2'!F47&lt;0.5),"-",IFERROR('Tabel 2'!F47/'Tabel 1'!$G47*100,"-"))</f>
        <v>6.968539522407208</v>
      </c>
      <c r="G47" s="114">
        <f>IF(OR('Tabel 1'!$G47&lt;5,'Tabel 2'!G47&lt;0.5),"-",IFERROR('Tabel 2'!G47/'Tabel 1'!$G47*100,"-"))</f>
        <v>5.8510238038312368</v>
      </c>
      <c r="H47" s="115">
        <f>IF('Tabel 1'!$G47&lt;10,"-",'Tabel 2'!H47/'Tabel 1'!$G47*100)</f>
        <v>8.3132635507478785</v>
      </c>
      <c r="I47" s="114">
        <f>IF(OR('Tabel 1'!$J47&lt;5,'Tabel 2'!I47&lt;0.5),"-",IFERROR('Tabel 2'!I47/'Tabel 1'!$J47*100,"-"))</f>
        <v>6.1407546447956767</v>
      </c>
      <c r="J47" s="114">
        <f>IF(OR('Tabel 1'!$J47&lt;5,'Tabel 2'!J47&lt;0.5),"-",IFERROR('Tabel 2'!J47/'Tabel 1'!$J47*100,"-"))</f>
        <v>5.2156503700294117</v>
      </c>
      <c r="K47" s="109"/>
      <c r="L47" s="64"/>
      <c r="P47" s="64"/>
    </row>
    <row r="48" spans="1:16" ht="15.75" customHeight="1" x14ac:dyDescent="0.2">
      <c r="C48" s="64"/>
      <c r="D48" s="109"/>
      <c r="E48" s="109"/>
      <c r="F48" s="64"/>
      <c r="G48" s="109"/>
      <c r="H48" s="109"/>
      <c r="I48" s="64"/>
      <c r="J48" s="109"/>
      <c r="L48" s="64"/>
      <c r="P48" s="64"/>
    </row>
    <row r="49" spans="1:17" ht="15.75" customHeight="1" x14ac:dyDescent="0.2">
      <c r="A49" s="35" t="s">
        <v>60</v>
      </c>
      <c r="B49" s="63">
        <f>IF('Tabel 1'!$D49&lt;10,"-",'Tabel 2'!B49/'Tabel 1'!$D49*100)</f>
        <v>0</v>
      </c>
      <c r="C49" s="62">
        <f>IF(OR('Tabel 1'!$D49&lt;5,'Tabel 2'!C49&lt;0.5),"-",IFERROR('Tabel 2'!C49/'Tabel 1'!$D49*100,"-"))</f>
        <v>3.1775406544080012</v>
      </c>
      <c r="D49" s="62">
        <f>IF(OR('Tabel 1'!$D49&lt;5,'Tabel 2'!D49&lt;0.5),"-",IFERROR('Tabel 2'!D49/'Tabel 1'!$D49*100,"-"))</f>
        <v>2.756712406977202</v>
      </c>
      <c r="E49" s="63"/>
      <c r="F49" s="62">
        <f>IF(OR('Tabel 1'!$G49&lt;5,'Tabel 2'!F49&lt;0.5),"-",IFERROR('Tabel 2'!F49/'Tabel 1'!$G49*100,"-"))</f>
        <v>4.2442852268850224</v>
      </c>
      <c r="G49" s="62">
        <f>IF(OR('Tabel 1'!$G49&lt;5,'Tabel 2'!G49&lt;0.5),"-",IFERROR('Tabel 2'!G49/'Tabel 1'!$G49*100,"-"))</f>
        <v>3.5890577959740702</v>
      </c>
      <c r="H49" s="63"/>
      <c r="I49" s="62">
        <f>IF(OR('Tabel 1'!$J49&lt;5,'Tabel 2'!I49&lt;0.5),"-",IFERROR('Tabel 2'!I49/'Tabel 1'!$J49*100,"-"))</f>
        <v>3.41640055615823</v>
      </c>
      <c r="J49" s="62">
        <f>IF(OR('Tabel 1'!$J49&lt;5,'Tabel 2'!J49&lt;0.5),"-",IFERROR('Tabel 2'!J49/'Tabel 1'!$J49*100,"-"))</f>
        <v>2.9430868615257681</v>
      </c>
      <c r="K49" s="55"/>
      <c r="L49" s="64"/>
      <c r="M49" s="55"/>
      <c r="N49" s="55"/>
      <c r="P49" s="64"/>
    </row>
    <row r="50" spans="1:17" ht="15.75" customHeight="1" x14ac:dyDescent="0.2">
      <c r="A50" s="38" t="s">
        <v>61</v>
      </c>
      <c r="C50" s="63">
        <f>IF(OR('Tabel 1'!$D50&lt;5,'Tabel 2'!C50&lt;0.5),"-",IFERROR('Tabel 2'!C50/'Tabel 1'!$D50*100,"-"))</f>
        <v>8.0047691485425307</v>
      </c>
      <c r="D50" s="63">
        <f>IF(OR('Tabel 1'!$D50&lt;5,'Tabel 2'!D50&lt;0.5),"-",IFERROR('Tabel 2'!D50/'Tabel 1'!$D50*100,"-"))</f>
        <v>6.7554210418122764</v>
      </c>
      <c r="E50" s="63"/>
      <c r="F50" s="63">
        <f>IF(OR('Tabel 1'!$G50&lt;5,'Tabel 2'!F50&lt;0.5),"-",IFERROR('Tabel 2'!F50/'Tabel 1'!$G50*100,"-"))</f>
        <v>9.7338311453691446</v>
      </c>
      <c r="G50" s="63">
        <f>IF(OR('Tabel 1'!$G50&lt;5,'Tabel 2'!G50&lt;0.5),"-",IFERROR('Tabel 2'!G50/'Tabel 1'!$G50*100,"-"))</f>
        <v>8.2282223051908954</v>
      </c>
      <c r="H50" s="63"/>
      <c r="I50" s="63">
        <f>IF(OR('Tabel 1'!$J50&lt;5,'Tabel 2'!I50&lt;0.5),"-",IFERROR('Tabel 2'!I50/'Tabel 1'!$J50*100,"-"))</f>
        <v>9.0950514900209605</v>
      </c>
      <c r="J50" s="63">
        <f>IF(OR('Tabel 1'!$J50&lt;5,'Tabel 2'!J50&lt;0.5),"-",IFERROR('Tabel 2'!J50/'Tabel 1'!$J50*100,"-"))</f>
        <v>7.6841148728697712</v>
      </c>
      <c r="K50" s="55"/>
      <c r="L50" s="64"/>
      <c r="M50" s="55"/>
      <c r="N50" s="55"/>
      <c r="O50" s="41"/>
      <c r="P50" s="64"/>
      <c r="Q50" s="41"/>
    </row>
    <row r="51" spans="1:17" ht="15.75" customHeight="1" x14ac:dyDescent="0.2">
      <c r="A51" s="35" t="s">
        <v>62</v>
      </c>
      <c r="C51" s="62">
        <f>IF(OR('Tabel 1'!$D51&lt;5,'Tabel 2'!C51&lt;0.5),"-",IFERROR('Tabel 2'!C51/'Tabel 1'!$D51*100,"-"))</f>
        <v>4.6004329819277112</v>
      </c>
      <c r="D51" s="62">
        <f>IF(OR('Tabel 1'!$D51&lt;5,'Tabel 2'!D51&lt;0.5),"-",IFERROR('Tabel 2'!D51/'Tabel 1'!$D51*100,"-"))</f>
        <v>4.0295910673945778</v>
      </c>
      <c r="E51" s="101"/>
      <c r="F51" s="62">
        <f>IF(OR('Tabel 1'!$G51&lt;5,'Tabel 2'!F51&lt;0.5),"-",IFERROR('Tabel 2'!F51/'Tabel 1'!$G51*100,"-"))</f>
        <v>4.9545796329790477</v>
      </c>
      <c r="G51" s="62">
        <f>IF(OR('Tabel 1'!$G51&lt;5,'Tabel 2'!G51&lt;0.5),"-",IFERROR('Tabel 2'!G51/'Tabel 1'!$G51*100,"-"))</f>
        <v>4.1874356290771635</v>
      </c>
      <c r="H51" s="101"/>
      <c r="I51" s="62">
        <f>IF(OR('Tabel 1'!$J51&lt;5,'Tabel 2'!I51&lt;0.5),"-",IFERROR('Tabel 2'!I51/'Tabel 1'!$J51*100,"-"))</f>
        <v>4.790464870287777</v>
      </c>
      <c r="J51" s="62">
        <f>IF(OR('Tabel 1'!$J51&lt;5,'Tabel 2'!J51&lt;0.5),"-",IFERROR('Tabel 2'!J51/'Tabel 1'!$J51*100,"-"))</f>
        <v>4.1142890308932101</v>
      </c>
      <c r="L51" s="64"/>
      <c r="P51" s="64"/>
    </row>
    <row r="52" spans="1:17" x14ac:dyDescent="0.2">
      <c r="A52" s="44" t="s">
        <v>63</v>
      </c>
      <c r="P52" s="64"/>
    </row>
  </sheetData>
  <mergeCells count="9">
    <mergeCell ref="C5:D5"/>
    <mergeCell ref="F5:G5"/>
    <mergeCell ref="I5:J5"/>
    <mergeCell ref="C6:C8"/>
    <mergeCell ref="D6:D8"/>
    <mergeCell ref="F6:F8"/>
    <mergeCell ref="G6:G8"/>
    <mergeCell ref="I6:I8"/>
    <mergeCell ref="J6:J8"/>
  </mergeCells>
  <pageMargins left="0.70866141732283472" right="0.11811023622047245" top="0.39370078740157483" bottom="0.19685039370078741" header="0" footer="0.19685039370078741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6"/>
  <dimension ref="A1:U52"/>
  <sheetViews>
    <sheetView showGridLines="0" topLeftCell="A39" workbookViewId="0">
      <selection activeCell="A28" sqref="A28"/>
    </sheetView>
  </sheetViews>
  <sheetFormatPr defaultRowHeight="12.75" x14ac:dyDescent="0.2"/>
  <cols>
    <col min="1" max="1" width="17.140625" style="44" customWidth="1"/>
    <col min="2" max="6" width="9.7109375" customWidth="1"/>
    <col min="7" max="7" width="1.140625" customWidth="1"/>
    <col min="8" max="8" width="9.7109375" customWidth="1"/>
    <col min="9" max="12" width="1" customWidth="1"/>
  </cols>
  <sheetData>
    <row r="1" spans="1:8" s="41" customFormat="1" ht="15.75" customHeight="1" x14ac:dyDescent="0.25">
      <c r="A1" s="33" t="s">
        <v>21</v>
      </c>
    </row>
    <row r="2" spans="1:8" ht="15.75" customHeight="1" x14ac:dyDescent="0.2"/>
    <row r="3" spans="1:8" ht="15.75" customHeight="1" x14ac:dyDescent="0.25">
      <c r="A3" s="33" t="s">
        <v>204</v>
      </c>
    </row>
    <row r="4" spans="1:8" ht="15.75" customHeight="1" x14ac:dyDescent="0.2"/>
    <row r="5" spans="1:8" ht="15.75" customHeight="1" x14ac:dyDescent="0.2"/>
    <row r="6" spans="1:8" s="44" customFormat="1" ht="15.75" customHeight="1" x14ac:dyDescent="0.2">
      <c r="B6" s="66"/>
      <c r="C6" s="66"/>
      <c r="D6" s="66"/>
      <c r="E6" s="66"/>
      <c r="F6" s="66"/>
      <c r="G6" s="66"/>
      <c r="H6" s="67"/>
    </row>
    <row r="7" spans="1:8" s="44" customFormat="1" ht="15.75" customHeight="1" x14ac:dyDescent="0.2">
      <c r="B7" s="67" t="s">
        <v>64</v>
      </c>
      <c r="C7" s="67" t="s">
        <v>65</v>
      </c>
      <c r="D7" s="67" t="s">
        <v>66</v>
      </c>
      <c r="E7" s="67" t="s">
        <v>67</v>
      </c>
      <c r="F7" s="67" t="s">
        <v>68</v>
      </c>
      <c r="G7" s="67"/>
      <c r="H7" s="67" t="s">
        <v>13</v>
      </c>
    </row>
    <row r="8" spans="1:8" s="44" customFormat="1" ht="15.75" customHeight="1" x14ac:dyDescent="0.2">
      <c r="B8" s="67"/>
      <c r="C8" s="67"/>
      <c r="D8" s="67"/>
      <c r="E8" s="67"/>
      <c r="F8" s="67"/>
      <c r="G8" s="67"/>
      <c r="H8" s="67"/>
    </row>
    <row r="9" spans="1:8" ht="15.75" customHeight="1" x14ac:dyDescent="0.2">
      <c r="A9" s="50" t="s">
        <v>225</v>
      </c>
      <c r="B9" s="57">
        <v>4882</v>
      </c>
      <c r="C9" s="57">
        <v>10526</v>
      </c>
      <c r="D9" s="57">
        <v>7820</v>
      </c>
      <c r="E9" s="57">
        <v>6468</v>
      </c>
      <c r="F9" s="57">
        <v>1791</v>
      </c>
      <c r="G9" s="58"/>
      <c r="H9" s="57">
        <f>B9+C9+D9+E9+F9</f>
        <v>31487</v>
      </c>
    </row>
    <row r="10" spans="1:8" ht="15.75" customHeight="1" x14ac:dyDescent="0.2">
      <c r="A10" s="52" t="s">
        <v>226</v>
      </c>
      <c r="B10" s="58">
        <v>3069</v>
      </c>
      <c r="C10" s="58">
        <v>6063</v>
      </c>
      <c r="D10" s="58">
        <v>9105</v>
      </c>
      <c r="E10" s="58">
        <v>12161</v>
      </c>
      <c r="F10" s="58">
        <v>3564</v>
      </c>
      <c r="G10" s="58"/>
      <c r="H10" s="58">
        <f t="shared" ref="H10:H45" si="0">B10+C10+D10+E10+F10</f>
        <v>33962</v>
      </c>
    </row>
    <row r="11" spans="1:8" ht="15.75" customHeight="1" x14ac:dyDescent="0.2">
      <c r="A11" s="50" t="s">
        <v>227</v>
      </c>
      <c r="B11" s="57">
        <v>5543</v>
      </c>
      <c r="C11" s="57">
        <v>8344</v>
      </c>
      <c r="D11" s="57">
        <v>2695</v>
      </c>
      <c r="E11" s="57">
        <v>967</v>
      </c>
      <c r="F11" s="57">
        <v>187</v>
      </c>
      <c r="G11" s="58"/>
      <c r="H11" s="57">
        <f t="shared" si="0"/>
        <v>17736</v>
      </c>
    </row>
    <row r="12" spans="1:8" ht="15.75" customHeight="1" x14ac:dyDescent="0.2">
      <c r="A12" s="52" t="s">
        <v>26</v>
      </c>
      <c r="B12" s="58">
        <v>5465</v>
      </c>
      <c r="C12" s="58">
        <v>13940</v>
      </c>
      <c r="D12" s="58">
        <v>13429</v>
      </c>
      <c r="E12" s="58">
        <v>5396</v>
      </c>
      <c r="F12" s="58">
        <v>2318</v>
      </c>
      <c r="G12" s="58"/>
      <c r="H12" s="58">
        <f t="shared" si="0"/>
        <v>40548</v>
      </c>
    </row>
    <row r="13" spans="1:8" ht="15.75" customHeight="1" x14ac:dyDescent="0.2">
      <c r="A13" s="50" t="s">
        <v>27</v>
      </c>
      <c r="B13" s="57">
        <v>1009</v>
      </c>
      <c r="C13" s="57">
        <v>3267</v>
      </c>
      <c r="D13" s="57">
        <v>5188</v>
      </c>
      <c r="E13" s="57">
        <v>3809</v>
      </c>
      <c r="F13" s="57">
        <v>1471</v>
      </c>
      <c r="G13" s="58"/>
      <c r="H13" s="57">
        <f t="shared" si="0"/>
        <v>14744</v>
      </c>
    </row>
    <row r="14" spans="1:8" ht="15.75" customHeight="1" x14ac:dyDescent="0.2">
      <c r="A14" s="52" t="s">
        <v>28</v>
      </c>
      <c r="B14" s="58">
        <v>46</v>
      </c>
      <c r="C14" s="58">
        <v>750</v>
      </c>
      <c r="D14" s="58">
        <v>899</v>
      </c>
      <c r="E14" s="58">
        <v>594</v>
      </c>
      <c r="F14" s="58">
        <v>145</v>
      </c>
      <c r="G14" s="58"/>
      <c r="H14" s="58">
        <f t="shared" si="0"/>
        <v>2434</v>
      </c>
    </row>
    <row r="15" spans="1:8" ht="15.75" customHeight="1" x14ac:dyDescent="0.2">
      <c r="A15" s="50" t="s">
        <v>29</v>
      </c>
      <c r="B15" s="57">
        <v>1391</v>
      </c>
      <c r="C15" s="57">
        <v>2331</v>
      </c>
      <c r="D15" s="57">
        <v>796</v>
      </c>
      <c r="E15" s="57">
        <v>318</v>
      </c>
      <c r="F15" s="57">
        <v>77</v>
      </c>
      <c r="G15" s="58"/>
      <c r="H15" s="57">
        <f t="shared" si="0"/>
        <v>4913</v>
      </c>
    </row>
    <row r="16" spans="1:8" ht="15.75" customHeight="1" x14ac:dyDescent="0.2">
      <c r="A16" s="52" t="s">
        <v>30</v>
      </c>
      <c r="B16" s="58">
        <v>306</v>
      </c>
      <c r="C16" s="58">
        <v>677</v>
      </c>
      <c r="D16" s="58">
        <v>1016</v>
      </c>
      <c r="E16" s="58">
        <v>869</v>
      </c>
      <c r="F16" s="58">
        <v>331</v>
      </c>
      <c r="G16" s="58"/>
      <c r="H16" s="58">
        <f t="shared" si="0"/>
        <v>3199</v>
      </c>
    </row>
    <row r="17" spans="1:8" ht="15.75" hidden="1" customHeight="1" x14ac:dyDescent="0.2">
      <c r="A17" s="50" t="s">
        <v>31</v>
      </c>
      <c r="B17" s="57">
        <v>134</v>
      </c>
      <c r="C17" s="57">
        <v>316</v>
      </c>
      <c r="D17" s="57">
        <v>664</v>
      </c>
      <c r="E17" s="57">
        <v>894</v>
      </c>
      <c r="F17" s="57">
        <v>363</v>
      </c>
      <c r="G17" s="58"/>
      <c r="H17" s="57">
        <f t="shared" si="0"/>
        <v>2371</v>
      </c>
    </row>
    <row r="18" spans="1:8" ht="15.75" hidden="1" customHeight="1" x14ac:dyDescent="0.2">
      <c r="A18" s="52" t="s">
        <v>32</v>
      </c>
      <c r="B18" s="58">
        <v>68</v>
      </c>
      <c r="C18" s="58">
        <v>235</v>
      </c>
      <c r="D18" s="58">
        <v>216</v>
      </c>
      <c r="E18" s="58">
        <v>134</v>
      </c>
      <c r="F18" s="58">
        <v>38</v>
      </c>
      <c r="G18" s="58"/>
      <c r="H18" s="58">
        <f t="shared" si="0"/>
        <v>691</v>
      </c>
    </row>
    <row r="19" spans="1:8" ht="15.75" hidden="1" customHeight="1" x14ac:dyDescent="0.2">
      <c r="A19" s="50" t="s">
        <v>33</v>
      </c>
      <c r="B19" s="57">
        <v>2</v>
      </c>
      <c r="C19" s="57">
        <v>28</v>
      </c>
      <c r="D19" s="57">
        <v>87</v>
      </c>
      <c r="E19" s="57">
        <v>141</v>
      </c>
      <c r="F19" s="57">
        <v>62</v>
      </c>
      <c r="G19" s="58"/>
      <c r="H19" s="57">
        <f t="shared" si="0"/>
        <v>320</v>
      </c>
    </row>
    <row r="20" spans="1:8" ht="15.75" hidden="1" customHeight="1" x14ac:dyDescent="0.2">
      <c r="A20" s="52" t="s">
        <v>34</v>
      </c>
      <c r="B20" s="58">
        <v>28</v>
      </c>
      <c r="C20" s="58">
        <v>77</v>
      </c>
      <c r="D20" s="58">
        <v>214</v>
      </c>
      <c r="E20" s="58">
        <v>126</v>
      </c>
      <c r="F20" s="58">
        <v>62</v>
      </c>
      <c r="G20" s="58"/>
      <c r="H20" s="58">
        <f t="shared" si="0"/>
        <v>507</v>
      </c>
    </row>
    <row r="21" spans="1:8" ht="15.75" customHeight="1" x14ac:dyDescent="0.2">
      <c r="A21" s="50" t="s">
        <v>35</v>
      </c>
      <c r="B21" s="57">
        <v>232</v>
      </c>
      <c r="C21" s="57">
        <v>656</v>
      </c>
      <c r="D21" s="57">
        <v>1181</v>
      </c>
      <c r="E21" s="57">
        <v>1295</v>
      </c>
      <c r="F21" s="57">
        <v>525</v>
      </c>
      <c r="G21" s="58"/>
      <c r="H21" s="57">
        <f>B21+C21+D21+E21+F21</f>
        <v>3889</v>
      </c>
    </row>
    <row r="22" spans="1:8" ht="15.75" customHeight="1" x14ac:dyDescent="0.2">
      <c r="A22" s="52" t="s">
        <v>36</v>
      </c>
      <c r="B22" s="58">
        <v>35</v>
      </c>
      <c r="C22" s="58">
        <v>63</v>
      </c>
      <c r="D22" s="58">
        <v>72</v>
      </c>
      <c r="E22" s="58">
        <v>135</v>
      </c>
      <c r="F22" s="58">
        <v>52</v>
      </c>
      <c r="G22" s="58"/>
      <c r="H22" s="58">
        <f t="shared" si="0"/>
        <v>357</v>
      </c>
    </row>
    <row r="23" spans="1:8" ht="15.75" customHeight="1" x14ac:dyDescent="0.2">
      <c r="A23" s="50" t="s">
        <v>37</v>
      </c>
      <c r="B23" s="57">
        <v>100</v>
      </c>
      <c r="C23" s="57">
        <v>205</v>
      </c>
      <c r="D23" s="57">
        <v>100</v>
      </c>
      <c r="E23" s="57">
        <v>12</v>
      </c>
      <c r="F23" s="57">
        <v>3</v>
      </c>
      <c r="G23" s="58"/>
      <c r="H23" s="57">
        <f t="shared" si="0"/>
        <v>420</v>
      </c>
    </row>
    <row r="24" spans="1:8" ht="15.75" customHeight="1" x14ac:dyDescent="0.2">
      <c r="A24" s="52" t="s">
        <v>38</v>
      </c>
      <c r="B24" s="58">
        <v>321</v>
      </c>
      <c r="C24" s="58">
        <v>802</v>
      </c>
      <c r="D24" s="58">
        <v>641</v>
      </c>
      <c r="E24" s="58">
        <v>472</v>
      </c>
      <c r="F24" s="58">
        <v>148</v>
      </c>
      <c r="G24" s="58"/>
      <c r="H24" s="58">
        <f t="shared" si="0"/>
        <v>2384</v>
      </c>
    </row>
    <row r="25" spans="1:8" ht="15.75" customHeight="1" x14ac:dyDescent="0.2">
      <c r="A25" s="50" t="s">
        <v>39</v>
      </c>
      <c r="B25" s="57">
        <v>889</v>
      </c>
      <c r="C25" s="57">
        <v>1761</v>
      </c>
      <c r="D25" s="57">
        <v>1412</v>
      </c>
      <c r="E25" s="57">
        <v>914</v>
      </c>
      <c r="F25" s="57">
        <v>286</v>
      </c>
      <c r="G25" s="58"/>
      <c r="H25" s="57">
        <f t="shared" si="0"/>
        <v>5262</v>
      </c>
    </row>
    <row r="26" spans="1:8" ht="15.75" customHeight="1" x14ac:dyDescent="0.2">
      <c r="A26" s="52" t="s">
        <v>40</v>
      </c>
      <c r="B26" s="58">
        <v>2010</v>
      </c>
      <c r="C26" s="58">
        <v>4701</v>
      </c>
      <c r="D26" s="58">
        <v>2432</v>
      </c>
      <c r="E26" s="58">
        <v>1599</v>
      </c>
      <c r="F26" s="58">
        <v>838</v>
      </c>
      <c r="G26" s="58"/>
      <c r="H26" s="58">
        <f t="shared" si="0"/>
        <v>11580</v>
      </c>
    </row>
    <row r="27" spans="1:8" ht="15.75" customHeight="1" x14ac:dyDescent="0.2">
      <c r="A27" s="50" t="s">
        <v>41</v>
      </c>
      <c r="B27" s="57">
        <v>317</v>
      </c>
      <c r="C27" s="57">
        <v>645</v>
      </c>
      <c r="D27" s="57">
        <v>447</v>
      </c>
      <c r="E27" s="57">
        <v>375</v>
      </c>
      <c r="F27" s="57">
        <v>196</v>
      </c>
      <c r="G27" s="58"/>
      <c r="H27" s="57">
        <f t="shared" si="0"/>
        <v>1980</v>
      </c>
    </row>
    <row r="28" spans="1:8" ht="15.75" customHeight="1" x14ac:dyDescent="0.2">
      <c r="A28" s="52" t="s">
        <v>42</v>
      </c>
      <c r="B28" s="58">
        <v>430</v>
      </c>
      <c r="C28" s="58">
        <v>1804</v>
      </c>
      <c r="D28" s="58">
        <v>1930</v>
      </c>
      <c r="E28" s="58">
        <v>1211</v>
      </c>
      <c r="F28" s="58">
        <v>642</v>
      </c>
      <c r="G28" s="58"/>
      <c r="H28" s="58">
        <f t="shared" si="0"/>
        <v>6017</v>
      </c>
    </row>
    <row r="29" spans="1:8" ht="15.75" customHeight="1" x14ac:dyDescent="0.2">
      <c r="A29" s="50" t="s">
        <v>43</v>
      </c>
      <c r="B29" s="57">
        <v>56</v>
      </c>
      <c r="C29" s="57">
        <v>202</v>
      </c>
      <c r="D29" s="57">
        <v>250</v>
      </c>
      <c r="E29" s="57">
        <v>230</v>
      </c>
      <c r="F29" s="57">
        <v>104</v>
      </c>
      <c r="G29" s="58"/>
      <c r="H29" s="57">
        <f t="shared" si="0"/>
        <v>842</v>
      </c>
    </row>
    <row r="30" spans="1:8" ht="15.75" customHeight="1" x14ac:dyDescent="0.2">
      <c r="A30" s="52" t="s">
        <v>44</v>
      </c>
      <c r="B30" s="58">
        <v>98</v>
      </c>
      <c r="C30" s="58">
        <v>710</v>
      </c>
      <c r="D30" s="58">
        <v>1153</v>
      </c>
      <c r="E30" s="58">
        <v>899</v>
      </c>
      <c r="F30" s="58">
        <v>615</v>
      </c>
      <c r="G30" s="58"/>
      <c r="H30" s="58">
        <f t="shared" si="0"/>
        <v>3475</v>
      </c>
    </row>
    <row r="31" spans="1:8" ht="15.75" customHeight="1" x14ac:dyDescent="0.2">
      <c r="A31" s="50" t="s">
        <v>45</v>
      </c>
      <c r="B31" s="57">
        <v>19</v>
      </c>
      <c r="C31" s="57">
        <v>123</v>
      </c>
      <c r="D31" s="57">
        <v>198</v>
      </c>
      <c r="E31" s="57">
        <v>375</v>
      </c>
      <c r="F31" s="57">
        <v>225</v>
      </c>
      <c r="G31" s="58"/>
      <c r="H31" s="57">
        <f t="shared" si="0"/>
        <v>940</v>
      </c>
    </row>
    <row r="32" spans="1:8" ht="15.75" customHeight="1" x14ac:dyDescent="0.2">
      <c r="A32" s="52" t="s">
        <v>46</v>
      </c>
      <c r="B32" s="58">
        <v>40</v>
      </c>
      <c r="C32" s="58">
        <v>294</v>
      </c>
      <c r="D32" s="58">
        <v>567</v>
      </c>
      <c r="E32" s="58">
        <v>597</v>
      </c>
      <c r="F32" s="58">
        <v>233</v>
      </c>
      <c r="G32" s="58"/>
      <c r="H32" s="58">
        <f t="shared" si="0"/>
        <v>1731</v>
      </c>
    </row>
    <row r="33" spans="1:19" ht="15.75" customHeight="1" x14ac:dyDescent="0.2">
      <c r="A33" s="50" t="s">
        <v>47</v>
      </c>
      <c r="B33" s="57">
        <v>1429</v>
      </c>
      <c r="C33" s="57">
        <v>2867</v>
      </c>
      <c r="D33" s="57">
        <v>2002</v>
      </c>
      <c r="E33" s="57">
        <v>1103</v>
      </c>
      <c r="F33" s="57">
        <v>507</v>
      </c>
      <c r="G33" s="58"/>
      <c r="H33" s="57">
        <f t="shared" si="0"/>
        <v>7908</v>
      </c>
    </row>
    <row r="34" spans="1:19" ht="15.75" customHeight="1" x14ac:dyDescent="0.2">
      <c r="A34" s="52" t="s">
        <v>48</v>
      </c>
      <c r="B34" s="58">
        <v>2707</v>
      </c>
      <c r="C34" s="58">
        <v>4882</v>
      </c>
      <c r="D34" s="58">
        <v>4081</v>
      </c>
      <c r="E34" s="58">
        <v>2837</v>
      </c>
      <c r="F34" s="58">
        <v>790</v>
      </c>
      <c r="G34" s="58"/>
      <c r="H34" s="58">
        <f t="shared" si="0"/>
        <v>15297</v>
      </c>
    </row>
    <row r="35" spans="1:19" ht="15.75" customHeight="1" x14ac:dyDescent="0.2">
      <c r="A35" s="50" t="s">
        <v>49</v>
      </c>
      <c r="B35" s="57">
        <v>1561</v>
      </c>
      <c r="C35" s="57">
        <v>2617</v>
      </c>
      <c r="D35" s="57">
        <v>2375</v>
      </c>
      <c r="E35" s="57">
        <v>2079</v>
      </c>
      <c r="F35" s="57">
        <v>456</v>
      </c>
      <c r="G35" s="58"/>
      <c r="H35" s="57">
        <f t="shared" si="0"/>
        <v>9088</v>
      </c>
    </row>
    <row r="36" spans="1:19" ht="15.75" customHeight="1" x14ac:dyDescent="0.2">
      <c r="A36" s="52" t="s">
        <v>50</v>
      </c>
      <c r="B36" s="58">
        <v>4028</v>
      </c>
      <c r="C36" s="58">
        <v>10774</v>
      </c>
      <c r="D36" s="58">
        <v>7265</v>
      </c>
      <c r="E36" s="58">
        <v>3629</v>
      </c>
      <c r="F36" s="58">
        <v>767</v>
      </c>
      <c r="G36" s="58"/>
      <c r="H36" s="58">
        <f t="shared" si="0"/>
        <v>26463</v>
      </c>
    </row>
    <row r="37" spans="1:19" ht="15.75" customHeight="1" x14ac:dyDescent="0.2">
      <c r="A37" s="50" t="s">
        <v>51</v>
      </c>
      <c r="B37" s="57">
        <v>7521</v>
      </c>
      <c r="C37" s="57">
        <v>13778</v>
      </c>
      <c r="D37" s="57">
        <v>7960</v>
      </c>
      <c r="E37" s="57">
        <v>5195</v>
      </c>
      <c r="F37" s="57">
        <v>675</v>
      </c>
      <c r="G37" s="58"/>
      <c r="H37" s="57">
        <f t="shared" si="0"/>
        <v>35129</v>
      </c>
    </row>
    <row r="38" spans="1:19" ht="15.75" customHeight="1" x14ac:dyDescent="0.2">
      <c r="A38" s="52" t="s">
        <v>52</v>
      </c>
      <c r="B38" s="58">
        <v>1134</v>
      </c>
      <c r="C38" s="58">
        <v>1067</v>
      </c>
      <c r="D38" s="58">
        <v>1237</v>
      </c>
      <c r="E38" s="58">
        <v>1849</v>
      </c>
      <c r="F38" s="58">
        <v>439</v>
      </c>
      <c r="G38" s="58"/>
      <c r="H38" s="58">
        <f t="shared" si="0"/>
        <v>5726</v>
      </c>
    </row>
    <row r="39" spans="1:19" ht="15.75" customHeight="1" x14ac:dyDescent="0.2">
      <c r="A39" s="50" t="s">
        <v>53</v>
      </c>
      <c r="B39" s="57">
        <v>953</v>
      </c>
      <c r="C39" s="57">
        <v>939</v>
      </c>
      <c r="D39" s="57">
        <v>931</v>
      </c>
      <c r="E39" s="57">
        <v>1811</v>
      </c>
      <c r="F39" s="57">
        <v>610</v>
      </c>
      <c r="G39" s="58"/>
      <c r="H39" s="57">
        <f t="shared" si="0"/>
        <v>5244</v>
      </c>
    </row>
    <row r="40" spans="1:19" ht="15.75" customHeight="1" x14ac:dyDescent="0.2">
      <c r="A40" s="52" t="s">
        <v>54</v>
      </c>
      <c r="B40" s="58">
        <v>1056</v>
      </c>
      <c r="C40" s="58">
        <v>1865</v>
      </c>
      <c r="D40" s="58">
        <v>2104</v>
      </c>
      <c r="E40" s="58">
        <v>1738</v>
      </c>
      <c r="F40" s="58">
        <v>664</v>
      </c>
      <c r="G40" s="58"/>
      <c r="H40" s="58">
        <f t="shared" si="0"/>
        <v>7427</v>
      </c>
    </row>
    <row r="41" spans="1:19" ht="15.75" customHeight="1" x14ac:dyDescent="0.2">
      <c r="A41" s="50" t="s">
        <v>55</v>
      </c>
      <c r="B41" s="57">
        <v>1114</v>
      </c>
      <c r="C41" s="57">
        <v>2200</v>
      </c>
      <c r="D41" s="57">
        <v>1005</v>
      </c>
      <c r="E41" s="57">
        <v>110</v>
      </c>
      <c r="F41" s="57">
        <v>11</v>
      </c>
      <c r="G41" s="58"/>
      <c r="H41" s="57">
        <f t="shared" si="0"/>
        <v>4440</v>
      </c>
    </row>
    <row r="42" spans="1:19" ht="15.75" customHeight="1" x14ac:dyDescent="0.2">
      <c r="A42" s="52" t="s">
        <v>56</v>
      </c>
      <c r="B42" s="58">
        <v>273</v>
      </c>
      <c r="C42" s="58">
        <v>375</v>
      </c>
      <c r="D42" s="58">
        <v>390</v>
      </c>
      <c r="E42" s="58">
        <v>235</v>
      </c>
      <c r="F42" s="58">
        <v>37</v>
      </c>
      <c r="G42" s="58"/>
      <c r="H42" s="58">
        <f t="shared" si="0"/>
        <v>1310</v>
      </c>
    </row>
    <row r="43" spans="1:19" ht="15.75" customHeight="1" x14ac:dyDescent="0.2">
      <c r="A43" s="50" t="s">
        <v>57</v>
      </c>
      <c r="B43" s="57">
        <v>1154</v>
      </c>
      <c r="C43" s="57">
        <v>809</v>
      </c>
      <c r="D43" s="57">
        <v>868</v>
      </c>
      <c r="E43" s="57">
        <v>658</v>
      </c>
      <c r="F43" s="57">
        <v>169</v>
      </c>
      <c r="G43" s="58"/>
      <c r="H43" s="57">
        <f t="shared" si="0"/>
        <v>3658</v>
      </c>
    </row>
    <row r="44" spans="1:19" ht="15.75" customHeight="1" x14ac:dyDescent="0.2">
      <c r="A44" s="52" t="s">
        <v>58</v>
      </c>
      <c r="B44" s="58">
        <v>977</v>
      </c>
      <c r="C44" s="58">
        <v>1018</v>
      </c>
      <c r="D44" s="58">
        <v>449</v>
      </c>
      <c r="E44" s="58">
        <v>212</v>
      </c>
      <c r="F44" s="58">
        <v>41</v>
      </c>
      <c r="G44" s="58"/>
      <c r="H44" s="58">
        <f t="shared" si="0"/>
        <v>2697</v>
      </c>
    </row>
    <row r="45" spans="1:19" ht="15.75" customHeight="1" x14ac:dyDescent="0.2">
      <c r="A45" s="50" t="s">
        <v>59</v>
      </c>
      <c r="B45" s="57">
        <v>2748</v>
      </c>
      <c r="C45" s="57">
        <v>8087</v>
      </c>
      <c r="D45" s="57">
        <v>5880</v>
      </c>
      <c r="E45" s="57">
        <v>3895</v>
      </c>
      <c r="F45" s="57">
        <v>1671</v>
      </c>
      <c r="G45" s="118"/>
      <c r="H45" s="57">
        <f t="shared" si="0"/>
        <v>22281</v>
      </c>
      <c r="I45" s="58"/>
    </row>
    <row r="46" spans="1:19" ht="15.75" customHeight="1" x14ac:dyDescent="0.2">
      <c r="A46" s="59"/>
      <c r="C46" s="40"/>
      <c r="D46" s="40"/>
      <c r="F46" s="40"/>
      <c r="G46" s="40"/>
    </row>
    <row r="47" spans="1:19" ht="15.75" customHeight="1" x14ac:dyDescent="0.2">
      <c r="A47" s="53" t="s">
        <v>20</v>
      </c>
      <c r="B47" s="117">
        <f t="shared" ref="B47:F47" si="1">SUM(B9:B45)-SUM(B17:B20)</f>
        <v>52913</v>
      </c>
      <c r="C47" s="117">
        <f t="shared" si="1"/>
        <v>109142</v>
      </c>
      <c r="D47" s="117">
        <f t="shared" si="1"/>
        <v>87878</v>
      </c>
      <c r="E47" s="117">
        <f t="shared" si="1"/>
        <v>64047</v>
      </c>
      <c r="F47" s="117">
        <f t="shared" si="1"/>
        <v>20588</v>
      </c>
      <c r="G47" s="59"/>
      <c r="H47" s="117">
        <f>SUM(H9:H45)-SUM(H17:H20)</f>
        <v>334568</v>
      </c>
      <c r="I47" s="109"/>
      <c r="J47" s="109"/>
      <c r="K47" s="109"/>
      <c r="L47" s="55"/>
      <c r="M47" s="40"/>
      <c r="N47" s="55"/>
      <c r="O47" s="55"/>
      <c r="P47" s="55"/>
      <c r="Q47" s="55"/>
      <c r="R47" s="55"/>
      <c r="S47" s="55"/>
    </row>
    <row r="48" spans="1:19" ht="15.75" customHeight="1" x14ac:dyDescent="0.2">
      <c r="C48" s="40"/>
      <c r="D48" s="40"/>
      <c r="F48" s="40"/>
      <c r="G48" s="40"/>
    </row>
    <row r="49" spans="1:21" ht="15.75" customHeight="1" x14ac:dyDescent="0.2">
      <c r="A49" s="35" t="s">
        <v>60</v>
      </c>
      <c r="B49" s="57">
        <v>7951</v>
      </c>
      <c r="C49" s="57">
        <v>16589</v>
      </c>
      <c r="D49" s="57">
        <v>16925</v>
      </c>
      <c r="E49" s="57">
        <v>18629</v>
      </c>
      <c r="F49" s="57">
        <v>5355</v>
      </c>
      <c r="G49" s="58"/>
      <c r="H49" s="57">
        <f>B49+C49+D49+E49+F49</f>
        <v>65449</v>
      </c>
      <c r="I49" s="58"/>
      <c r="J49" s="55"/>
      <c r="K49" s="55"/>
      <c r="L49" s="55"/>
      <c r="M49" s="55"/>
      <c r="N49" s="55"/>
      <c r="O49" s="55"/>
      <c r="P49" s="55"/>
      <c r="Q49" s="55"/>
      <c r="R49" s="55"/>
    </row>
    <row r="50" spans="1:21" s="55" customFormat="1" ht="15.75" customHeight="1" x14ac:dyDescent="0.2">
      <c r="A50" s="38" t="s">
        <v>61</v>
      </c>
      <c r="B50" s="58">
        <v>8217</v>
      </c>
      <c r="C50" s="58">
        <v>20965</v>
      </c>
      <c r="D50" s="58">
        <v>21328</v>
      </c>
      <c r="E50" s="58">
        <v>10986</v>
      </c>
      <c r="F50" s="58">
        <v>4342</v>
      </c>
      <c r="G50" s="58"/>
      <c r="H50" s="58">
        <f>B50+C50+D50+E50+F50</f>
        <v>65838</v>
      </c>
      <c r="I50" s="58"/>
      <c r="S50" s="41"/>
      <c r="T50" s="41"/>
      <c r="U50" s="41"/>
    </row>
    <row r="51" spans="1:21" ht="15" x14ac:dyDescent="0.2">
      <c r="A51" s="35" t="s">
        <v>62</v>
      </c>
      <c r="B51" s="57">
        <v>16951</v>
      </c>
      <c r="C51" s="57">
        <v>33118</v>
      </c>
      <c r="D51" s="57">
        <v>22918</v>
      </c>
      <c r="E51" s="57">
        <v>15589</v>
      </c>
      <c r="F51" s="57">
        <v>3127</v>
      </c>
      <c r="G51" s="118"/>
      <c r="H51" s="57">
        <f>B51+C51+D51+E51+F51</f>
        <v>91703</v>
      </c>
      <c r="I51" s="58"/>
      <c r="J51" s="41"/>
      <c r="K51" s="41"/>
    </row>
    <row r="52" spans="1:21" x14ac:dyDescent="0.2">
      <c r="A52" s="44" t="s">
        <v>63</v>
      </c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7"/>
  <dimension ref="A1:U52"/>
  <sheetViews>
    <sheetView showGridLines="0" zoomScaleNormal="100" workbookViewId="0">
      <selection activeCell="A28" sqref="A28"/>
    </sheetView>
  </sheetViews>
  <sheetFormatPr defaultRowHeight="12.75" x14ac:dyDescent="0.2"/>
  <cols>
    <col min="1" max="1" width="17.140625" style="44" customWidth="1"/>
    <col min="2" max="6" width="9.7109375" customWidth="1"/>
    <col min="7" max="7" width="1.140625" customWidth="1"/>
    <col min="8" max="8" width="9.7109375" customWidth="1"/>
    <col min="9" max="12" width="1" customWidth="1"/>
  </cols>
  <sheetData>
    <row r="1" spans="1:8" s="41" customFormat="1" ht="15.75" customHeight="1" x14ac:dyDescent="0.25">
      <c r="A1" s="33" t="s">
        <v>21</v>
      </c>
    </row>
    <row r="2" spans="1:8" ht="15.75" customHeight="1" x14ac:dyDescent="0.2"/>
    <row r="3" spans="1:8" ht="15.75" customHeight="1" x14ac:dyDescent="0.25">
      <c r="A3" s="33" t="s">
        <v>196</v>
      </c>
    </row>
    <row r="4" spans="1:8" ht="15.75" customHeight="1" x14ac:dyDescent="0.2"/>
    <row r="5" spans="1:8" ht="15.75" customHeight="1" x14ac:dyDescent="0.2"/>
    <row r="6" spans="1:8" s="44" customFormat="1" ht="15.75" customHeight="1" x14ac:dyDescent="0.2">
      <c r="B6" s="66"/>
      <c r="C6" s="66"/>
      <c r="D6" s="66"/>
      <c r="E6" s="66"/>
      <c r="F6" s="66"/>
      <c r="G6" s="66"/>
      <c r="H6" s="67"/>
    </row>
    <row r="7" spans="1:8" s="44" customFormat="1" ht="15.75" customHeight="1" x14ac:dyDescent="0.2">
      <c r="B7" s="67" t="s">
        <v>64</v>
      </c>
      <c r="C7" s="67" t="s">
        <v>65</v>
      </c>
      <c r="D7" s="67" t="s">
        <v>66</v>
      </c>
      <c r="E7" s="67" t="s">
        <v>67</v>
      </c>
      <c r="F7" s="67" t="s">
        <v>68</v>
      </c>
      <c r="G7" s="67"/>
      <c r="H7" s="67" t="s">
        <v>13</v>
      </c>
    </row>
    <row r="8" spans="1:8" s="44" customFormat="1" ht="15.75" customHeight="1" x14ac:dyDescent="0.2">
      <c r="B8" s="67"/>
      <c r="C8" s="67"/>
      <c r="D8" s="67"/>
      <c r="E8" s="67"/>
      <c r="F8" s="67"/>
      <c r="G8" s="67"/>
      <c r="H8" s="67"/>
    </row>
    <row r="9" spans="1:8" ht="15.75" customHeight="1" x14ac:dyDescent="0.2">
      <c r="A9" s="50" t="s">
        <v>225</v>
      </c>
      <c r="B9" s="57">
        <v>590</v>
      </c>
      <c r="C9" s="57">
        <v>261</v>
      </c>
      <c r="D9" s="57">
        <v>100</v>
      </c>
      <c r="E9" s="57">
        <v>99</v>
      </c>
      <c r="F9" s="57">
        <v>50</v>
      </c>
      <c r="G9" s="58"/>
      <c r="H9" s="57">
        <f t="shared" ref="H9:H45" si="0">B9+C9+D9+E9+F9</f>
        <v>1100</v>
      </c>
    </row>
    <row r="10" spans="1:8" ht="15.75" customHeight="1" x14ac:dyDescent="0.2">
      <c r="A10" s="52" t="s">
        <v>226</v>
      </c>
      <c r="B10" s="58">
        <v>400</v>
      </c>
      <c r="C10" s="58">
        <v>188</v>
      </c>
      <c r="D10" s="58">
        <v>144</v>
      </c>
      <c r="E10" s="58">
        <v>281</v>
      </c>
      <c r="F10" s="58">
        <v>123</v>
      </c>
      <c r="G10" s="58"/>
      <c r="H10" s="58">
        <f t="shared" si="0"/>
        <v>1136</v>
      </c>
    </row>
    <row r="11" spans="1:8" ht="15.75" customHeight="1" x14ac:dyDescent="0.2">
      <c r="A11" s="50" t="s">
        <v>227</v>
      </c>
      <c r="B11" s="57">
        <v>1055</v>
      </c>
      <c r="C11" s="57">
        <v>545</v>
      </c>
      <c r="D11" s="57">
        <v>85</v>
      </c>
      <c r="E11" s="57">
        <v>45</v>
      </c>
      <c r="F11" s="57">
        <v>12</v>
      </c>
      <c r="G11" s="58"/>
      <c r="H11" s="57">
        <f t="shared" si="0"/>
        <v>1742</v>
      </c>
    </row>
    <row r="12" spans="1:8" ht="15.75" customHeight="1" x14ac:dyDescent="0.2">
      <c r="A12" s="52" t="s">
        <v>26</v>
      </c>
      <c r="B12" s="58">
        <v>1538</v>
      </c>
      <c r="C12" s="58">
        <v>1516</v>
      </c>
      <c r="D12" s="58">
        <v>696</v>
      </c>
      <c r="E12" s="58">
        <v>321</v>
      </c>
      <c r="F12" s="58">
        <v>165</v>
      </c>
      <c r="G12" s="58"/>
      <c r="H12" s="58">
        <f t="shared" si="0"/>
        <v>4236</v>
      </c>
    </row>
    <row r="13" spans="1:8" ht="15.75" customHeight="1" x14ac:dyDescent="0.2">
      <c r="A13" s="50" t="s">
        <v>27</v>
      </c>
      <c r="B13" s="57">
        <v>196</v>
      </c>
      <c r="C13" s="57">
        <v>196</v>
      </c>
      <c r="D13" s="57">
        <v>113</v>
      </c>
      <c r="E13" s="57">
        <v>81</v>
      </c>
      <c r="F13" s="57">
        <v>34</v>
      </c>
      <c r="G13" s="58"/>
      <c r="H13" s="57">
        <f t="shared" si="0"/>
        <v>620</v>
      </c>
    </row>
    <row r="14" spans="1:8" ht="15.75" customHeight="1" x14ac:dyDescent="0.2">
      <c r="A14" s="52" t="s">
        <v>28</v>
      </c>
      <c r="B14" s="58">
        <v>5</v>
      </c>
      <c r="C14" s="58">
        <v>41</v>
      </c>
      <c r="D14" s="58">
        <v>43</v>
      </c>
      <c r="E14" s="58">
        <v>31</v>
      </c>
      <c r="F14" s="58">
        <v>6</v>
      </c>
      <c r="G14" s="58"/>
      <c r="H14" s="58">
        <f t="shared" si="0"/>
        <v>126</v>
      </c>
    </row>
    <row r="15" spans="1:8" ht="15.75" customHeight="1" x14ac:dyDescent="0.2">
      <c r="A15" s="50" t="s">
        <v>29</v>
      </c>
      <c r="B15" s="57">
        <v>346</v>
      </c>
      <c r="C15" s="57">
        <v>296</v>
      </c>
      <c r="D15" s="57">
        <v>57</v>
      </c>
      <c r="E15" s="57">
        <v>25</v>
      </c>
      <c r="F15" s="57">
        <v>4</v>
      </c>
      <c r="G15" s="58"/>
      <c r="H15" s="57">
        <f t="shared" si="0"/>
        <v>728</v>
      </c>
    </row>
    <row r="16" spans="1:8" ht="15.75" customHeight="1" x14ac:dyDescent="0.2">
      <c r="A16" s="52" t="s">
        <v>30</v>
      </c>
      <c r="B16" s="58">
        <v>96</v>
      </c>
      <c r="C16" s="58">
        <v>75</v>
      </c>
      <c r="D16" s="58">
        <v>53</v>
      </c>
      <c r="E16" s="58">
        <v>34</v>
      </c>
      <c r="F16" s="58">
        <v>20</v>
      </c>
      <c r="G16" s="58"/>
      <c r="H16" s="58">
        <f t="shared" si="0"/>
        <v>278</v>
      </c>
    </row>
    <row r="17" spans="1:8" ht="15.75" hidden="1" customHeight="1" x14ac:dyDescent="0.2">
      <c r="A17" s="50" t="s">
        <v>31</v>
      </c>
      <c r="B17" s="57">
        <v>23</v>
      </c>
      <c r="C17" s="57">
        <v>26</v>
      </c>
      <c r="D17" s="57">
        <v>15</v>
      </c>
      <c r="E17" s="57">
        <v>17</v>
      </c>
      <c r="F17" s="57">
        <v>19</v>
      </c>
      <c r="G17" s="58"/>
      <c r="H17" s="57">
        <f t="shared" si="0"/>
        <v>100</v>
      </c>
    </row>
    <row r="18" spans="1:8" ht="15.75" hidden="1" customHeight="1" x14ac:dyDescent="0.2">
      <c r="A18" s="52" t="s">
        <v>32</v>
      </c>
      <c r="B18" s="58">
        <v>22</v>
      </c>
      <c r="C18" s="58">
        <v>19</v>
      </c>
      <c r="D18" s="58">
        <v>3</v>
      </c>
      <c r="E18" s="58">
        <v>5</v>
      </c>
      <c r="F18" s="58">
        <v>2</v>
      </c>
      <c r="G18" s="58"/>
      <c r="H18" s="58">
        <f t="shared" si="0"/>
        <v>51</v>
      </c>
    </row>
    <row r="19" spans="1:8" ht="15.75" hidden="1" customHeight="1" x14ac:dyDescent="0.2">
      <c r="A19" s="50" t="s">
        <v>33</v>
      </c>
      <c r="B19" s="57">
        <v>0</v>
      </c>
      <c r="C19" s="57">
        <v>0</v>
      </c>
      <c r="D19" s="57">
        <v>2</v>
      </c>
      <c r="E19" s="57">
        <v>4</v>
      </c>
      <c r="F19" s="57">
        <v>3</v>
      </c>
      <c r="G19" s="58"/>
      <c r="H19" s="57">
        <f t="shared" si="0"/>
        <v>9</v>
      </c>
    </row>
    <row r="20" spans="1:8" ht="15.75" hidden="1" customHeight="1" x14ac:dyDescent="0.2">
      <c r="A20" s="52" t="s">
        <v>34</v>
      </c>
      <c r="B20" s="58">
        <v>8</v>
      </c>
      <c r="C20" s="58">
        <v>5</v>
      </c>
      <c r="D20" s="58">
        <v>4</v>
      </c>
      <c r="E20" s="58">
        <v>5</v>
      </c>
      <c r="F20" s="58">
        <v>2</v>
      </c>
      <c r="G20" s="58"/>
      <c r="H20" s="58">
        <f t="shared" si="0"/>
        <v>24</v>
      </c>
    </row>
    <row r="21" spans="1:8" ht="15.75" customHeight="1" x14ac:dyDescent="0.2">
      <c r="A21" s="50" t="s">
        <v>35</v>
      </c>
      <c r="B21" s="57">
        <v>53</v>
      </c>
      <c r="C21" s="57">
        <v>50</v>
      </c>
      <c r="D21" s="57">
        <v>24</v>
      </c>
      <c r="E21" s="57">
        <v>31</v>
      </c>
      <c r="F21" s="57">
        <v>26</v>
      </c>
      <c r="G21" s="58"/>
      <c r="H21" s="57">
        <f t="shared" si="0"/>
        <v>184</v>
      </c>
    </row>
    <row r="22" spans="1:8" ht="15.75" customHeight="1" x14ac:dyDescent="0.2">
      <c r="A22" s="52" t="s">
        <v>36</v>
      </c>
      <c r="B22" s="58">
        <v>8</v>
      </c>
      <c r="C22" s="58">
        <v>4</v>
      </c>
      <c r="D22" s="58">
        <v>0</v>
      </c>
      <c r="E22" s="58">
        <v>1</v>
      </c>
      <c r="F22" s="58">
        <v>3</v>
      </c>
      <c r="G22" s="58"/>
      <c r="H22" s="58">
        <f t="shared" si="0"/>
        <v>16</v>
      </c>
    </row>
    <row r="23" spans="1:8" ht="15.75" customHeight="1" x14ac:dyDescent="0.2">
      <c r="A23" s="50" t="s">
        <v>37</v>
      </c>
      <c r="B23" s="57">
        <v>19</v>
      </c>
      <c r="C23" s="57">
        <v>16</v>
      </c>
      <c r="D23" s="57">
        <v>1</v>
      </c>
      <c r="E23" s="57">
        <v>2</v>
      </c>
      <c r="F23" s="57">
        <v>0</v>
      </c>
      <c r="G23" s="58"/>
      <c r="H23" s="57">
        <f t="shared" si="0"/>
        <v>38</v>
      </c>
    </row>
    <row r="24" spans="1:8" ht="15.75" customHeight="1" x14ac:dyDescent="0.2">
      <c r="A24" s="52" t="s">
        <v>38</v>
      </c>
      <c r="B24" s="58">
        <v>69</v>
      </c>
      <c r="C24" s="58">
        <v>41</v>
      </c>
      <c r="D24" s="58">
        <v>11</v>
      </c>
      <c r="E24" s="58">
        <v>7</v>
      </c>
      <c r="F24" s="58">
        <v>3</v>
      </c>
      <c r="G24" s="58"/>
      <c r="H24" s="58">
        <f t="shared" si="0"/>
        <v>131</v>
      </c>
    </row>
    <row r="25" spans="1:8" ht="15.75" customHeight="1" x14ac:dyDescent="0.2">
      <c r="A25" s="50" t="s">
        <v>39</v>
      </c>
      <c r="B25" s="57">
        <v>123</v>
      </c>
      <c r="C25" s="57">
        <v>58</v>
      </c>
      <c r="D25" s="57">
        <v>14</v>
      </c>
      <c r="E25" s="57">
        <v>18</v>
      </c>
      <c r="F25" s="57">
        <v>9</v>
      </c>
      <c r="G25" s="58"/>
      <c r="H25" s="57">
        <f t="shared" si="0"/>
        <v>222</v>
      </c>
    </row>
    <row r="26" spans="1:8" ht="15.75" customHeight="1" x14ac:dyDescent="0.2">
      <c r="A26" s="52" t="s">
        <v>40</v>
      </c>
      <c r="B26" s="58">
        <v>175</v>
      </c>
      <c r="C26" s="58">
        <v>92</v>
      </c>
      <c r="D26" s="58">
        <v>16</v>
      </c>
      <c r="E26" s="58">
        <v>7</v>
      </c>
      <c r="F26" s="58">
        <v>0</v>
      </c>
      <c r="G26" s="58"/>
      <c r="H26" s="58">
        <f t="shared" si="0"/>
        <v>290</v>
      </c>
    </row>
    <row r="27" spans="1:8" ht="15.75" customHeight="1" x14ac:dyDescent="0.2">
      <c r="A27" s="50" t="s">
        <v>41</v>
      </c>
      <c r="B27" s="57">
        <v>10</v>
      </c>
      <c r="C27" s="57">
        <v>11</v>
      </c>
      <c r="D27" s="57">
        <v>2</v>
      </c>
      <c r="E27" s="57">
        <v>1</v>
      </c>
      <c r="F27" s="57">
        <v>4</v>
      </c>
      <c r="G27" s="58"/>
      <c r="H27" s="57">
        <f t="shared" si="0"/>
        <v>28</v>
      </c>
    </row>
    <row r="28" spans="1:8" ht="15.75" customHeight="1" x14ac:dyDescent="0.2">
      <c r="A28" s="52" t="s">
        <v>42</v>
      </c>
      <c r="B28" s="58">
        <v>101</v>
      </c>
      <c r="C28" s="58">
        <v>133</v>
      </c>
      <c r="D28" s="58">
        <v>89</v>
      </c>
      <c r="E28" s="58">
        <v>47</v>
      </c>
      <c r="F28" s="58">
        <v>41</v>
      </c>
      <c r="G28" s="58"/>
      <c r="H28" s="58">
        <f t="shared" si="0"/>
        <v>411</v>
      </c>
    </row>
    <row r="29" spans="1:8" ht="15.75" customHeight="1" x14ac:dyDescent="0.2">
      <c r="A29" s="50" t="s">
        <v>43</v>
      </c>
      <c r="B29" s="57">
        <v>0</v>
      </c>
      <c r="C29" s="57">
        <v>3</v>
      </c>
      <c r="D29" s="57">
        <v>2</v>
      </c>
      <c r="E29" s="57">
        <v>2</v>
      </c>
      <c r="F29" s="57">
        <v>3</v>
      </c>
      <c r="G29" s="58"/>
      <c r="H29" s="57">
        <f t="shared" si="0"/>
        <v>10</v>
      </c>
    </row>
    <row r="30" spans="1:8" ht="15.75" customHeight="1" x14ac:dyDescent="0.2">
      <c r="A30" s="52" t="s">
        <v>44</v>
      </c>
      <c r="B30" s="58">
        <v>21</v>
      </c>
      <c r="C30" s="58">
        <v>54</v>
      </c>
      <c r="D30" s="58">
        <v>35</v>
      </c>
      <c r="E30" s="58">
        <v>33</v>
      </c>
      <c r="F30" s="58">
        <v>14</v>
      </c>
      <c r="G30" s="58"/>
      <c r="H30" s="58">
        <f t="shared" si="0"/>
        <v>157</v>
      </c>
    </row>
    <row r="31" spans="1:8" ht="15.75" customHeight="1" x14ac:dyDescent="0.2">
      <c r="A31" s="50" t="s">
        <v>45</v>
      </c>
      <c r="B31" s="57">
        <v>6</v>
      </c>
      <c r="C31" s="57">
        <v>12</v>
      </c>
      <c r="D31" s="57">
        <v>4</v>
      </c>
      <c r="E31" s="57">
        <v>9</v>
      </c>
      <c r="F31" s="57">
        <v>8</v>
      </c>
      <c r="G31" s="58"/>
      <c r="H31" s="57">
        <f t="shared" si="0"/>
        <v>39</v>
      </c>
    </row>
    <row r="32" spans="1:8" ht="15.75" customHeight="1" x14ac:dyDescent="0.2">
      <c r="A32" s="52" t="s">
        <v>46</v>
      </c>
      <c r="B32" s="58">
        <v>7</v>
      </c>
      <c r="C32" s="58">
        <v>21</v>
      </c>
      <c r="D32" s="58">
        <v>18</v>
      </c>
      <c r="E32" s="58">
        <v>15</v>
      </c>
      <c r="F32" s="58">
        <v>4</v>
      </c>
      <c r="G32" s="58"/>
      <c r="H32" s="58">
        <f t="shared" si="0"/>
        <v>65</v>
      </c>
    </row>
    <row r="33" spans="1:19" ht="15.75" customHeight="1" x14ac:dyDescent="0.2">
      <c r="A33" s="50" t="s">
        <v>47</v>
      </c>
      <c r="B33" s="57">
        <v>247</v>
      </c>
      <c r="C33" s="57">
        <v>170</v>
      </c>
      <c r="D33" s="57">
        <v>46</v>
      </c>
      <c r="E33" s="57">
        <v>15</v>
      </c>
      <c r="F33" s="57">
        <v>17</v>
      </c>
      <c r="G33" s="58"/>
      <c r="H33" s="57">
        <f t="shared" si="0"/>
        <v>495</v>
      </c>
    </row>
    <row r="34" spans="1:19" ht="15.75" customHeight="1" x14ac:dyDescent="0.2">
      <c r="A34" s="52" t="s">
        <v>48</v>
      </c>
      <c r="B34" s="58">
        <v>121</v>
      </c>
      <c r="C34" s="58">
        <v>93</v>
      </c>
      <c r="D34" s="58">
        <v>52</v>
      </c>
      <c r="E34" s="58">
        <v>41</v>
      </c>
      <c r="F34" s="58">
        <v>33</v>
      </c>
      <c r="G34" s="58"/>
      <c r="H34" s="58">
        <f t="shared" si="0"/>
        <v>340</v>
      </c>
    </row>
    <row r="35" spans="1:19" ht="15.75" customHeight="1" x14ac:dyDescent="0.2">
      <c r="A35" s="50" t="s">
        <v>49</v>
      </c>
      <c r="B35" s="57">
        <v>82</v>
      </c>
      <c r="C35" s="57">
        <v>51</v>
      </c>
      <c r="D35" s="57">
        <v>24</v>
      </c>
      <c r="E35" s="57">
        <v>38</v>
      </c>
      <c r="F35" s="57">
        <v>19</v>
      </c>
      <c r="G35" s="58"/>
      <c r="H35" s="57">
        <f t="shared" si="0"/>
        <v>214</v>
      </c>
    </row>
    <row r="36" spans="1:19" ht="15.75" customHeight="1" x14ac:dyDescent="0.2">
      <c r="A36" s="52" t="s">
        <v>50</v>
      </c>
      <c r="B36" s="58">
        <v>711</v>
      </c>
      <c r="C36" s="58">
        <v>631</v>
      </c>
      <c r="D36" s="58">
        <v>209</v>
      </c>
      <c r="E36" s="58">
        <v>124</v>
      </c>
      <c r="F36" s="58">
        <v>34</v>
      </c>
      <c r="G36" s="58"/>
      <c r="H36" s="58">
        <f t="shared" si="0"/>
        <v>1709</v>
      </c>
    </row>
    <row r="37" spans="1:19" ht="15.75" customHeight="1" x14ac:dyDescent="0.2">
      <c r="A37" s="50" t="s">
        <v>51</v>
      </c>
      <c r="B37" s="57">
        <v>702</v>
      </c>
      <c r="C37" s="57">
        <v>528</v>
      </c>
      <c r="D37" s="57">
        <v>232</v>
      </c>
      <c r="E37" s="57">
        <v>190</v>
      </c>
      <c r="F37" s="57">
        <v>45</v>
      </c>
      <c r="G37" s="58"/>
      <c r="H37" s="57">
        <f t="shared" si="0"/>
        <v>1697</v>
      </c>
    </row>
    <row r="38" spans="1:19" ht="15.75" customHeight="1" x14ac:dyDescent="0.2">
      <c r="A38" s="52" t="s">
        <v>52</v>
      </c>
      <c r="B38" s="58">
        <v>226</v>
      </c>
      <c r="C38" s="58">
        <v>76</v>
      </c>
      <c r="D38" s="58">
        <v>31</v>
      </c>
      <c r="E38" s="58">
        <v>75</v>
      </c>
      <c r="F38" s="58">
        <v>25</v>
      </c>
      <c r="G38" s="58"/>
      <c r="H38" s="58">
        <f t="shared" si="0"/>
        <v>433</v>
      </c>
    </row>
    <row r="39" spans="1:19" ht="15.75" customHeight="1" x14ac:dyDescent="0.2">
      <c r="A39" s="50" t="s">
        <v>53</v>
      </c>
      <c r="B39" s="57">
        <v>180</v>
      </c>
      <c r="C39" s="57">
        <v>75</v>
      </c>
      <c r="D39" s="57">
        <v>14</v>
      </c>
      <c r="E39" s="57">
        <v>56</v>
      </c>
      <c r="F39" s="57">
        <v>32</v>
      </c>
      <c r="G39" s="58"/>
      <c r="H39" s="57">
        <f t="shared" si="0"/>
        <v>357</v>
      </c>
    </row>
    <row r="40" spans="1:19" ht="15.75" customHeight="1" x14ac:dyDescent="0.2">
      <c r="A40" s="52" t="s">
        <v>54</v>
      </c>
      <c r="B40" s="58">
        <v>197</v>
      </c>
      <c r="C40" s="58">
        <v>175</v>
      </c>
      <c r="D40" s="58">
        <v>100</v>
      </c>
      <c r="E40" s="58">
        <v>84</v>
      </c>
      <c r="F40" s="58">
        <v>45</v>
      </c>
      <c r="G40" s="58"/>
      <c r="H40" s="58">
        <f t="shared" si="0"/>
        <v>601</v>
      </c>
    </row>
    <row r="41" spans="1:19" ht="15.75" customHeight="1" x14ac:dyDescent="0.2">
      <c r="A41" s="50" t="s">
        <v>55</v>
      </c>
      <c r="B41" s="57">
        <v>155</v>
      </c>
      <c r="C41" s="57">
        <v>157</v>
      </c>
      <c r="D41" s="57">
        <v>40</v>
      </c>
      <c r="E41" s="57">
        <v>13</v>
      </c>
      <c r="F41" s="57">
        <v>3</v>
      </c>
      <c r="G41" s="58"/>
      <c r="H41" s="57">
        <f t="shared" si="0"/>
        <v>368</v>
      </c>
    </row>
    <row r="42" spans="1:19" ht="15.75" customHeight="1" x14ac:dyDescent="0.2">
      <c r="A42" s="52" t="s">
        <v>56</v>
      </c>
      <c r="B42" s="58">
        <v>63</v>
      </c>
      <c r="C42" s="58">
        <v>26</v>
      </c>
      <c r="D42" s="58">
        <v>16</v>
      </c>
      <c r="E42" s="58">
        <v>10</v>
      </c>
      <c r="F42" s="58">
        <v>3</v>
      </c>
      <c r="G42" s="58"/>
      <c r="H42" s="58">
        <f t="shared" si="0"/>
        <v>118</v>
      </c>
    </row>
    <row r="43" spans="1:19" ht="15.75" customHeight="1" x14ac:dyDescent="0.2">
      <c r="A43" s="50" t="s">
        <v>57</v>
      </c>
      <c r="B43" s="57">
        <v>384</v>
      </c>
      <c r="C43" s="57">
        <v>119</v>
      </c>
      <c r="D43" s="57">
        <v>48</v>
      </c>
      <c r="E43" s="57">
        <v>42</v>
      </c>
      <c r="F43" s="57">
        <v>17</v>
      </c>
      <c r="G43" s="58"/>
      <c r="H43" s="57">
        <f t="shared" si="0"/>
        <v>610</v>
      </c>
    </row>
    <row r="44" spans="1:19" ht="15.75" customHeight="1" x14ac:dyDescent="0.2">
      <c r="A44" s="52" t="s">
        <v>58</v>
      </c>
      <c r="B44" s="58">
        <v>231</v>
      </c>
      <c r="C44" s="58">
        <v>52</v>
      </c>
      <c r="D44" s="58">
        <v>14</v>
      </c>
      <c r="E44" s="58">
        <v>9</v>
      </c>
      <c r="F44" s="58">
        <v>1</v>
      </c>
      <c r="G44" s="58"/>
      <c r="H44" s="58">
        <f t="shared" si="0"/>
        <v>307</v>
      </c>
    </row>
    <row r="45" spans="1:19" ht="15.75" customHeight="1" x14ac:dyDescent="0.2">
      <c r="A45" s="50" t="s">
        <v>59</v>
      </c>
      <c r="B45" s="57">
        <v>420</v>
      </c>
      <c r="C45" s="57">
        <v>588</v>
      </c>
      <c r="D45" s="119">
        <v>322</v>
      </c>
      <c r="E45" s="57">
        <v>278</v>
      </c>
      <c r="F45" s="57">
        <v>131</v>
      </c>
      <c r="G45" s="118"/>
      <c r="H45" s="57">
        <f t="shared" si="0"/>
        <v>1739</v>
      </c>
    </row>
    <row r="46" spans="1:19" ht="15.75" customHeight="1" x14ac:dyDescent="0.2">
      <c r="A46" s="59"/>
      <c r="C46" s="40"/>
      <c r="D46" s="40"/>
      <c r="F46" s="40"/>
      <c r="G46" s="40"/>
    </row>
    <row r="47" spans="1:19" ht="15.75" customHeight="1" x14ac:dyDescent="0.2">
      <c r="A47" s="53" t="s">
        <v>20</v>
      </c>
      <c r="B47" s="117">
        <f t="shared" ref="B47:H47" si="1">SUM(B9:B45)-SUM(B17:B20)</f>
        <v>8537</v>
      </c>
      <c r="C47" s="117">
        <f t="shared" si="1"/>
        <v>6354</v>
      </c>
      <c r="D47" s="117">
        <f t="shared" si="1"/>
        <v>2655</v>
      </c>
      <c r="E47" s="117">
        <f t="shared" si="1"/>
        <v>2065</v>
      </c>
      <c r="F47" s="117">
        <f t="shared" si="1"/>
        <v>934</v>
      </c>
      <c r="G47" s="59"/>
      <c r="H47" s="117">
        <f t="shared" si="1"/>
        <v>20545</v>
      </c>
      <c r="I47" s="109">
        <v>7.4889526399999999</v>
      </c>
      <c r="J47" s="109">
        <v>7.5593757300000002</v>
      </c>
      <c r="K47" s="109">
        <v>7.6841148700000002</v>
      </c>
      <c r="L47" s="55"/>
      <c r="M47" s="40"/>
      <c r="N47" s="55"/>
      <c r="O47" s="55"/>
      <c r="P47" s="55"/>
      <c r="Q47" s="55"/>
      <c r="R47" s="55"/>
      <c r="S47" s="55"/>
    </row>
    <row r="48" spans="1:19" ht="15.75" customHeight="1" x14ac:dyDescent="0.2">
      <c r="C48" s="40"/>
      <c r="D48" s="40"/>
      <c r="F48" s="40"/>
      <c r="G48" s="40"/>
    </row>
    <row r="49" spans="1:21" ht="15.75" customHeight="1" x14ac:dyDescent="0.2">
      <c r="A49" s="35" t="s">
        <v>60</v>
      </c>
      <c r="B49" s="57">
        <v>990</v>
      </c>
      <c r="C49" s="57">
        <v>449</v>
      </c>
      <c r="D49" s="57">
        <v>244</v>
      </c>
      <c r="E49" s="57">
        <v>380</v>
      </c>
      <c r="F49" s="57">
        <v>173</v>
      </c>
      <c r="G49" s="58"/>
      <c r="H49" s="57">
        <f>B49+C49+D49+E49+F49</f>
        <v>2236</v>
      </c>
      <c r="I49" s="55"/>
      <c r="J49" s="55"/>
      <c r="K49" s="55"/>
      <c r="L49" s="55"/>
      <c r="M49" s="55"/>
      <c r="N49" s="55"/>
      <c r="O49" s="55"/>
      <c r="P49" s="55"/>
      <c r="Q49" s="55"/>
      <c r="R49" s="55"/>
    </row>
    <row r="50" spans="1:21" s="55" customFormat="1" ht="15.75" customHeight="1" x14ac:dyDescent="0.2">
      <c r="A50" s="38" t="s">
        <v>61</v>
      </c>
      <c r="B50" s="58">
        <v>2181</v>
      </c>
      <c r="C50" s="58">
        <v>2124</v>
      </c>
      <c r="D50" s="58">
        <v>962</v>
      </c>
      <c r="E50" s="58">
        <v>492</v>
      </c>
      <c r="F50" s="58">
        <v>229</v>
      </c>
      <c r="G50" s="58"/>
      <c r="H50" s="58">
        <f>B50+C50+D50+E50+F50</f>
        <v>5988</v>
      </c>
      <c r="S50" s="41"/>
      <c r="T50" s="41"/>
      <c r="U50" s="41"/>
    </row>
    <row r="51" spans="1:21" ht="15" x14ac:dyDescent="0.2">
      <c r="A51" s="35" t="s">
        <v>62</v>
      </c>
      <c r="B51" s="57">
        <v>1842</v>
      </c>
      <c r="C51" s="57">
        <v>1379</v>
      </c>
      <c r="D51" s="57">
        <v>548</v>
      </c>
      <c r="E51" s="57">
        <v>468</v>
      </c>
      <c r="F51" s="57">
        <v>156</v>
      </c>
      <c r="G51" s="118"/>
      <c r="H51" s="57">
        <f>B51+C51+D51+E51+F51</f>
        <v>4393</v>
      </c>
      <c r="I51" s="41"/>
      <c r="J51" s="41"/>
      <c r="K51" s="41"/>
    </row>
    <row r="52" spans="1:21" x14ac:dyDescent="0.2">
      <c r="A52" s="44" t="s">
        <v>63</v>
      </c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8"/>
  <dimension ref="A1:U52"/>
  <sheetViews>
    <sheetView showGridLines="0" workbookViewId="0">
      <selection activeCell="A28" sqref="A28"/>
    </sheetView>
  </sheetViews>
  <sheetFormatPr defaultRowHeight="12.75" x14ac:dyDescent="0.2"/>
  <cols>
    <col min="1" max="1" width="17.140625" style="44" customWidth="1"/>
    <col min="2" max="6" width="9.7109375" customWidth="1"/>
    <col min="7" max="7" width="1.140625" customWidth="1"/>
    <col min="8" max="8" width="9.7109375" customWidth="1"/>
    <col min="9" max="12" width="1" customWidth="1"/>
  </cols>
  <sheetData>
    <row r="1" spans="1:8" s="41" customFormat="1" ht="15.75" customHeight="1" x14ac:dyDescent="0.25">
      <c r="A1" s="33" t="s">
        <v>21</v>
      </c>
    </row>
    <row r="2" spans="1:8" ht="15.75" customHeight="1" x14ac:dyDescent="0.2"/>
    <row r="3" spans="1:8" ht="15.75" customHeight="1" x14ac:dyDescent="0.25">
      <c r="A3" s="33" t="s">
        <v>197</v>
      </c>
    </row>
    <row r="4" spans="1:8" ht="15.75" customHeight="1" x14ac:dyDescent="0.2"/>
    <row r="5" spans="1:8" ht="15.75" customHeight="1" x14ac:dyDescent="0.2"/>
    <row r="6" spans="1:8" s="44" customFormat="1" ht="15.75" customHeight="1" x14ac:dyDescent="0.2">
      <c r="B6" s="66"/>
      <c r="C6" s="66"/>
      <c r="D6" s="66"/>
      <c r="E6" s="66"/>
      <c r="F6" s="66"/>
      <c r="G6" s="66"/>
      <c r="H6" s="67"/>
    </row>
    <row r="7" spans="1:8" s="44" customFormat="1" ht="15.75" customHeight="1" x14ac:dyDescent="0.2">
      <c r="B7" s="67" t="s">
        <v>64</v>
      </c>
      <c r="C7" s="67" t="s">
        <v>65</v>
      </c>
      <c r="D7" s="67" t="s">
        <v>66</v>
      </c>
      <c r="E7" s="67" t="s">
        <v>67</v>
      </c>
      <c r="F7" s="67" t="s">
        <v>68</v>
      </c>
      <c r="G7" s="67"/>
      <c r="H7" s="67" t="s">
        <v>13</v>
      </c>
    </row>
    <row r="8" spans="1:8" s="44" customFormat="1" ht="15.75" customHeight="1" x14ac:dyDescent="0.2">
      <c r="B8" s="67"/>
      <c r="C8" s="67"/>
      <c r="D8" s="67"/>
      <c r="E8" s="67"/>
      <c r="F8" s="67"/>
      <c r="G8" s="67"/>
      <c r="H8" s="67"/>
    </row>
    <row r="9" spans="1:8" ht="15.75" customHeight="1" x14ac:dyDescent="0.2">
      <c r="A9" s="50" t="s">
        <v>225</v>
      </c>
      <c r="B9" s="57">
        <v>514.85</v>
      </c>
      <c r="C9" s="57">
        <v>220.21456000000001</v>
      </c>
      <c r="D9" s="57">
        <v>83.200270000000003</v>
      </c>
      <c r="E9" s="57">
        <v>83.632509999999996</v>
      </c>
      <c r="F9" s="57">
        <v>40.526409999999998</v>
      </c>
      <c r="G9" s="58"/>
      <c r="H9" s="57">
        <f>SUM(B9:F9)</f>
        <v>942.42375000000015</v>
      </c>
    </row>
    <row r="10" spans="1:8" ht="15.75" customHeight="1" x14ac:dyDescent="0.2">
      <c r="A10" s="52" t="s">
        <v>226</v>
      </c>
      <c r="B10" s="58">
        <v>359.98441000000003</v>
      </c>
      <c r="C10" s="58">
        <v>162.60150999999999</v>
      </c>
      <c r="D10" s="58">
        <v>122.75557000000001</v>
      </c>
      <c r="E10" s="58">
        <v>236.35875999999999</v>
      </c>
      <c r="F10" s="58">
        <v>102.09693</v>
      </c>
      <c r="G10" s="58"/>
      <c r="H10" s="58">
        <f t="shared" ref="H10:H45" si="0">SUM(B10:F10)</f>
        <v>983.79718000000003</v>
      </c>
    </row>
    <row r="11" spans="1:8" ht="15.75" customHeight="1" x14ac:dyDescent="0.2">
      <c r="A11" s="50" t="s">
        <v>227</v>
      </c>
      <c r="B11" s="57">
        <v>923.15161999999998</v>
      </c>
      <c r="C11" s="57">
        <v>478.43696999999997</v>
      </c>
      <c r="D11" s="57">
        <v>74.888670000000005</v>
      </c>
      <c r="E11" s="57">
        <v>39.946980000000003</v>
      </c>
      <c r="F11" s="57">
        <v>8.7270000000000003</v>
      </c>
      <c r="G11" s="58"/>
      <c r="H11" s="57">
        <f t="shared" si="0"/>
        <v>1525.1512399999999</v>
      </c>
    </row>
    <row r="12" spans="1:8" ht="15.75" customHeight="1" x14ac:dyDescent="0.2">
      <c r="A12" s="52" t="s">
        <v>26</v>
      </c>
      <c r="B12" s="58">
        <v>1344.30674</v>
      </c>
      <c r="C12" s="58">
        <v>1247.9249</v>
      </c>
      <c r="D12" s="58">
        <v>581.66593999999998</v>
      </c>
      <c r="E12" s="58">
        <v>265.19242000000003</v>
      </c>
      <c r="F12" s="58">
        <v>138.71701999999999</v>
      </c>
      <c r="G12" s="58"/>
      <c r="H12" s="58">
        <f t="shared" si="0"/>
        <v>3577.8070199999997</v>
      </c>
    </row>
    <row r="13" spans="1:8" ht="15.75" customHeight="1" x14ac:dyDescent="0.2">
      <c r="A13" s="50" t="s">
        <v>27</v>
      </c>
      <c r="B13" s="57">
        <v>168.34279000000001</v>
      </c>
      <c r="C13" s="57">
        <v>168.25235000000001</v>
      </c>
      <c r="D13" s="57">
        <v>94.121499999999997</v>
      </c>
      <c r="E13" s="57">
        <v>66.635069999999999</v>
      </c>
      <c r="F13" s="57">
        <v>25.58972</v>
      </c>
      <c r="G13" s="58"/>
      <c r="H13" s="57">
        <f t="shared" si="0"/>
        <v>522.94142999999997</v>
      </c>
    </row>
    <row r="14" spans="1:8" ht="15.75" customHeight="1" x14ac:dyDescent="0.2">
      <c r="A14" s="52" t="s">
        <v>28</v>
      </c>
      <c r="B14" s="58">
        <v>4.15144</v>
      </c>
      <c r="C14" s="58">
        <v>33.635629999999999</v>
      </c>
      <c r="D14" s="58">
        <v>36.356270000000002</v>
      </c>
      <c r="E14" s="58">
        <v>24.752700000000001</v>
      </c>
      <c r="F14" s="58">
        <v>5.2204800000000002</v>
      </c>
      <c r="G14" s="58"/>
      <c r="H14" s="58">
        <f t="shared" si="0"/>
        <v>104.11651999999999</v>
      </c>
    </row>
    <row r="15" spans="1:8" ht="15.75" customHeight="1" x14ac:dyDescent="0.2">
      <c r="A15" s="50" t="s">
        <v>29</v>
      </c>
      <c r="B15" s="57">
        <v>295.03025000000002</v>
      </c>
      <c r="C15" s="57">
        <v>253.26327000000001</v>
      </c>
      <c r="D15" s="57">
        <v>48.911619999999999</v>
      </c>
      <c r="E15" s="57">
        <v>20.145330000000001</v>
      </c>
      <c r="F15" s="57">
        <v>3.2614000000000001</v>
      </c>
      <c r="G15" s="58"/>
      <c r="H15" s="57">
        <f t="shared" si="0"/>
        <v>620.61187000000007</v>
      </c>
    </row>
    <row r="16" spans="1:8" ht="15.75" customHeight="1" x14ac:dyDescent="0.2">
      <c r="A16" s="52" t="s">
        <v>30</v>
      </c>
      <c r="B16" s="58">
        <v>83.402979999999999</v>
      </c>
      <c r="C16" s="58">
        <v>63.23583</v>
      </c>
      <c r="D16" s="58">
        <v>43.415460000000003</v>
      </c>
      <c r="E16" s="58">
        <v>27.296199999999999</v>
      </c>
      <c r="F16" s="58">
        <v>16.24025</v>
      </c>
      <c r="G16" s="58"/>
      <c r="H16" s="58">
        <f t="shared" si="0"/>
        <v>233.59072</v>
      </c>
    </row>
    <row r="17" spans="1:8" ht="15.75" hidden="1" customHeight="1" x14ac:dyDescent="0.2">
      <c r="A17" s="50" t="s">
        <v>31</v>
      </c>
      <c r="B17" s="57">
        <v>19.68627</v>
      </c>
      <c r="C17" s="57">
        <v>21.171959999999999</v>
      </c>
      <c r="D17" s="57">
        <v>11.213749999999999</v>
      </c>
      <c r="E17" s="57">
        <v>12.84226</v>
      </c>
      <c r="F17" s="57">
        <v>14.808210000000001</v>
      </c>
      <c r="G17" s="58"/>
      <c r="H17" s="57">
        <f t="shared" si="0"/>
        <v>79.722449999999995</v>
      </c>
    </row>
    <row r="18" spans="1:8" ht="15.75" hidden="1" customHeight="1" x14ac:dyDescent="0.2">
      <c r="A18" s="52" t="s">
        <v>32</v>
      </c>
      <c r="B18" s="58">
        <v>17.8064</v>
      </c>
      <c r="C18" s="58">
        <v>16.504090000000001</v>
      </c>
      <c r="D18" s="58">
        <v>2.9557799999999999</v>
      </c>
      <c r="E18" s="58">
        <v>4.4620499999999996</v>
      </c>
      <c r="F18" s="58">
        <v>1.92353</v>
      </c>
      <c r="G18" s="58"/>
      <c r="H18" s="58">
        <f t="shared" si="0"/>
        <v>43.651849999999996</v>
      </c>
    </row>
    <row r="19" spans="1:8" ht="15.75" hidden="1" customHeight="1" x14ac:dyDescent="0.2">
      <c r="A19" s="50" t="s">
        <v>33</v>
      </c>
      <c r="B19" s="57">
        <v>0</v>
      </c>
      <c r="C19" s="57">
        <v>0</v>
      </c>
      <c r="D19" s="57">
        <v>1.99963</v>
      </c>
      <c r="E19" s="57">
        <v>3.03</v>
      </c>
      <c r="F19" s="57">
        <v>2.7686600000000001</v>
      </c>
      <c r="G19" s="58"/>
      <c r="H19" s="57">
        <f t="shared" si="0"/>
        <v>7.7982899999999997</v>
      </c>
    </row>
    <row r="20" spans="1:8" ht="15.75" hidden="1" customHeight="1" x14ac:dyDescent="0.2">
      <c r="A20" s="52" t="s">
        <v>34</v>
      </c>
      <c r="B20" s="58">
        <v>6.4859999999999998</v>
      </c>
      <c r="C20" s="58">
        <v>4.2144300000000001</v>
      </c>
      <c r="D20" s="58">
        <v>3.3530799999999998</v>
      </c>
      <c r="E20" s="58">
        <v>4.67598</v>
      </c>
      <c r="F20" s="58">
        <v>1.99963</v>
      </c>
      <c r="G20" s="58"/>
      <c r="H20" s="58">
        <f t="shared" si="0"/>
        <v>20.729120000000002</v>
      </c>
    </row>
    <row r="21" spans="1:8" ht="15.75" customHeight="1" x14ac:dyDescent="0.2">
      <c r="A21" s="50" t="s">
        <v>35</v>
      </c>
      <c r="B21" s="57">
        <v>43.978670000000001</v>
      </c>
      <c r="C21" s="57">
        <v>41.890479999999997</v>
      </c>
      <c r="D21" s="57">
        <v>19.52224</v>
      </c>
      <c r="E21" s="57">
        <v>25.010290000000001</v>
      </c>
      <c r="F21" s="57">
        <v>21.500029999999999</v>
      </c>
      <c r="G21" s="58"/>
      <c r="H21" s="57">
        <f t="shared" si="0"/>
        <v>151.90171000000001</v>
      </c>
    </row>
    <row r="22" spans="1:8" ht="15.75" customHeight="1" x14ac:dyDescent="0.2">
      <c r="A22" s="52" t="s">
        <v>36</v>
      </c>
      <c r="B22" s="58">
        <v>3.2351999999999999</v>
      </c>
      <c r="C22" s="58">
        <v>2.3838300000000001</v>
      </c>
      <c r="D22" s="58">
        <v>0</v>
      </c>
      <c r="E22" s="58">
        <v>0.99980999999999998</v>
      </c>
      <c r="F22" s="58">
        <v>1.9859</v>
      </c>
      <c r="G22" s="58"/>
      <c r="H22" s="58">
        <f t="shared" si="0"/>
        <v>8.6047399999999996</v>
      </c>
    </row>
    <row r="23" spans="1:8" ht="15.75" customHeight="1" x14ac:dyDescent="0.2">
      <c r="A23" s="50" t="s">
        <v>37</v>
      </c>
      <c r="B23" s="57">
        <v>15.919040000000001</v>
      </c>
      <c r="C23" s="57">
        <v>13.286350000000001</v>
      </c>
      <c r="D23" s="57">
        <v>0.99980999999999998</v>
      </c>
      <c r="E23" s="57">
        <v>1.99963</v>
      </c>
      <c r="F23" s="57">
        <v>0</v>
      </c>
      <c r="G23" s="58"/>
      <c r="H23" s="57">
        <f t="shared" si="0"/>
        <v>32.204830000000001</v>
      </c>
    </row>
    <row r="24" spans="1:8" ht="15.75" customHeight="1" x14ac:dyDescent="0.2">
      <c r="A24" s="52" t="s">
        <v>38</v>
      </c>
      <c r="B24" s="58">
        <v>48.042789999999997</v>
      </c>
      <c r="C24" s="58">
        <v>30.636810000000001</v>
      </c>
      <c r="D24" s="58">
        <v>9.4873100000000008</v>
      </c>
      <c r="E24" s="58">
        <v>5.6789100000000001</v>
      </c>
      <c r="F24" s="58">
        <v>2.3432900000000001</v>
      </c>
      <c r="G24" s="58"/>
      <c r="H24" s="58">
        <f t="shared" si="0"/>
        <v>96.189109999999999</v>
      </c>
    </row>
    <row r="25" spans="1:8" ht="15.75" customHeight="1" x14ac:dyDescent="0.2">
      <c r="A25" s="50" t="s">
        <v>39</v>
      </c>
      <c r="B25" s="57">
        <v>108.42138</v>
      </c>
      <c r="C25" s="57">
        <v>50.651159999999997</v>
      </c>
      <c r="D25" s="57">
        <v>10.26258</v>
      </c>
      <c r="E25" s="57">
        <v>16.15044</v>
      </c>
      <c r="F25" s="57">
        <v>7.15212</v>
      </c>
      <c r="G25" s="58"/>
      <c r="H25" s="57">
        <f t="shared" si="0"/>
        <v>192.63768000000002</v>
      </c>
    </row>
    <row r="26" spans="1:8" ht="15.75" customHeight="1" x14ac:dyDescent="0.2">
      <c r="A26" s="52" t="s">
        <v>40</v>
      </c>
      <c r="B26" s="58">
        <v>141.82</v>
      </c>
      <c r="C26" s="58">
        <v>72.560969999999998</v>
      </c>
      <c r="D26" s="58">
        <v>13.501530000000001</v>
      </c>
      <c r="E26" s="58">
        <v>6.2140599999999999</v>
      </c>
      <c r="F26" s="58">
        <v>0</v>
      </c>
      <c r="G26" s="58"/>
      <c r="H26" s="58">
        <f t="shared" si="0"/>
        <v>234.09655999999998</v>
      </c>
    </row>
    <row r="27" spans="1:8" ht="15.75" customHeight="1" x14ac:dyDescent="0.2">
      <c r="A27" s="50" t="s">
        <v>41</v>
      </c>
      <c r="B27" s="57">
        <v>4.7271299999999998</v>
      </c>
      <c r="C27" s="57">
        <v>7.4764499999999998</v>
      </c>
      <c r="D27" s="57">
        <v>1.10273</v>
      </c>
      <c r="E27" s="57">
        <v>0.99980999999999998</v>
      </c>
      <c r="F27" s="57">
        <v>3.58386</v>
      </c>
      <c r="G27" s="58"/>
      <c r="H27" s="57">
        <f t="shared" si="0"/>
        <v>17.889979999999998</v>
      </c>
    </row>
    <row r="28" spans="1:8" ht="15.75" customHeight="1" x14ac:dyDescent="0.2">
      <c r="A28" s="52" t="s">
        <v>42</v>
      </c>
      <c r="B28" s="58">
        <v>89.875879999999995</v>
      </c>
      <c r="C28" s="58">
        <v>116.64005</v>
      </c>
      <c r="D28" s="58">
        <v>76.673109999999994</v>
      </c>
      <c r="E28" s="58">
        <v>40.961770000000001</v>
      </c>
      <c r="F28" s="58">
        <v>36.481630000000003</v>
      </c>
      <c r="G28" s="58"/>
      <c r="H28" s="58">
        <f t="shared" si="0"/>
        <v>360.63243999999997</v>
      </c>
    </row>
    <row r="29" spans="1:8" ht="15.75" customHeight="1" x14ac:dyDescent="0.2">
      <c r="A29" s="50" t="s">
        <v>43</v>
      </c>
      <c r="B29" s="57">
        <v>0</v>
      </c>
      <c r="C29" s="57">
        <v>2.4917400000000001</v>
      </c>
      <c r="D29" s="57">
        <v>1.26115</v>
      </c>
      <c r="E29" s="57">
        <v>1.9073199999999999</v>
      </c>
      <c r="F29" s="57">
        <v>2.7848799999999998</v>
      </c>
      <c r="G29" s="58"/>
      <c r="H29" s="57">
        <f t="shared" si="0"/>
        <v>8.4450899999999987</v>
      </c>
    </row>
    <row r="30" spans="1:8" ht="15.75" customHeight="1" x14ac:dyDescent="0.2">
      <c r="A30" s="52" t="s">
        <v>44</v>
      </c>
      <c r="B30" s="58">
        <v>19.590219999999999</v>
      </c>
      <c r="C30" s="58">
        <v>47.359200000000001</v>
      </c>
      <c r="D30" s="58">
        <v>30.533899999999999</v>
      </c>
      <c r="E30" s="58">
        <v>28.814319999999999</v>
      </c>
      <c r="F30" s="58">
        <v>8.8773199999999992</v>
      </c>
      <c r="G30" s="58"/>
      <c r="H30" s="58">
        <f t="shared" si="0"/>
        <v>135.17496</v>
      </c>
    </row>
    <row r="31" spans="1:8" ht="15.75" customHeight="1" x14ac:dyDescent="0.2">
      <c r="A31" s="50" t="s">
        <v>45</v>
      </c>
      <c r="B31" s="57">
        <v>5.8317199999999998</v>
      </c>
      <c r="C31" s="57">
        <v>7.8999600000000001</v>
      </c>
      <c r="D31" s="57">
        <v>2.5123199999999999</v>
      </c>
      <c r="E31" s="57">
        <v>7.3885100000000001</v>
      </c>
      <c r="F31" s="57">
        <v>6.4591799999999999</v>
      </c>
      <c r="G31" s="58"/>
      <c r="H31" s="57">
        <f t="shared" si="0"/>
        <v>30.09169</v>
      </c>
    </row>
    <row r="32" spans="1:8" ht="15.75" customHeight="1" x14ac:dyDescent="0.2">
      <c r="A32" s="52" t="s">
        <v>46</v>
      </c>
      <c r="B32" s="58">
        <v>6.0294400000000001</v>
      </c>
      <c r="C32" s="58">
        <v>17.82386</v>
      </c>
      <c r="D32" s="58">
        <v>15.27849</v>
      </c>
      <c r="E32" s="58">
        <v>12.362629999999999</v>
      </c>
      <c r="F32" s="58">
        <v>3.3156599999999998</v>
      </c>
      <c r="G32" s="58"/>
      <c r="H32" s="58">
        <f t="shared" si="0"/>
        <v>54.810080000000006</v>
      </c>
    </row>
    <row r="33" spans="1:19" ht="15.75" customHeight="1" x14ac:dyDescent="0.2">
      <c r="A33" s="50" t="s">
        <v>47</v>
      </c>
      <c r="B33" s="57">
        <v>213.89196999999999</v>
      </c>
      <c r="C33" s="57">
        <v>142.05700999999999</v>
      </c>
      <c r="D33" s="57">
        <v>36.955030000000001</v>
      </c>
      <c r="E33" s="57">
        <v>12.59402</v>
      </c>
      <c r="F33" s="57">
        <v>14.31672</v>
      </c>
      <c r="G33" s="58"/>
      <c r="H33" s="57">
        <f t="shared" si="0"/>
        <v>419.81475</v>
      </c>
    </row>
    <row r="34" spans="1:19" ht="15.75" customHeight="1" x14ac:dyDescent="0.2">
      <c r="A34" s="52" t="s">
        <v>48</v>
      </c>
      <c r="B34" s="58">
        <v>101.23495</v>
      </c>
      <c r="C34" s="58">
        <v>79.242189999999994</v>
      </c>
      <c r="D34" s="58">
        <v>44.47016</v>
      </c>
      <c r="E34" s="58">
        <v>36.626330000000003</v>
      </c>
      <c r="F34" s="58">
        <v>24.533770000000001</v>
      </c>
      <c r="G34" s="58"/>
      <c r="H34" s="58">
        <f t="shared" si="0"/>
        <v>286.10739999999998</v>
      </c>
    </row>
    <row r="35" spans="1:19" ht="15.75" customHeight="1" x14ac:dyDescent="0.2">
      <c r="A35" s="50" t="s">
        <v>49</v>
      </c>
      <c r="B35" s="57">
        <v>69.487930000000006</v>
      </c>
      <c r="C35" s="57">
        <v>41.732050000000001</v>
      </c>
      <c r="D35" s="57">
        <v>19.59459</v>
      </c>
      <c r="E35" s="57">
        <v>34.499470000000002</v>
      </c>
      <c r="F35" s="57">
        <v>17.357330000000001</v>
      </c>
      <c r="G35" s="58"/>
      <c r="H35" s="57">
        <f t="shared" si="0"/>
        <v>182.67137</v>
      </c>
    </row>
    <row r="36" spans="1:19" ht="15.75" customHeight="1" x14ac:dyDescent="0.2">
      <c r="A36" s="52" t="s">
        <v>50</v>
      </c>
      <c r="B36" s="58">
        <v>621.52560000000005</v>
      </c>
      <c r="C36" s="58">
        <v>542.46991000000003</v>
      </c>
      <c r="D36" s="58">
        <v>180.55448000000001</v>
      </c>
      <c r="E36" s="58">
        <v>101.18317999999999</v>
      </c>
      <c r="F36" s="58">
        <v>29.728059999999999</v>
      </c>
      <c r="G36" s="58"/>
      <c r="H36" s="58">
        <f t="shared" si="0"/>
        <v>1475.4612300000001</v>
      </c>
    </row>
    <row r="37" spans="1:19" ht="15.75" customHeight="1" x14ac:dyDescent="0.2">
      <c r="A37" s="50" t="s">
        <v>51</v>
      </c>
      <c r="B37" s="57">
        <v>619.00954000000002</v>
      </c>
      <c r="C37" s="57">
        <v>446.67374000000001</v>
      </c>
      <c r="D37" s="57">
        <v>195.66207</v>
      </c>
      <c r="E37" s="57">
        <v>161.36281</v>
      </c>
      <c r="F37" s="57">
        <v>38.473149999999997</v>
      </c>
      <c r="G37" s="58"/>
      <c r="H37" s="57">
        <f t="shared" si="0"/>
        <v>1461.1813100000002</v>
      </c>
    </row>
    <row r="38" spans="1:19" ht="15.75" customHeight="1" x14ac:dyDescent="0.2">
      <c r="A38" s="52" t="s">
        <v>52</v>
      </c>
      <c r="B38" s="58">
        <v>191.33099999999999</v>
      </c>
      <c r="C38" s="58">
        <v>62.88655</v>
      </c>
      <c r="D38" s="58">
        <v>25.703859999999999</v>
      </c>
      <c r="E38" s="58">
        <v>67.774590000000003</v>
      </c>
      <c r="F38" s="58">
        <v>19.809139999999999</v>
      </c>
      <c r="G38" s="58"/>
      <c r="H38" s="58">
        <f t="shared" si="0"/>
        <v>367.50513999999998</v>
      </c>
    </row>
    <row r="39" spans="1:19" ht="15.75" customHeight="1" x14ac:dyDescent="0.2">
      <c r="A39" s="50" t="s">
        <v>53</v>
      </c>
      <c r="B39" s="57">
        <v>162.55161000000001</v>
      </c>
      <c r="C39" s="57">
        <v>64.090940000000003</v>
      </c>
      <c r="D39" s="57">
        <v>12.49361</v>
      </c>
      <c r="E39" s="57">
        <v>45.96208</v>
      </c>
      <c r="F39" s="57">
        <v>27.094740000000002</v>
      </c>
      <c r="G39" s="58"/>
      <c r="H39" s="57">
        <f t="shared" si="0"/>
        <v>312.19298000000003</v>
      </c>
    </row>
    <row r="40" spans="1:19" ht="15.75" customHeight="1" x14ac:dyDescent="0.2">
      <c r="A40" s="52" t="s">
        <v>54</v>
      </c>
      <c r="B40" s="58">
        <v>163.58510999999999</v>
      </c>
      <c r="C40" s="58">
        <v>141.45886999999999</v>
      </c>
      <c r="D40" s="58">
        <v>85.040850000000006</v>
      </c>
      <c r="E40" s="58">
        <v>69.049459999999996</v>
      </c>
      <c r="F40" s="58">
        <v>36.37435</v>
      </c>
      <c r="G40" s="58"/>
      <c r="H40" s="58">
        <f t="shared" si="0"/>
        <v>495.50864000000001</v>
      </c>
    </row>
    <row r="41" spans="1:19" ht="15.75" customHeight="1" x14ac:dyDescent="0.2">
      <c r="A41" s="50" t="s">
        <v>55</v>
      </c>
      <c r="B41" s="57">
        <v>134.45581000000001</v>
      </c>
      <c r="C41" s="57">
        <v>134.28491</v>
      </c>
      <c r="D41" s="57">
        <v>33.827730000000003</v>
      </c>
      <c r="E41" s="57">
        <v>11.22123</v>
      </c>
      <c r="F41" s="57">
        <v>2.3838300000000001</v>
      </c>
      <c r="G41" s="58"/>
      <c r="H41" s="57">
        <f t="shared" si="0"/>
        <v>316.17350999999996</v>
      </c>
    </row>
    <row r="42" spans="1:19" ht="15.75" customHeight="1" x14ac:dyDescent="0.2">
      <c r="A42" s="52" t="s">
        <v>56</v>
      </c>
      <c r="B42" s="58">
        <v>51.497540000000001</v>
      </c>
      <c r="C42" s="58">
        <v>20.73349</v>
      </c>
      <c r="D42" s="58">
        <v>13.953720000000001</v>
      </c>
      <c r="E42" s="58">
        <v>9.0588200000000008</v>
      </c>
      <c r="F42" s="58">
        <v>2.9994399999999999</v>
      </c>
      <c r="G42" s="58"/>
      <c r="H42" s="58">
        <f t="shared" si="0"/>
        <v>98.243009999999998</v>
      </c>
    </row>
    <row r="43" spans="1:19" ht="15.75" customHeight="1" x14ac:dyDescent="0.2">
      <c r="A43" s="50" t="s">
        <v>57</v>
      </c>
      <c r="B43" s="57">
        <v>309.26276999999999</v>
      </c>
      <c r="C43" s="57">
        <v>103.70424</v>
      </c>
      <c r="D43" s="57">
        <v>40.34928</v>
      </c>
      <c r="E43" s="57">
        <v>34.601759999999999</v>
      </c>
      <c r="F43" s="57">
        <v>14.3635</v>
      </c>
      <c r="G43" s="58"/>
      <c r="H43" s="57">
        <f t="shared" si="0"/>
        <v>502.28154999999998</v>
      </c>
    </row>
    <row r="44" spans="1:19" ht="15.75" customHeight="1" x14ac:dyDescent="0.2">
      <c r="A44" s="52" t="s">
        <v>58</v>
      </c>
      <c r="B44" s="58">
        <v>197.06231</v>
      </c>
      <c r="C44" s="58">
        <v>44.854990000000001</v>
      </c>
      <c r="D44" s="58">
        <v>12.61087</v>
      </c>
      <c r="E44" s="58">
        <v>7.6598300000000004</v>
      </c>
      <c r="F44" s="58">
        <v>0.53327999999999998</v>
      </c>
      <c r="G44" s="58"/>
      <c r="H44" s="58">
        <f t="shared" si="0"/>
        <v>262.72128000000004</v>
      </c>
    </row>
    <row r="45" spans="1:19" ht="15.75" customHeight="1" x14ac:dyDescent="0.2">
      <c r="A45" s="50" t="s">
        <v>59</v>
      </c>
      <c r="B45" s="57">
        <v>358.24299999999999</v>
      </c>
      <c r="C45" s="57">
        <v>490.90314000000001</v>
      </c>
      <c r="D45" s="57">
        <v>259.99563000000001</v>
      </c>
      <c r="E45" s="57">
        <v>226.1336</v>
      </c>
      <c r="F45" s="57">
        <v>101.64099</v>
      </c>
      <c r="G45" s="58"/>
      <c r="H45" s="57">
        <f t="shared" si="0"/>
        <v>1436.9163600000004</v>
      </c>
    </row>
    <row r="46" spans="1:19" ht="15.75" customHeight="1" x14ac:dyDescent="0.2">
      <c r="A46" s="59"/>
      <c r="B46" s="39"/>
      <c r="C46" s="39"/>
      <c r="D46" s="39"/>
      <c r="E46" s="39"/>
      <c r="F46" s="39"/>
      <c r="G46" s="39"/>
      <c r="H46" s="39"/>
    </row>
    <row r="47" spans="1:19" ht="15.75" customHeight="1" x14ac:dyDescent="0.2">
      <c r="A47" s="53" t="s">
        <v>20</v>
      </c>
      <c r="B47" s="117">
        <f t="shared" ref="B47:H47" si="1">SUM(B9:B45)-SUM(B17:B20)</f>
        <v>7373.8308400000014</v>
      </c>
      <c r="C47" s="117">
        <f t="shared" si="1"/>
        <v>5353.7579100000012</v>
      </c>
      <c r="D47" s="117">
        <f t="shared" si="1"/>
        <v>2227.6623500000005</v>
      </c>
      <c r="E47" s="117">
        <f t="shared" si="1"/>
        <v>1730.1746500000002</v>
      </c>
      <c r="F47" s="117">
        <f t="shared" si="1"/>
        <v>764.47138000000018</v>
      </c>
      <c r="G47" s="59"/>
      <c r="H47" s="117">
        <f t="shared" si="1"/>
        <v>17449.897130000001</v>
      </c>
      <c r="I47" s="109">
        <v>7.4889526399999999</v>
      </c>
      <c r="J47" s="109">
        <v>7.5593757300000002</v>
      </c>
      <c r="K47" s="109">
        <v>7.6841148700000002</v>
      </c>
      <c r="L47" s="55"/>
      <c r="M47" s="55"/>
      <c r="N47" s="55"/>
      <c r="O47" s="55"/>
      <c r="P47" s="55"/>
      <c r="Q47" s="55"/>
      <c r="R47" s="55"/>
      <c r="S47" s="55"/>
    </row>
    <row r="48" spans="1:19" ht="15.75" customHeight="1" x14ac:dyDescent="0.2"/>
    <row r="49" spans="1:21" ht="15.75" customHeight="1" x14ac:dyDescent="0.2">
      <c r="A49" s="35" t="s">
        <v>60</v>
      </c>
      <c r="B49" s="57">
        <v>874.83439999999996</v>
      </c>
      <c r="C49" s="57">
        <v>382.81607000000002</v>
      </c>
      <c r="D49" s="57">
        <v>205.95583999999999</v>
      </c>
      <c r="E49" s="57">
        <v>319.99126999999999</v>
      </c>
      <c r="F49" s="57">
        <v>142.62334000000001</v>
      </c>
      <c r="G49" s="58"/>
      <c r="H49" s="57">
        <f>SUM(B49:F49)</f>
        <v>1926.2209200000002</v>
      </c>
      <c r="I49" s="55"/>
      <c r="J49" s="55"/>
      <c r="K49" s="55"/>
      <c r="L49" s="55"/>
      <c r="M49" s="55"/>
      <c r="N49" s="55"/>
      <c r="O49" s="55"/>
      <c r="P49" s="55"/>
      <c r="Q49" s="55"/>
      <c r="R49" s="55"/>
    </row>
    <row r="50" spans="1:21" s="55" customFormat="1" ht="15.75" customHeight="1" x14ac:dyDescent="0.2">
      <c r="A50" s="38" t="s">
        <v>61</v>
      </c>
      <c r="B50" s="58">
        <v>1895.2342000000001</v>
      </c>
      <c r="C50" s="58">
        <v>1766.3119799999999</v>
      </c>
      <c r="D50" s="58">
        <v>804.47077999999999</v>
      </c>
      <c r="E50" s="58">
        <v>404.02170999999998</v>
      </c>
      <c r="F50" s="58">
        <v>189.02887999999999</v>
      </c>
      <c r="G50" s="58"/>
      <c r="H50" s="58">
        <f t="shared" ref="H50:H51" si="2">SUM(B50:F50)</f>
        <v>5059.0675499999998</v>
      </c>
      <c r="S50" s="41"/>
      <c r="T50" s="41"/>
      <c r="U50" s="41"/>
    </row>
    <row r="51" spans="1:21" ht="15" x14ac:dyDescent="0.2">
      <c r="A51" s="35" t="s">
        <v>62</v>
      </c>
      <c r="B51" s="57">
        <v>1602.5890400000001</v>
      </c>
      <c r="C51" s="57">
        <v>1173.00443</v>
      </c>
      <c r="D51" s="57">
        <v>465.98516000000001</v>
      </c>
      <c r="E51" s="57">
        <v>401.44639000000001</v>
      </c>
      <c r="F51" s="57">
        <v>129.90145000000001</v>
      </c>
      <c r="G51" s="58"/>
      <c r="H51" s="57">
        <f t="shared" si="2"/>
        <v>3772.9264699999999</v>
      </c>
      <c r="I51" s="41"/>
      <c r="J51" s="41"/>
      <c r="K51" s="41"/>
    </row>
    <row r="52" spans="1:21" x14ac:dyDescent="0.2">
      <c r="A52" s="44" t="s">
        <v>63</v>
      </c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9"/>
  <dimension ref="A1:U52"/>
  <sheetViews>
    <sheetView showGridLines="0" zoomScaleNormal="100" zoomScaleSheetLayoutView="50" workbookViewId="0">
      <selection activeCell="A28" sqref="A28"/>
    </sheetView>
  </sheetViews>
  <sheetFormatPr defaultRowHeight="12.75" x14ac:dyDescent="0.2"/>
  <cols>
    <col min="1" max="1" width="17.140625" style="44" customWidth="1"/>
    <col min="2" max="6" width="9.7109375" customWidth="1"/>
    <col min="7" max="7" width="1.140625" customWidth="1"/>
    <col min="8" max="8" width="9.7109375" customWidth="1"/>
    <col min="10" max="13" width="1" customWidth="1"/>
  </cols>
  <sheetData>
    <row r="1" spans="1:8" s="41" customFormat="1" ht="15.75" customHeight="1" x14ac:dyDescent="0.25">
      <c r="A1" s="33" t="s">
        <v>21</v>
      </c>
    </row>
    <row r="2" spans="1:8" ht="15.75" customHeight="1" x14ac:dyDescent="0.2"/>
    <row r="3" spans="1:8" ht="15.75" customHeight="1" x14ac:dyDescent="0.25">
      <c r="A3" s="33" t="s">
        <v>201</v>
      </c>
    </row>
    <row r="4" spans="1:8" ht="15.75" customHeight="1" x14ac:dyDescent="0.25">
      <c r="A4" s="33"/>
    </row>
    <row r="5" spans="1:8" ht="15.75" customHeight="1" x14ac:dyDescent="0.2"/>
    <row r="6" spans="1:8" s="44" customFormat="1" ht="15.75" customHeight="1" x14ac:dyDescent="0.2">
      <c r="B6" s="66"/>
      <c r="C6" s="66"/>
      <c r="D6" s="66"/>
      <c r="E6" s="66"/>
      <c r="F6" s="66"/>
      <c r="G6" s="66"/>
      <c r="H6" s="67"/>
    </row>
    <row r="7" spans="1:8" s="44" customFormat="1" ht="15.75" customHeight="1" x14ac:dyDescent="0.2">
      <c r="B7" s="67" t="s">
        <v>64</v>
      </c>
      <c r="C7" s="67" t="s">
        <v>65</v>
      </c>
      <c r="D7" s="67" t="s">
        <v>66</v>
      </c>
      <c r="E7" s="67" t="s">
        <v>67</v>
      </c>
      <c r="F7" s="67" t="s">
        <v>68</v>
      </c>
      <c r="G7" s="67"/>
      <c r="H7" s="67" t="s">
        <v>13</v>
      </c>
    </row>
    <row r="8" spans="1:8" s="44" customFormat="1" ht="15.75" customHeight="1" x14ac:dyDescent="0.2">
      <c r="B8" s="67"/>
      <c r="C8" s="67"/>
      <c r="D8" s="67"/>
      <c r="E8" s="67"/>
      <c r="F8" s="67"/>
      <c r="G8" s="67"/>
      <c r="H8" s="67"/>
    </row>
    <row r="9" spans="1:8" ht="15.75" customHeight="1" x14ac:dyDescent="0.2">
      <c r="A9" s="50" t="s">
        <v>225</v>
      </c>
      <c r="B9" s="62">
        <f>IF(OR('Tabel 4 F'!B9&lt;5,'Tabel 4 Be'!B9&lt;0.5),"-",IFERROR('Tabel 4 Be'!B9/'Tabel 4 F'!B9*100,"-"))</f>
        <v>12.085210979106924</v>
      </c>
      <c r="C9" s="62">
        <f>IF(OR('Tabel 4 F'!C9&lt;5,'Tabel 4 Be'!C9&lt;0.5),"-",IFERROR('Tabel 4 Be'!C9/'Tabel 4 F'!C9*100,"-"))</f>
        <v>2.4795743872316169</v>
      </c>
      <c r="D9" s="62">
        <f>IF(OR('Tabel 4 F'!D9&lt;5,'Tabel 4 Be'!D9&lt;0.5),"-",IFERROR('Tabel 4 Be'!D9/'Tabel 4 F'!D9*100,"-"))</f>
        <v>1.2787723785166241</v>
      </c>
      <c r="E9" s="62">
        <f>IF(OR('Tabel 4 F'!E9&lt;5,'Tabel 4 Be'!E9&lt;0.5),"-",IFERROR('Tabel 4 Be'!E9/'Tabel 4 F'!E9*100,"-"))</f>
        <v>1.5306122448979591</v>
      </c>
      <c r="F9" s="62">
        <f>IF(OR('Tabel 4 F'!F9&lt;5,'Tabel 4 Be'!F9&lt;0.5),"-",IFERROR('Tabel 4 Be'!F9/'Tabel 4 F'!F9*100,"-"))</f>
        <v>2.7917364600781687</v>
      </c>
      <c r="G9" s="63"/>
      <c r="H9" s="62">
        <f>IF(OR('Tabel 4 F'!H9&lt;5,'Tabel 4 Be'!H9&lt;0.5),"-",IFERROR('Tabel 4 Be'!H9/'Tabel 4 F'!H9*100,"-"))</f>
        <v>3.4935052561374538</v>
      </c>
    </row>
    <row r="10" spans="1:8" ht="15.75" customHeight="1" x14ac:dyDescent="0.2">
      <c r="A10" s="52" t="s">
        <v>226</v>
      </c>
      <c r="B10" s="63">
        <f>IF(OR('Tabel 4 F'!B10&lt;5,'Tabel 4 Be'!B10&lt;0.5),"-",IFERROR('Tabel 4 Be'!B10/'Tabel 4 F'!B10*100,"-"))</f>
        <v>13.033561420658197</v>
      </c>
      <c r="C10" s="63">
        <f>IF(OR('Tabel 4 F'!C10&lt;5,'Tabel 4 Be'!C10&lt;0.5),"-",IFERROR('Tabel 4 Be'!C10/'Tabel 4 F'!C10*100,"-"))</f>
        <v>3.1007751937984498</v>
      </c>
      <c r="D10" s="63">
        <f>IF(OR('Tabel 4 F'!D10&lt;5,'Tabel 4 Be'!D10&lt;0.5),"-",IFERROR('Tabel 4 Be'!D10/'Tabel 4 F'!D10*100,"-"))</f>
        <v>1.5815485996705108</v>
      </c>
      <c r="E10" s="63">
        <f>IF(OR('Tabel 4 F'!E10&lt;5,'Tabel 4 Be'!E10&lt;0.5),"-",IFERROR('Tabel 4 Be'!E10/'Tabel 4 F'!E10*100,"-"))</f>
        <v>2.3106652413452839</v>
      </c>
      <c r="F10" s="63">
        <f>IF(OR('Tabel 4 F'!F10&lt;5,'Tabel 4 Be'!F10&lt;0.5),"-",IFERROR('Tabel 4 Be'!F10/'Tabel 4 F'!F10*100,"-"))</f>
        <v>3.4511784511784516</v>
      </c>
      <c r="G10" s="63"/>
      <c r="H10" s="63">
        <f>IF(OR('Tabel 4 F'!H10&lt;5,'Tabel 4 Be'!H10&lt;0.5),"-",IFERROR('Tabel 4 Be'!H10/'Tabel 4 F'!H10*100,"-"))</f>
        <v>3.3449149048937046</v>
      </c>
    </row>
    <row r="11" spans="1:8" ht="15.75" customHeight="1" x14ac:dyDescent="0.2">
      <c r="A11" s="50" t="s">
        <v>227</v>
      </c>
      <c r="B11" s="62">
        <f>IF(OR('Tabel 4 F'!B11&lt;5,'Tabel 4 Be'!B11&lt;0.5),"-",IFERROR('Tabel 4 Be'!B11/'Tabel 4 F'!B11*100,"-"))</f>
        <v>19.033014613025436</v>
      </c>
      <c r="C11" s="62">
        <f>IF(OR('Tabel 4 F'!C11&lt;5,'Tabel 4 Be'!C11&lt;0.5),"-",IFERROR('Tabel 4 Be'!C11/'Tabel 4 F'!C11*100,"-"))</f>
        <v>6.5316395014381596</v>
      </c>
      <c r="D11" s="62">
        <f>IF(OR('Tabel 4 F'!D11&lt;5,'Tabel 4 Be'!D11&lt;0.5),"-",IFERROR('Tabel 4 Be'!D11/'Tabel 4 F'!D11*100,"-"))</f>
        <v>3.1539888682745829</v>
      </c>
      <c r="E11" s="62">
        <f>IF(OR('Tabel 4 F'!E11&lt;5,'Tabel 4 Be'!E11&lt;0.5),"-",IFERROR('Tabel 4 Be'!E11/'Tabel 4 F'!E11*100,"-"))</f>
        <v>4.6535677352637022</v>
      </c>
      <c r="F11" s="62">
        <f>IF(OR('Tabel 4 F'!F11&lt;5,'Tabel 4 Be'!F11&lt;0.5),"-",IFERROR('Tabel 4 Be'!F11/'Tabel 4 F'!F11*100,"-"))</f>
        <v>6.4171122994652414</v>
      </c>
      <c r="G11" s="63"/>
      <c r="H11" s="62">
        <f>IF(OR('Tabel 4 F'!H11&lt;5,'Tabel 4 Be'!H11&lt;0.5),"-",IFERROR('Tabel 4 Be'!H11/'Tabel 4 F'!H11*100,"-"))</f>
        <v>9.8218313035633731</v>
      </c>
    </row>
    <row r="12" spans="1:8" ht="15.75" customHeight="1" x14ac:dyDescent="0.2">
      <c r="A12" s="52" t="s">
        <v>26</v>
      </c>
      <c r="B12" s="63">
        <f>IF(OR('Tabel 4 F'!B12&lt;5,'Tabel 4 Be'!B12&lt;0.5),"-",IFERROR('Tabel 4 Be'!B12/'Tabel 4 F'!B12*100,"-"))</f>
        <v>28.14272644098811</v>
      </c>
      <c r="C12" s="63">
        <f>IF(OR('Tabel 4 F'!C12&lt;5,'Tabel 4 Be'!C12&lt;0.5),"-",IFERROR('Tabel 4 Be'!C12/'Tabel 4 F'!C12*100,"-"))</f>
        <v>10.875179340028694</v>
      </c>
      <c r="D12" s="63">
        <f>IF(OR('Tabel 4 F'!D12&lt;5,'Tabel 4 Be'!D12&lt;0.5),"-",IFERROR('Tabel 4 Be'!D12/'Tabel 4 F'!D12*100,"-"))</f>
        <v>5.182813314468687</v>
      </c>
      <c r="E12" s="63">
        <f>IF(OR('Tabel 4 F'!E12&lt;5,'Tabel 4 Be'!E12&lt;0.5),"-",IFERROR('Tabel 4 Be'!E12/'Tabel 4 F'!E12*100,"-"))</f>
        <v>5.94885100074129</v>
      </c>
      <c r="F12" s="63">
        <f>IF(OR('Tabel 4 F'!F12&lt;5,'Tabel 4 Be'!F12&lt;0.5),"-",IFERROR('Tabel 4 Be'!F12/'Tabel 4 F'!F12*100,"-"))</f>
        <v>7.1182053494391715</v>
      </c>
      <c r="G12" s="63"/>
      <c r="H12" s="63">
        <f>IF(OR('Tabel 4 F'!H12&lt;5,'Tabel 4 Be'!H12&lt;0.5),"-",IFERROR('Tabel 4 Be'!H12/'Tabel 4 F'!H12*100,"-"))</f>
        <v>10.446877774489494</v>
      </c>
    </row>
    <row r="13" spans="1:8" ht="15.75" customHeight="1" x14ac:dyDescent="0.2">
      <c r="A13" s="50" t="s">
        <v>27</v>
      </c>
      <c r="B13" s="62">
        <f>IF(OR('Tabel 4 F'!B13&lt;5,'Tabel 4 Be'!B13&lt;0.5),"-",IFERROR('Tabel 4 Be'!B13/'Tabel 4 F'!B13*100,"-"))</f>
        <v>19.425173439048564</v>
      </c>
      <c r="C13" s="62">
        <f>IF(OR('Tabel 4 F'!C13&lt;5,'Tabel 4 Be'!C13&lt;0.5),"-",IFERROR('Tabel 4 Be'!C13/'Tabel 4 F'!C13*100,"-"))</f>
        <v>5.9993878175696365</v>
      </c>
      <c r="D13" s="62">
        <f>IF(OR('Tabel 4 F'!D13&lt;5,'Tabel 4 Be'!D13&lt;0.5),"-",IFERROR('Tabel 4 Be'!D13/'Tabel 4 F'!D13*100,"-"))</f>
        <v>2.1781033153430993</v>
      </c>
      <c r="E13" s="62">
        <f>IF(OR('Tabel 4 F'!E13&lt;5,'Tabel 4 Be'!E13&lt;0.5),"-",IFERROR('Tabel 4 Be'!E13/'Tabel 4 F'!E13*100,"-"))</f>
        <v>2.1265423995799426</v>
      </c>
      <c r="F13" s="62">
        <f>IF(OR('Tabel 4 F'!F13&lt;5,'Tabel 4 Be'!F13&lt;0.5),"-",IFERROR('Tabel 4 Be'!F13/'Tabel 4 F'!F13*100,"-"))</f>
        <v>2.3113528212100611</v>
      </c>
      <c r="G13" s="63"/>
      <c r="H13" s="62">
        <f>IF(OR('Tabel 4 F'!H13&lt;5,'Tabel 4 Be'!H13&lt;0.5),"-",IFERROR('Tabel 4 Be'!H13/'Tabel 4 F'!H13*100,"-"))</f>
        <v>4.2051003798155184</v>
      </c>
    </row>
    <row r="14" spans="1:8" ht="15.75" customHeight="1" x14ac:dyDescent="0.2">
      <c r="A14" s="52" t="s">
        <v>28</v>
      </c>
      <c r="B14" s="63">
        <f>IF(OR('Tabel 4 F'!B14&lt;5,'Tabel 4 Be'!B14&lt;0.5),"-",IFERROR('Tabel 4 Be'!B14/'Tabel 4 F'!B14*100,"-"))</f>
        <v>10.869565217391305</v>
      </c>
      <c r="C14" s="63">
        <f>IF(OR('Tabel 4 F'!C14&lt;5,'Tabel 4 Be'!C14&lt;0.5),"-",IFERROR('Tabel 4 Be'!C14/'Tabel 4 F'!C14*100,"-"))</f>
        <v>5.4666666666666668</v>
      </c>
      <c r="D14" s="63">
        <f>IF(OR('Tabel 4 F'!D14&lt;5,'Tabel 4 Be'!D14&lt;0.5),"-",IFERROR('Tabel 4 Be'!D14/'Tabel 4 F'!D14*100,"-"))</f>
        <v>4.7830923248053399</v>
      </c>
      <c r="E14" s="63">
        <f>IF(OR('Tabel 4 F'!E14&lt;5,'Tabel 4 Be'!E14&lt;0.5),"-",IFERROR('Tabel 4 Be'!E14/'Tabel 4 F'!E14*100,"-"))</f>
        <v>5.2188552188552189</v>
      </c>
      <c r="F14" s="63">
        <f>IF(OR('Tabel 4 F'!F14&lt;5,'Tabel 4 Be'!F14&lt;0.5),"-",IFERROR('Tabel 4 Be'!F14/'Tabel 4 F'!F14*100,"-"))</f>
        <v>4.1379310344827589</v>
      </c>
      <c r="G14" s="63"/>
      <c r="H14" s="63">
        <f>IF(OR('Tabel 4 F'!H14&lt;5,'Tabel 4 Be'!H14&lt;0.5),"-",IFERROR('Tabel 4 Be'!H14/'Tabel 4 F'!H14*100,"-"))</f>
        <v>5.1766639276910436</v>
      </c>
    </row>
    <row r="15" spans="1:8" ht="15.75" customHeight="1" x14ac:dyDescent="0.2">
      <c r="A15" s="50" t="s">
        <v>29</v>
      </c>
      <c r="B15" s="62">
        <f>IF(OR('Tabel 4 F'!B15&lt;5,'Tabel 4 Be'!B15&lt;0.5),"-",IFERROR('Tabel 4 Be'!B15/'Tabel 4 F'!B15*100,"-"))</f>
        <v>24.874191229331416</v>
      </c>
      <c r="C15" s="62">
        <f>IF(OR('Tabel 4 F'!C15&lt;5,'Tabel 4 Be'!C15&lt;0.5),"-",IFERROR('Tabel 4 Be'!C15/'Tabel 4 F'!C15*100,"-"))</f>
        <v>12.698412698412698</v>
      </c>
      <c r="D15" s="62">
        <f>IF(OR('Tabel 4 F'!D15&lt;5,'Tabel 4 Be'!D15&lt;0.5),"-",IFERROR('Tabel 4 Be'!D15/'Tabel 4 F'!D15*100,"-"))</f>
        <v>7.1608040201005032</v>
      </c>
      <c r="E15" s="62">
        <f>IF(OR('Tabel 4 F'!E15&lt;5,'Tabel 4 Be'!E15&lt;0.5),"-",IFERROR('Tabel 4 Be'!E15/'Tabel 4 F'!E15*100,"-"))</f>
        <v>7.8616352201257858</v>
      </c>
      <c r="F15" s="62">
        <f>IF(OR('Tabel 4 F'!F15&lt;5,'Tabel 4 Be'!F15&lt;0.5),"-",IFERROR('Tabel 4 Be'!F15/'Tabel 4 F'!F15*100,"-"))</f>
        <v>5.1948051948051948</v>
      </c>
      <c r="G15" s="63"/>
      <c r="H15" s="62">
        <f>IF(OR('Tabel 4 F'!H15&lt;5,'Tabel 4 Be'!H15&lt;0.5),"-",IFERROR('Tabel 4 Be'!H15/'Tabel 4 F'!H15*100,"-"))</f>
        <v>14.817830246285366</v>
      </c>
    </row>
    <row r="16" spans="1:8" ht="15.75" customHeight="1" x14ac:dyDescent="0.2">
      <c r="A16" s="52" t="s">
        <v>30</v>
      </c>
      <c r="B16" s="63">
        <f>IF(OR('Tabel 4 F'!B16&lt;5,'Tabel 4 Be'!B16&lt;0.5),"-",IFERROR('Tabel 4 Be'!B16/'Tabel 4 F'!B16*100,"-"))</f>
        <v>31.372549019607842</v>
      </c>
      <c r="C16" s="63">
        <f>IF(OR('Tabel 4 F'!C16&lt;5,'Tabel 4 Be'!C16&lt;0.5),"-",IFERROR('Tabel 4 Be'!C16/'Tabel 4 F'!C16*100,"-"))</f>
        <v>11.078286558345644</v>
      </c>
      <c r="D16" s="63">
        <f>IF(OR('Tabel 4 F'!D16&lt;5,'Tabel 4 Be'!D16&lt;0.5),"-",IFERROR('Tabel 4 Be'!D16/'Tabel 4 F'!D16*100,"-"))</f>
        <v>5.2165354330708658</v>
      </c>
      <c r="E16" s="63">
        <f>IF(OR('Tabel 4 F'!E16&lt;5,'Tabel 4 Be'!E16&lt;0.5),"-",IFERROR('Tabel 4 Be'!E16/'Tabel 4 F'!E16*100,"-"))</f>
        <v>3.9125431530494823</v>
      </c>
      <c r="F16" s="63">
        <f>IF(OR('Tabel 4 F'!F16&lt;5,'Tabel 4 Be'!F16&lt;0.5),"-",IFERROR('Tabel 4 Be'!F16/'Tabel 4 F'!F16*100,"-"))</f>
        <v>6.0422960725075532</v>
      </c>
      <c r="G16" s="63"/>
      <c r="H16" s="63">
        <f>IF(OR('Tabel 4 F'!H16&lt;5,'Tabel 4 Be'!H16&lt;0.5),"-",IFERROR('Tabel 4 Be'!H16/'Tabel 4 F'!H16*100,"-"))</f>
        <v>8.6902156924038749</v>
      </c>
    </row>
    <row r="17" spans="1:8" ht="15.75" hidden="1" customHeight="1" x14ac:dyDescent="0.2">
      <c r="A17" s="50" t="s">
        <v>31</v>
      </c>
      <c r="B17" s="62">
        <f>IF(OR('Tabel 4 F'!B17&lt;5,'Tabel 4 Be'!B17&lt;0.5),"-",IFERROR('Tabel 4 Be'!B17/'Tabel 4 F'!B17*100,"-"))</f>
        <v>17.164179104477611</v>
      </c>
      <c r="C17" s="62">
        <f>IF(OR('Tabel 4 F'!C17&lt;5,'Tabel 4 Be'!C17&lt;0.5),"-",IFERROR('Tabel 4 Be'!C17/'Tabel 4 F'!C17*100,"-"))</f>
        <v>8.2278481012658222</v>
      </c>
      <c r="D17" s="62">
        <f>IF(OR('Tabel 4 F'!D17&lt;5,'Tabel 4 Be'!D17&lt;0.5),"-",IFERROR('Tabel 4 Be'!D17/'Tabel 4 F'!D17*100,"-"))</f>
        <v>2.2590361445783134</v>
      </c>
      <c r="E17" s="62">
        <f>IF(OR('Tabel 4 F'!E17&lt;5,'Tabel 4 Be'!E17&lt;0.5),"-",IFERROR('Tabel 4 Be'!E17/'Tabel 4 F'!E17*100,"-"))</f>
        <v>1.9015659955257269</v>
      </c>
      <c r="F17" s="62">
        <f>IF(OR('Tabel 4 F'!F17&lt;5,'Tabel 4 Be'!F17&lt;0.5),"-",IFERROR('Tabel 4 Be'!F17/'Tabel 4 F'!F17*100,"-"))</f>
        <v>5.2341597796143251</v>
      </c>
      <c r="G17" s="63"/>
      <c r="H17" s="62">
        <f>IF(OR('Tabel 4 F'!H17&lt;5,'Tabel 4 Be'!H17&lt;0.5),"-",IFERROR('Tabel 4 Be'!H17/'Tabel 4 F'!H17*100,"-"))</f>
        <v>4.2176296921130323</v>
      </c>
    </row>
    <row r="18" spans="1:8" ht="15.75" hidden="1" customHeight="1" x14ac:dyDescent="0.2">
      <c r="A18" s="52" t="s">
        <v>32</v>
      </c>
      <c r="B18" s="63">
        <f>IF(OR('Tabel 4 F'!B18&lt;5,'Tabel 4 Be'!B18&lt;0.5),"-",IFERROR('Tabel 4 Be'!B18/'Tabel 4 F'!B18*100,"-"))</f>
        <v>32.352941176470587</v>
      </c>
      <c r="C18" s="63">
        <f>IF(OR('Tabel 4 F'!C18&lt;5,'Tabel 4 Be'!C18&lt;0.5),"-",IFERROR('Tabel 4 Be'!C18/'Tabel 4 F'!C18*100,"-"))</f>
        <v>8.085106382978724</v>
      </c>
      <c r="D18" s="63">
        <f>IF(OR('Tabel 4 F'!D18&lt;5,'Tabel 4 Be'!D18&lt;0.5),"-",IFERROR('Tabel 4 Be'!D18/'Tabel 4 F'!D18*100,"-"))</f>
        <v>1.3888888888888888</v>
      </c>
      <c r="E18" s="63">
        <f>IF(OR('Tabel 4 F'!E18&lt;5,'Tabel 4 Be'!E18&lt;0.5),"-",IFERROR('Tabel 4 Be'!E18/'Tabel 4 F'!E18*100,"-"))</f>
        <v>3.7313432835820892</v>
      </c>
      <c r="F18" s="63">
        <f>IF(OR('Tabel 4 F'!F18&lt;5,'Tabel 4 Be'!F18&lt;0.5),"-",IFERROR('Tabel 4 Be'!F18/'Tabel 4 F'!F18*100,"-"))</f>
        <v>5.2631578947368416</v>
      </c>
      <c r="G18" s="63"/>
      <c r="H18" s="63">
        <f>IF(OR('Tabel 4 F'!H18&lt;5,'Tabel 4 Be'!H18&lt;0.5),"-",IFERROR('Tabel 4 Be'!H18/'Tabel 4 F'!H18*100,"-"))</f>
        <v>7.3806078147612153</v>
      </c>
    </row>
    <row r="19" spans="1:8" ht="15.75" hidden="1" customHeight="1" x14ac:dyDescent="0.2">
      <c r="A19" s="50" t="s">
        <v>33</v>
      </c>
      <c r="B19" s="62" t="str">
        <f>IF(OR('Tabel 4 F'!B19&lt;5,'Tabel 4 Be'!B19&lt;0.5),"-",IFERROR('Tabel 4 Be'!B19/'Tabel 4 F'!B19*100,"-"))</f>
        <v>-</v>
      </c>
      <c r="C19" s="62" t="str">
        <f>IF(OR('Tabel 4 F'!C19&lt;5,'Tabel 4 Be'!C19&lt;0.5),"-",IFERROR('Tabel 4 Be'!C19/'Tabel 4 F'!C19*100,"-"))</f>
        <v>-</v>
      </c>
      <c r="D19" s="62">
        <f>IF(OR('Tabel 4 F'!D19&lt;5,'Tabel 4 Be'!D19&lt;0.5),"-",IFERROR('Tabel 4 Be'!D19/'Tabel 4 F'!D19*100,"-"))</f>
        <v>2.2988505747126435</v>
      </c>
      <c r="E19" s="62">
        <f>IF(OR('Tabel 4 F'!E19&lt;5,'Tabel 4 Be'!E19&lt;0.5),"-",IFERROR('Tabel 4 Be'!E19/'Tabel 4 F'!E19*100,"-"))</f>
        <v>2.8368794326241136</v>
      </c>
      <c r="F19" s="62">
        <f>IF(OR('Tabel 4 F'!F19&lt;5,'Tabel 4 Be'!F19&lt;0.5),"-",IFERROR('Tabel 4 Be'!F19/'Tabel 4 F'!F19*100,"-"))</f>
        <v>4.838709677419355</v>
      </c>
      <c r="G19" s="63"/>
      <c r="H19" s="62">
        <f>IF(OR('Tabel 4 F'!H19&lt;5,'Tabel 4 Be'!H19&lt;0.5),"-",IFERROR('Tabel 4 Be'!H19/'Tabel 4 F'!H19*100,"-"))</f>
        <v>2.8125</v>
      </c>
    </row>
    <row r="20" spans="1:8" ht="15.75" hidden="1" customHeight="1" x14ac:dyDescent="0.2">
      <c r="A20" s="52" t="s">
        <v>34</v>
      </c>
      <c r="B20" s="63">
        <f>IF(OR('Tabel 4 F'!B20&lt;5,'Tabel 4 Be'!B20&lt;0.5),"-",IFERROR('Tabel 4 Be'!B20/'Tabel 4 F'!B20*100,"-"))</f>
        <v>28.571428571428569</v>
      </c>
      <c r="C20" s="63">
        <f>IF(OR('Tabel 4 F'!C20&lt;5,'Tabel 4 Be'!C20&lt;0.5),"-",IFERROR('Tabel 4 Be'!C20/'Tabel 4 F'!C20*100,"-"))</f>
        <v>6.4935064935064926</v>
      </c>
      <c r="D20" s="63">
        <f>IF(OR('Tabel 4 F'!D20&lt;5,'Tabel 4 Be'!D20&lt;0.5),"-",IFERROR('Tabel 4 Be'!D20/'Tabel 4 F'!D20*100,"-"))</f>
        <v>1.8691588785046727</v>
      </c>
      <c r="E20" s="63">
        <f>IF(OR('Tabel 4 F'!E20&lt;5,'Tabel 4 Be'!E20&lt;0.5),"-",IFERROR('Tabel 4 Be'!E20/'Tabel 4 F'!E20*100,"-"))</f>
        <v>3.9682539682539679</v>
      </c>
      <c r="F20" s="63">
        <f>IF(OR('Tabel 4 F'!F20&lt;5,'Tabel 4 Be'!F20&lt;0.5),"-",IFERROR('Tabel 4 Be'!F20/'Tabel 4 F'!F20*100,"-"))</f>
        <v>3.225806451612903</v>
      </c>
      <c r="G20" s="63"/>
      <c r="H20" s="63">
        <f>IF(OR('Tabel 4 F'!H20&lt;5,'Tabel 4 Be'!H20&lt;0.5),"-",IFERROR('Tabel 4 Be'!H20/'Tabel 4 F'!H20*100,"-"))</f>
        <v>4.7337278106508878</v>
      </c>
    </row>
    <row r="21" spans="1:8" ht="15.75" customHeight="1" x14ac:dyDescent="0.2">
      <c r="A21" s="50" t="s">
        <v>35</v>
      </c>
      <c r="B21" s="62">
        <f>IF(OR('Tabel 4 F'!B21&lt;5,'Tabel 4 Be'!B21&lt;0.5),"-",IFERROR('Tabel 4 Be'!B21/'Tabel 4 F'!B21*100,"-"))</f>
        <v>22.844827586206897</v>
      </c>
      <c r="C21" s="62">
        <f>IF(OR('Tabel 4 F'!C21&lt;5,'Tabel 4 Be'!C21&lt;0.5),"-",IFERROR('Tabel 4 Be'!C21/'Tabel 4 F'!C21*100,"-"))</f>
        <v>7.6219512195121952</v>
      </c>
      <c r="D21" s="62">
        <f>IF(OR('Tabel 4 F'!D21&lt;5,'Tabel 4 Be'!D21&lt;0.5),"-",IFERROR('Tabel 4 Be'!D21/'Tabel 4 F'!D21*100,"-"))</f>
        <v>2.0321761219305672</v>
      </c>
      <c r="E21" s="62">
        <f>IF(OR('Tabel 4 F'!E21&lt;5,'Tabel 4 Be'!E21&lt;0.5),"-",IFERROR('Tabel 4 Be'!E21/'Tabel 4 F'!E21*100,"-"))</f>
        <v>2.3938223938223939</v>
      </c>
      <c r="F21" s="62">
        <f>IF(OR('Tabel 4 F'!F21&lt;5,'Tabel 4 Be'!F21&lt;0.5),"-",IFERROR('Tabel 4 Be'!F21/'Tabel 4 F'!F21*100,"-"))</f>
        <v>4.9523809523809526</v>
      </c>
      <c r="G21" s="63"/>
      <c r="H21" s="62">
        <f>IF(OR('Tabel 4 F'!H21&lt;5,'Tabel 4 Be'!H21&lt;0.5),"-",IFERROR('Tabel 4 Be'!H21/'Tabel 4 F'!H21*100,"-"))</f>
        <v>4.7312933916173829</v>
      </c>
    </row>
    <row r="22" spans="1:8" ht="15.75" customHeight="1" x14ac:dyDescent="0.2">
      <c r="A22" s="52" t="s">
        <v>36</v>
      </c>
      <c r="B22" s="63">
        <f>IF(OR('Tabel 4 F'!B22&lt;5,'Tabel 4 Be'!B22&lt;0.5),"-",IFERROR('Tabel 4 Be'!B22/'Tabel 4 F'!B22*100,"-"))</f>
        <v>22.857142857142858</v>
      </c>
      <c r="C22" s="63">
        <f>IF(OR('Tabel 4 F'!C22&lt;5,'Tabel 4 Be'!C22&lt;0.5),"-",IFERROR('Tabel 4 Be'!C22/'Tabel 4 F'!C22*100,"-"))</f>
        <v>6.3492063492063489</v>
      </c>
      <c r="D22" s="63" t="str">
        <f>IF(OR('Tabel 4 F'!D22&lt;5,'Tabel 4 Be'!D22&lt;0.5),"-",IFERROR('Tabel 4 Be'!D22/'Tabel 4 F'!D22*100,"-"))</f>
        <v>-</v>
      </c>
      <c r="E22" s="63">
        <f>IF(OR('Tabel 4 F'!E22&lt;5,'Tabel 4 Be'!E22&lt;0.5),"-",IFERROR('Tabel 4 Be'!E22/'Tabel 4 F'!E22*100,"-"))</f>
        <v>0.74074074074074081</v>
      </c>
      <c r="F22" s="63">
        <f>IF(OR('Tabel 4 F'!F22&lt;5,'Tabel 4 Be'!F22&lt;0.5),"-",IFERROR('Tabel 4 Be'!F22/'Tabel 4 F'!F22*100,"-"))</f>
        <v>5.7692307692307692</v>
      </c>
      <c r="G22" s="63"/>
      <c r="H22" s="63">
        <f>IF(OR('Tabel 4 F'!H22&lt;5,'Tabel 4 Be'!H22&lt;0.5),"-",IFERROR('Tabel 4 Be'!H22/'Tabel 4 F'!H22*100,"-"))</f>
        <v>4.4817927170868348</v>
      </c>
    </row>
    <row r="23" spans="1:8" ht="15.75" customHeight="1" x14ac:dyDescent="0.2">
      <c r="A23" s="50" t="s">
        <v>37</v>
      </c>
      <c r="B23" s="62">
        <f>IF(OR('Tabel 4 F'!B23&lt;5,'Tabel 4 Be'!B23&lt;0.5),"-",IFERROR('Tabel 4 Be'!B23/'Tabel 4 F'!B23*100,"-"))</f>
        <v>19</v>
      </c>
      <c r="C23" s="62">
        <f>IF(OR('Tabel 4 F'!C23&lt;5,'Tabel 4 Be'!C23&lt;0.5),"-",IFERROR('Tabel 4 Be'!C23/'Tabel 4 F'!C23*100,"-"))</f>
        <v>7.8048780487804876</v>
      </c>
      <c r="D23" s="62">
        <f>IF(OR('Tabel 4 F'!D23&lt;5,'Tabel 4 Be'!D23&lt;0.5),"-",IFERROR('Tabel 4 Be'!D23/'Tabel 4 F'!D23*100,"-"))</f>
        <v>1</v>
      </c>
      <c r="E23" s="62">
        <f>IF(OR('Tabel 4 F'!E23&lt;5,'Tabel 4 Be'!E23&lt;0.5),"-",IFERROR('Tabel 4 Be'!E23/'Tabel 4 F'!E23*100,"-"))</f>
        <v>16.666666666666664</v>
      </c>
      <c r="F23" s="62" t="str">
        <f>IF(OR('Tabel 4 F'!F23&lt;5,'Tabel 4 Be'!F23&lt;0.5),"-",IFERROR('Tabel 4 Be'!F23/'Tabel 4 F'!F23*100,"-"))</f>
        <v>-</v>
      </c>
      <c r="G23" s="63"/>
      <c r="H23" s="62">
        <f>IF(OR('Tabel 4 F'!H23&lt;5,'Tabel 4 Be'!H23&lt;0.5),"-",IFERROR('Tabel 4 Be'!H23/'Tabel 4 F'!H23*100,"-"))</f>
        <v>9.0476190476190474</v>
      </c>
    </row>
    <row r="24" spans="1:8" ht="15.75" customHeight="1" x14ac:dyDescent="0.2">
      <c r="A24" s="52" t="s">
        <v>38</v>
      </c>
      <c r="B24" s="63">
        <f>IF(OR('Tabel 4 F'!B24&lt;5,'Tabel 4 Be'!B24&lt;0.5),"-",IFERROR('Tabel 4 Be'!B24/'Tabel 4 F'!B24*100,"-"))</f>
        <v>21.495327102803738</v>
      </c>
      <c r="C24" s="63">
        <f>IF(OR('Tabel 4 F'!C24&lt;5,'Tabel 4 Be'!C24&lt;0.5),"-",IFERROR('Tabel 4 Be'!C24/'Tabel 4 F'!C24*100,"-"))</f>
        <v>5.1122194513715709</v>
      </c>
      <c r="D24" s="63">
        <f>IF(OR('Tabel 4 F'!D24&lt;5,'Tabel 4 Be'!D24&lt;0.5),"-",IFERROR('Tabel 4 Be'!D24/'Tabel 4 F'!D24*100,"-"))</f>
        <v>1.7160686427457099</v>
      </c>
      <c r="E24" s="63">
        <f>IF(OR('Tabel 4 F'!E24&lt;5,'Tabel 4 Be'!E24&lt;0.5),"-",IFERROR('Tabel 4 Be'!E24/'Tabel 4 F'!E24*100,"-"))</f>
        <v>1.4830508474576272</v>
      </c>
      <c r="F24" s="63">
        <f>IF(OR('Tabel 4 F'!F24&lt;5,'Tabel 4 Be'!F24&lt;0.5),"-",IFERROR('Tabel 4 Be'!F24/'Tabel 4 F'!F24*100,"-"))</f>
        <v>2.0270270270270272</v>
      </c>
      <c r="G24" s="63"/>
      <c r="H24" s="63">
        <f>IF(OR('Tabel 4 F'!H24&lt;5,'Tabel 4 Be'!H24&lt;0.5),"-",IFERROR('Tabel 4 Be'!H24/'Tabel 4 F'!H24*100,"-"))</f>
        <v>5.4949664429530198</v>
      </c>
    </row>
    <row r="25" spans="1:8" ht="15.75" customHeight="1" x14ac:dyDescent="0.2">
      <c r="A25" s="50" t="s">
        <v>39</v>
      </c>
      <c r="B25" s="62">
        <f>IF(OR('Tabel 4 F'!B25&lt;5,'Tabel 4 Be'!B25&lt;0.5),"-",IFERROR('Tabel 4 Be'!B25/'Tabel 4 F'!B25*100,"-"))</f>
        <v>13.835770528683913</v>
      </c>
      <c r="C25" s="62">
        <f>IF(OR('Tabel 4 F'!C25&lt;5,'Tabel 4 Be'!C25&lt;0.5),"-",IFERROR('Tabel 4 Be'!C25/'Tabel 4 F'!C25*100,"-"))</f>
        <v>3.2935831913685405</v>
      </c>
      <c r="D25" s="62">
        <f>IF(OR('Tabel 4 F'!D25&lt;5,'Tabel 4 Be'!D25&lt;0.5),"-",IFERROR('Tabel 4 Be'!D25/'Tabel 4 F'!D25*100,"-"))</f>
        <v>0.99150141643059486</v>
      </c>
      <c r="E25" s="62">
        <f>IF(OR('Tabel 4 F'!E25&lt;5,'Tabel 4 Be'!E25&lt;0.5),"-",IFERROR('Tabel 4 Be'!E25/'Tabel 4 F'!E25*100,"-"))</f>
        <v>1.9693654266958425</v>
      </c>
      <c r="F25" s="62">
        <f>IF(OR('Tabel 4 F'!F25&lt;5,'Tabel 4 Be'!F25&lt;0.5),"-",IFERROR('Tabel 4 Be'!F25/'Tabel 4 F'!F25*100,"-"))</f>
        <v>3.1468531468531471</v>
      </c>
      <c r="G25" s="63"/>
      <c r="H25" s="62">
        <f>IF(OR('Tabel 4 F'!H25&lt;5,'Tabel 4 Be'!H25&lt;0.5),"-",IFERROR('Tabel 4 Be'!H25/'Tabel 4 F'!H25*100,"-"))</f>
        <v>4.2189281641961234</v>
      </c>
    </row>
    <row r="26" spans="1:8" ht="15.75" customHeight="1" x14ac:dyDescent="0.2">
      <c r="A26" s="52" t="s">
        <v>40</v>
      </c>
      <c r="B26" s="63">
        <f>IF(OR('Tabel 4 F'!B26&lt;5,'Tabel 4 Be'!B26&lt;0.5),"-",IFERROR('Tabel 4 Be'!B26/'Tabel 4 F'!B26*100,"-"))</f>
        <v>8.7064676616915424</v>
      </c>
      <c r="C26" s="63">
        <f>IF(OR('Tabel 4 F'!C26&lt;5,'Tabel 4 Be'!C26&lt;0.5),"-",IFERROR('Tabel 4 Be'!C26/'Tabel 4 F'!C26*100,"-"))</f>
        <v>1.9570304190597747</v>
      </c>
      <c r="D26" s="63">
        <f>IF(OR('Tabel 4 F'!D26&lt;5,'Tabel 4 Be'!D26&lt;0.5),"-",IFERROR('Tabel 4 Be'!D26/'Tabel 4 F'!D26*100,"-"))</f>
        <v>0.6578947368421052</v>
      </c>
      <c r="E26" s="63">
        <f>IF(OR('Tabel 4 F'!E26&lt;5,'Tabel 4 Be'!E26&lt;0.5),"-",IFERROR('Tabel 4 Be'!E26/'Tabel 4 F'!E26*100,"-"))</f>
        <v>0.43777360850531583</v>
      </c>
      <c r="F26" s="63" t="str">
        <f>IF(OR('Tabel 4 F'!F26&lt;5,'Tabel 4 Be'!F26&lt;0.5),"-",IFERROR('Tabel 4 Be'!F26/'Tabel 4 F'!F26*100,"-"))</f>
        <v>-</v>
      </c>
      <c r="G26" s="63"/>
      <c r="H26" s="63">
        <f>IF(OR('Tabel 4 F'!H26&lt;5,'Tabel 4 Be'!H26&lt;0.5),"-",IFERROR('Tabel 4 Be'!H26/'Tabel 4 F'!H26*100,"-"))</f>
        <v>2.5043177892918824</v>
      </c>
    </row>
    <row r="27" spans="1:8" ht="15.75" customHeight="1" x14ac:dyDescent="0.2">
      <c r="A27" s="50" t="s">
        <v>41</v>
      </c>
      <c r="B27" s="62">
        <f>IF(OR('Tabel 4 F'!B27&lt;5,'Tabel 4 Be'!B27&lt;0.5),"-",IFERROR('Tabel 4 Be'!B27/'Tabel 4 F'!B27*100,"-"))</f>
        <v>3.1545741324921135</v>
      </c>
      <c r="C27" s="62">
        <f>IF(OR('Tabel 4 F'!C27&lt;5,'Tabel 4 Be'!C27&lt;0.5),"-",IFERROR('Tabel 4 Be'!C27/'Tabel 4 F'!C27*100,"-"))</f>
        <v>1.7054263565891472</v>
      </c>
      <c r="D27" s="62">
        <f>IF(OR('Tabel 4 F'!D27&lt;5,'Tabel 4 Be'!D27&lt;0.5),"-",IFERROR('Tabel 4 Be'!D27/'Tabel 4 F'!D27*100,"-"))</f>
        <v>0.44742729306487694</v>
      </c>
      <c r="E27" s="62">
        <f>IF(OR('Tabel 4 F'!E27&lt;5,'Tabel 4 Be'!E27&lt;0.5),"-",IFERROR('Tabel 4 Be'!E27/'Tabel 4 F'!E27*100,"-"))</f>
        <v>0.26666666666666666</v>
      </c>
      <c r="F27" s="62">
        <f>IF(OR('Tabel 4 F'!F27&lt;5,'Tabel 4 Be'!F27&lt;0.5),"-",IFERROR('Tabel 4 Be'!F27/'Tabel 4 F'!F27*100,"-"))</f>
        <v>2.0408163265306123</v>
      </c>
      <c r="G27" s="63"/>
      <c r="H27" s="62">
        <f>IF(OR('Tabel 4 F'!H27&lt;5,'Tabel 4 Be'!H27&lt;0.5),"-",IFERROR('Tabel 4 Be'!H27/'Tabel 4 F'!H27*100,"-"))</f>
        <v>1.4141414141414141</v>
      </c>
    </row>
    <row r="28" spans="1:8" ht="15.75" customHeight="1" x14ac:dyDescent="0.2">
      <c r="A28" s="52" t="s">
        <v>42</v>
      </c>
      <c r="B28" s="63">
        <f>IF(OR('Tabel 4 F'!B28&lt;5,'Tabel 4 Be'!B28&lt;0.5),"-",IFERROR('Tabel 4 Be'!B28/'Tabel 4 F'!B28*100,"-"))</f>
        <v>23.488372093023255</v>
      </c>
      <c r="C28" s="63">
        <f>IF(OR('Tabel 4 F'!C28&lt;5,'Tabel 4 Be'!C28&lt;0.5),"-",IFERROR('Tabel 4 Be'!C28/'Tabel 4 F'!C28*100,"-"))</f>
        <v>7.372505543237251</v>
      </c>
      <c r="D28" s="63">
        <f>IF(OR('Tabel 4 F'!D28&lt;5,'Tabel 4 Be'!D28&lt;0.5),"-",IFERROR('Tabel 4 Be'!D28/'Tabel 4 F'!D28*100,"-"))</f>
        <v>4.6113989637305703</v>
      </c>
      <c r="E28" s="63">
        <f>IF(OR('Tabel 4 F'!E28&lt;5,'Tabel 4 Be'!E28&lt;0.5),"-",IFERROR('Tabel 4 Be'!E28/'Tabel 4 F'!E28*100,"-"))</f>
        <v>3.8810900082576385</v>
      </c>
      <c r="F28" s="63">
        <f>IF(OR('Tabel 4 F'!F28&lt;5,'Tabel 4 Be'!F28&lt;0.5),"-",IFERROR('Tabel 4 Be'!F28/'Tabel 4 F'!F28*100,"-"))</f>
        <v>6.3862928348909653</v>
      </c>
      <c r="G28" s="63"/>
      <c r="H28" s="63">
        <f>IF(OR('Tabel 4 F'!H28&lt;5,'Tabel 4 Be'!H28&lt;0.5),"-",IFERROR('Tabel 4 Be'!H28/'Tabel 4 F'!H28*100,"-"))</f>
        <v>6.83064650157886</v>
      </c>
    </row>
    <row r="29" spans="1:8" ht="15.75" customHeight="1" x14ac:dyDescent="0.2">
      <c r="A29" s="50" t="s">
        <v>43</v>
      </c>
      <c r="B29" s="62" t="str">
        <f>IF(OR('Tabel 4 F'!B29&lt;5,'Tabel 4 Be'!B29&lt;0.5),"-",IFERROR('Tabel 4 Be'!B29/'Tabel 4 F'!B29*100,"-"))</f>
        <v>-</v>
      </c>
      <c r="C29" s="62">
        <f>IF(OR('Tabel 4 F'!C29&lt;5,'Tabel 4 Be'!C29&lt;0.5),"-",IFERROR('Tabel 4 Be'!C29/'Tabel 4 F'!C29*100,"-"))</f>
        <v>1.4851485148514851</v>
      </c>
      <c r="D29" s="62">
        <f>IF(OR('Tabel 4 F'!D29&lt;5,'Tabel 4 Be'!D29&lt;0.5),"-",IFERROR('Tabel 4 Be'!D29/'Tabel 4 F'!D29*100,"-"))</f>
        <v>0.8</v>
      </c>
      <c r="E29" s="62">
        <f>IF(OR('Tabel 4 F'!E29&lt;5,'Tabel 4 Be'!E29&lt;0.5),"-",IFERROR('Tabel 4 Be'!E29/'Tabel 4 F'!E29*100,"-"))</f>
        <v>0.86956521739130432</v>
      </c>
      <c r="F29" s="62">
        <f>IF(OR('Tabel 4 F'!F29&lt;5,'Tabel 4 Be'!F29&lt;0.5),"-",IFERROR('Tabel 4 Be'!F29/'Tabel 4 F'!F29*100,"-"))</f>
        <v>2.8846153846153846</v>
      </c>
      <c r="G29" s="63"/>
      <c r="H29" s="62">
        <f>IF(OR('Tabel 4 F'!H29&lt;5,'Tabel 4 Be'!H29&lt;0.5),"-",IFERROR('Tabel 4 Be'!H29/'Tabel 4 F'!H29*100,"-"))</f>
        <v>1.1876484560570071</v>
      </c>
    </row>
    <row r="30" spans="1:8" ht="15.75" customHeight="1" x14ac:dyDescent="0.2">
      <c r="A30" s="52" t="s">
        <v>44</v>
      </c>
      <c r="B30" s="63">
        <f>IF(OR('Tabel 4 F'!B30&lt;5,'Tabel 4 Be'!B30&lt;0.5),"-",IFERROR('Tabel 4 Be'!B30/'Tabel 4 F'!B30*100,"-"))</f>
        <v>21.428571428571427</v>
      </c>
      <c r="C30" s="63">
        <f>IF(OR('Tabel 4 F'!C30&lt;5,'Tabel 4 Be'!C30&lt;0.5),"-",IFERROR('Tabel 4 Be'!C30/'Tabel 4 F'!C30*100,"-"))</f>
        <v>7.605633802816901</v>
      </c>
      <c r="D30" s="63">
        <f>IF(OR('Tabel 4 F'!D30&lt;5,'Tabel 4 Be'!D30&lt;0.5),"-",IFERROR('Tabel 4 Be'!D30/'Tabel 4 F'!D30*100,"-"))</f>
        <v>3.0355594102341716</v>
      </c>
      <c r="E30" s="63">
        <f>IF(OR('Tabel 4 F'!E30&lt;5,'Tabel 4 Be'!E30&lt;0.5),"-",IFERROR('Tabel 4 Be'!E30/'Tabel 4 F'!E30*100,"-"))</f>
        <v>3.6707452725250276</v>
      </c>
      <c r="F30" s="63">
        <f>IF(OR('Tabel 4 F'!F30&lt;5,'Tabel 4 Be'!F30&lt;0.5),"-",IFERROR('Tabel 4 Be'!F30/'Tabel 4 F'!F30*100,"-"))</f>
        <v>2.2764227642276422</v>
      </c>
      <c r="G30" s="63"/>
      <c r="H30" s="63">
        <f>IF(OR('Tabel 4 F'!H30&lt;5,'Tabel 4 Be'!H30&lt;0.5),"-",IFERROR('Tabel 4 Be'!H30/'Tabel 4 F'!H30*100,"-"))</f>
        <v>4.5179856115107917</v>
      </c>
    </row>
    <row r="31" spans="1:8" ht="15.75" customHeight="1" x14ac:dyDescent="0.2">
      <c r="A31" s="50" t="s">
        <v>45</v>
      </c>
      <c r="B31" s="62">
        <f>IF(OR('Tabel 4 F'!B31&lt;5,'Tabel 4 Be'!B31&lt;0.5),"-",IFERROR('Tabel 4 Be'!B31/'Tabel 4 F'!B31*100,"-"))</f>
        <v>31.578947368421051</v>
      </c>
      <c r="C31" s="62">
        <f>IF(OR('Tabel 4 F'!C31&lt;5,'Tabel 4 Be'!C31&lt;0.5),"-",IFERROR('Tabel 4 Be'!C31/'Tabel 4 F'!C31*100,"-"))</f>
        <v>9.7560975609756095</v>
      </c>
      <c r="D31" s="62">
        <f>IF(OR('Tabel 4 F'!D31&lt;5,'Tabel 4 Be'!D31&lt;0.5),"-",IFERROR('Tabel 4 Be'!D31/'Tabel 4 F'!D31*100,"-"))</f>
        <v>2.0202020202020203</v>
      </c>
      <c r="E31" s="62">
        <f>IF(OR('Tabel 4 F'!E31&lt;5,'Tabel 4 Be'!E31&lt;0.5),"-",IFERROR('Tabel 4 Be'!E31/'Tabel 4 F'!E31*100,"-"))</f>
        <v>2.4</v>
      </c>
      <c r="F31" s="62">
        <f>IF(OR('Tabel 4 F'!F31&lt;5,'Tabel 4 Be'!F31&lt;0.5),"-",IFERROR('Tabel 4 Be'!F31/'Tabel 4 F'!F31*100,"-"))</f>
        <v>3.5555555555555554</v>
      </c>
      <c r="G31" s="63"/>
      <c r="H31" s="62">
        <f>IF(OR('Tabel 4 F'!H31&lt;5,'Tabel 4 Be'!H31&lt;0.5),"-",IFERROR('Tabel 4 Be'!H31/'Tabel 4 F'!H31*100,"-"))</f>
        <v>4.1489361702127656</v>
      </c>
    </row>
    <row r="32" spans="1:8" ht="15.75" customHeight="1" x14ac:dyDescent="0.2">
      <c r="A32" s="52" t="s">
        <v>46</v>
      </c>
      <c r="B32" s="63">
        <f>IF(OR('Tabel 4 F'!B32&lt;5,'Tabel 4 Be'!B32&lt;0.5),"-",IFERROR('Tabel 4 Be'!B32/'Tabel 4 F'!B32*100,"-"))</f>
        <v>17.5</v>
      </c>
      <c r="C32" s="63">
        <f>IF(OR('Tabel 4 F'!C32&lt;5,'Tabel 4 Be'!C32&lt;0.5),"-",IFERROR('Tabel 4 Be'!C32/'Tabel 4 F'!C32*100,"-"))</f>
        <v>7.1428571428571423</v>
      </c>
      <c r="D32" s="63">
        <f>IF(OR('Tabel 4 F'!D32&lt;5,'Tabel 4 Be'!D32&lt;0.5),"-",IFERROR('Tabel 4 Be'!D32/'Tabel 4 F'!D32*100,"-"))</f>
        <v>3.1746031746031744</v>
      </c>
      <c r="E32" s="63">
        <f>IF(OR('Tabel 4 F'!E32&lt;5,'Tabel 4 Be'!E32&lt;0.5),"-",IFERROR('Tabel 4 Be'!E32/'Tabel 4 F'!E32*100,"-"))</f>
        <v>2.512562814070352</v>
      </c>
      <c r="F32" s="63">
        <f>IF(OR('Tabel 4 F'!F32&lt;5,'Tabel 4 Be'!F32&lt;0.5),"-",IFERROR('Tabel 4 Be'!F32/'Tabel 4 F'!F32*100,"-"))</f>
        <v>1.7167381974248928</v>
      </c>
      <c r="G32" s="63"/>
      <c r="H32" s="63">
        <f>IF(OR('Tabel 4 F'!H32&lt;5,'Tabel 4 Be'!H32&lt;0.5),"-",IFERROR('Tabel 4 Be'!H32/'Tabel 4 F'!H32*100,"-"))</f>
        <v>3.755054881571346</v>
      </c>
    </row>
    <row r="33" spans="1:19" ht="15.75" customHeight="1" x14ac:dyDescent="0.2">
      <c r="A33" s="50" t="s">
        <v>47</v>
      </c>
      <c r="B33" s="62">
        <f>IF(OR('Tabel 4 F'!B33&lt;5,'Tabel 4 Be'!B33&lt;0.5),"-",IFERROR('Tabel 4 Be'!B33/'Tabel 4 F'!B33*100,"-"))</f>
        <v>17.284814555633311</v>
      </c>
      <c r="C33" s="62">
        <f>IF(OR('Tabel 4 F'!C33&lt;5,'Tabel 4 Be'!C33&lt;0.5),"-",IFERROR('Tabel 4 Be'!C33/'Tabel 4 F'!C33*100,"-"))</f>
        <v>5.9295430763864667</v>
      </c>
      <c r="D33" s="62">
        <f>IF(OR('Tabel 4 F'!D33&lt;5,'Tabel 4 Be'!D33&lt;0.5),"-",IFERROR('Tabel 4 Be'!D33/'Tabel 4 F'!D33*100,"-"))</f>
        <v>2.2977022977022976</v>
      </c>
      <c r="E33" s="62">
        <f>IF(OR('Tabel 4 F'!E33&lt;5,'Tabel 4 Be'!E33&lt;0.5),"-",IFERROR('Tabel 4 Be'!E33/'Tabel 4 F'!E33*100,"-"))</f>
        <v>1.3599274705349047</v>
      </c>
      <c r="F33" s="62">
        <f>IF(OR('Tabel 4 F'!F33&lt;5,'Tabel 4 Be'!F33&lt;0.5),"-",IFERROR('Tabel 4 Be'!F33/'Tabel 4 F'!F33*100,"-"))</f>
        <v>3.3530571992110452</v>
      </c>
      <c r="G33" s="63"/>
      <c r="H33" s="62">
        <f>IF(OR('Tabel 4 F'!H33&lt;5,'Tabel 4 Be'!H33&lt;0.5),"-",IFERROR('Tabel 4 Be'!H33/'Tabel 4 F'!H33*100,"-"))</f>
        <v>6.25948406676783</v>
      </c>
    </row>
    <row r="34" spans="1:19" ht="15.75" customHeight="1" x14ac:dyDescent="0.2">
      <c r="A34" s="52" t="s">
        <v>48</v>
      </c>
      <c r="B34" s="63">
        <f>IF(OR('Tabel 4 F'!B34&lt;5,'Tabel 4 Be'!B34&lt;0.5),"-",IFERROR('Tabel 4 Be'!B34/'Tabel 4 F'!B34*100,"-"))</f>
        <v>4.4698928703361656</v>
      </c>
      <c r="C34" s="63">
        <f>IF(OR('Tabel 4 F'!C34&lt;5,'Tabel 4 Be'!C34&lt;0.5),"-",IFERROR('Tabel 4 Be'!C34/'Tabel 4 F'!C34*100,"-"))</f>
        <v>1.9049569848422778</v>
      </c>
      <c r="D34" s="63">
        <f>IF(OR('Tabel 4 F'!D34&lt;5,'Tabel 4 Be'!D34&lt;0.5),"-",IFERROR('Tabel 4 Be'!D34/'Tabel 4 F'!D34*100,"-"))</f>
        <v>1.274197500612595</v>
      </c>
      <c r="E34" s="63">
        <f>IF(OR('Tabel 4 F'!E34&lt;5,'Tabel 4 Be'!E34&lt;0.5),"-",IFERROR('Tabel 4 Be'!E34/'Tabel 4 F'!E34*100,"-"))</f>
        <v>1.4451885794853718</v>
      </c>
      <c r="F34" s="63">
        <f>IF(OR('Tabel 4 F'!F34&lt;5,'Tabel 4 Be'!F34&lt;0.5),"-",IFERROR('Tabel 4 Be'!F34/'Tabel 4 F'!F34*100,"-"))</f>
        <v>4.1772151898734178</v>
      </c>
      <c r="G34" s="63"/>
      <c r="H34" s="63">
        <f>IF(OR('Tabel 4 F'!H34&lt;5,'Tabel 4 Be'!H34&lt;0.5),"-",IFERROR('Tabel 4 Be'!H34/'Tabel 4 F'!H34*100,"-"))</f>
        <v>2.2226580375236975</v>
      </c>
    </row>
    <row r="35" spans="1:19" ht="15.75" customHeight="1" x14ac:dyDescent="0.2">
      <c r="A35" s="50" t="s">
        <v>49</v>
      </c>
      <c r="B35" s="62">
        <f>IF(OR('Tabel 4 F'!B35&lt;5,'Tabel 4 Be'!B35&lt;0.5),"-",IFERROR('Tabel 4 Be'!B35/'Tabel 4 F'!B35*100,"-"))</f>
        <v>5.2530429212043561</v>
      </c>
      <c r="C35" s="62">
        <f>IF(OR('Tabel 4 F'!C35&lt;5,'Tabel 4 Be'!C35&lt;0.5),"-",IFERROR('Tabel 4 Be'!C35/'Tabel 4 F'!C35*100,"-"))</f>
        <v>1.9487963316774932</v>
      </c>
      <c r="D35" s="62">
        <f>IF(OR('Tabel 4 F'!D35&lt;5,'Tabel 4 Be'!D35&lt;0.5),"-",IFERROR('Tabel 4 Be'!D35/'Tabel 4 F'!D35*100,"-"))</f>
        <v>1.0105263157894737</v>
      </c>
      <c r="E35" s="62">
        <f>IF(OR('Tabel 4 F'!E35&lt;5,'Tabel 4 Be'!E35&lt;0.5),"-",IFERROR('Tabel 4 Be'!E35/'Tabel 4 F'!E35*100,"-"))</f>
        <v>1.8278018278018278</v>
      </c>
      <c r="F35" s="62">
        <f>IF(OR('Tabel 4 F'!F35&lt;5,'Tabel 4 Be'!F35&lt;0.5),"-",IFERROR('Tabel 4 Be'!F35/'Tabel 4 F'!F35*100,"-"))</f>
        <v>4.1666666666666661</v>
      </c>
      <c r="G35" s="63"/>
      <c r="H35" s="62">
        <f>IF(OR('Tabel 4 F'!H35&lt;5,'Tabel 4 Be'!H35&lt;0.5),"-",IFERROR('Tabel 4 Be'!H35/'Tabel 4 F'!H35*100,"-"))</f>
        <v>2.3547535211267605</v>
      </c>
    </row>
    <row r="36" spans="1:19" ht="15.75" customHeight="1" x14ac:dyDescent="0.2">
      <c r="A36" s="52" t="s">
        <v>50</v>
      </c>
      <c r="B36" s="63">
        <f>IF(OR('Tabel 4 F'!B36&lt;5,'Tabel 4 Be'!B36&lt;0.5),"-",IFERROR('Tabel 4 Be'!B36/'Tabel 4 F'!B36*100,"-"))</f>
        <v>17.651439920556108</v>
      </c>
      <c r="C36" s="63">
        <f>IF(OR('Tabel 4 F'!C36&lt;5,'Tabel 4 Be'!C36&lt;0.5),"-",IFERROR('Tabel 4 Be'!C36/'Tabel 4 F'!C36*100,"-"))</f>
        <v>5.8566920363838868</v>
      </c>
      <c r="D36" s="63">
        <f>IF(OR('Tabel 4 F'!D36&lt;5,'Tabel 4 Be'!D36&lt;0.5),"-",IFERROR('Tabel 4 Be'!D36/'Tabel 4 F'!D36*100,"-"))</f>
        <v>2.8768066070199589</v>
      </c>
      <c r="E36" s="63">
        <f>IF(OR('Tabel 4 F'!E36&lt;5,'Tabel 4 Be'!E36&lt;0.5),"-",IFERROR('Tabel 4 Be'!E36/'Tabel 4 F'!E36*100,"-"))</f>
        <v>3.4169192615045465</v>
      </c>
      <c r="F36" s="63">
        <f>IF(OR('Tabel 4 F'!F36&lt;5,'Tabel 4 Be'!F36&lt;0.5),"-",IFERROR('Tabel 4 Be'!F36/'Tabel 4 F'!F36*100,"-"))</f>
        <v>4.432855280312908</v>
      </c>
      <c r="G36" s="63"/>
      <c r="H36" s="63">
        <f>IF(OR('Tabel 4 F'!H36&lt;5,'Tabel 4 Be'!H36&lt;0.5),"-",IFERROR('Tabel 4 Be'!H36/'Tabel 4 F'!H36*100,"-"))</f>
        <v>6.458073536636058</v>
      </c>
    </row>
    <row r="37" spans="1:19" ht="15.75" customHeight="1" x14ac:dyDescent="0.2">
      <c r="A37" s="50" t="s">
        <v>51</v>
      </c>
      <c r="B37" s="62">
        <f>IF(OR('Tabel 4 F'!B37&lt;5,'Tabel 4 Be'!B37&lt;0.5),"-",IFERROR('Tabel 4 Be'!B37/'Tabel 4 F'!B37*100,"-"))</f>
        <v>9.3338651775029913</v>
      </c>
      <c r="C37" s="62">
        <f>IF(OR('Tabel 4 F'!C37&lt;5,'Tabel 4 Be'!C37&lt;0.5),"-",IFERROR('Tabel 4 Be'!C37/'Tabel 4 F'!C37*100,"-"))</f>
        <v>3.8321962548991144</v>
      </c>
      <c r="D37" s="62">
        <f>IF(OR('Tabel 4 F'!D37&lt;5,'Tabel 4 Be'!D37&lt;0.5),"-",IFERROR('Tabel 4 Be'!D37/'Tabel 4 F'!D37*100,"-"))</f>
        <v>2.9145728643216082</v>
      </c>
      <c r="E37" s="62">
        <f>IF(OR('Tabel 4 F'!E37&lt;5,'Tabel 4 Be'!E37&lt;0.5),"-",IFERROR('Tabel 4 Be'!E37/'Tabel 4 F'!E37*100,"-"))</f>
        <v>3.6573628488931664</v>
      </c>
      <c r="F37" s="62">
        <f>IF(OR('Tabel 4 F'!F37&lt;5,'Tabel 4 Be'!F37&lt;0.5),"-",IFERROR('Tabel 4 Be'!F37/'Tabel 4 F'!F37*100,"-"))</f>
        <v>6.666666666666667</v>
      </c>
      <c r="G37" s="63"/>
      <c r="H37" s="62">
        <f>IF(OR('Tabel 4 F'!H37&lt;5,'Tabel 4 Be'!H37&lt;0.5),"-",IFERROR('Tabel 4 Be'!H37/'Tabel 4 F'!H37*100,"-"))</f>
        <v>4.8307666030914636</v>
      </c>
    </row>
    <row r="38" spans="1:19" ht="15.75" customHeight="1" x14ac:dyDescent="0.2">
      <c r="A38" s="52" t="s">
        <v>52</v>
      </c>
      <c r="B38" s="63">
        <f>IF(OR('Tabel 4 F'!B38&lt;5,'Tabel 4 Be'!B38&lt;0.5),"-",IFERROR('Tabel 4 Be'!B38/'Tabel 4 F'!B38*100,"-"))</f>
        <v>19.929453262786595</v>
      </c>
      <c r="C38" s="63">
        <f>IF(OR('Tabel 4 F'!C38&lt;5,'Tabel 4 Be'!C38&lt;0.5),"-",IFERROR('Tabel 4 Be'!C38/'Tabel 4 F'!C38*100,"-"))</f>
        <v>7.1227741330834125</v>
      </c>
      <c r="D38" s="63">
        <f>IF(OR('Tabel 4 F'!D38&lt;5,'Tabel 4 Be'!D38&lt;0.5),"-",IFERROR('Tabel 4 Be'!D38/'Tabel 4 F'!D38*100,"-"))</f>
        <v>2.5060630557801131</v>
      </c>
      <c r="E38" s="63">
        <f>IF(OR('Tabel 4 F'!E38&lt;5,'Tabel 4 Be'!E38&lt;0.5),"-",IFERROR('Tabel 4 Be'!E38/'Tabel 4 F'!E38*100,"-"))</f>
        <v>4.0562466197944831</v>
      </c>
      <c r="F38" s="63">
        <f>IF(OR('Tabel 4 F'!F38&lt;5,'Tabel 4 Be'!F38&lt;0.5),"-",IFERROR('Tabel 4 Be'!F38/'Tabel 4 F'!F38*100,"-"))</f>
        <v>5.6947608200455582</v>
      </c>
      <c r="G38" s="63"/>
      <c r="H38" s="63">
        <f>IF(OR('Tabel 4 F'!H38&lt;5,'Tabel 4 Be'!H38&lt;0.5),"-",IFERROR('Tabel 4 Be'!H38/'Tabel 4 F'!H38*100,"-"))</f>
        <v>7.5619979042961933</v>
      </c>
    </row>
    <row r="39" spans="1:19" ht="15.75" customHeight="1" x14ac:dyDescent="0.2">
      <c r="A39" s="50" t="s">
        <v>53</v>
      </c>
      <c r="B39" s="62">
        <f>IF(OR('Tabel 4 F'!B39&lt;5,'Tabel 4 Be'!B39&lt;0.5),"-",IFERROR('Tabel 4 Be'!B39/'Tabel 4 F'!B39*100,"-"))</f>
        <v>18.887722980062961</v>
      </c>
      <c r="C39" s="62">
        <f>IF(OR('Tabel 4 F'!C39&lt;5,'Tabel 4 Be'!C39&lt;0.5),"-",IFERROR('Tabel 4 Be'!C39/'Tabel 4 F'!C39*100,"-"))</f>
        <v>7.9872204472843444</v>
      </c>
      <c r="D39" s="62">
        <f>IF(OR('Tabel 4 F'!D39&lt;5,'Tabel 4 Be'!D39&lt;0.5),"-",IFERROR('Tabel 4 Be'!D39/'Tabel 4 F'!D39*100,"-"))</f>
        <v>1.5037593984962405</v>
      </c>
      <c r="E39" s="62">
        <f>IF(OR('Tabel 4 F'!E39&lt;5,'Tabel 4 Be'!E39&lt;0.5),"-",IFERROR('Tabel 4 Be'!E39/'Tabel 4 F'!E39*100,"-"))</f>
        <v>3.0922142462727775</v>
      </c>
      <c r="F39" s="62">
        <f>IF(OR('Tabel 4 F'!F39&lt;5,'Tabel 4 Be'!F39&lt;0.5),"-",IFERROR('Tabel 4 Be'!F39/'Tabel 4 F'!F39*100,"-"))</f>
        <v>5.2459016393442619</v>
      </c>
      <c r="G39" s="63"/>
      <c r="H39" s="62">
        <f>IF(OR('Tabel 4 F'!H39&lt;5,'Tabel 4 Be'!H39&lt;0.5),"-",IFERROR('Tabel 4 Be'!H39/'Tabel 4 F'!H39*100,"-"))</f>
        <v>6.8077803203661329</v>
      </c>
    </row>
    <row r="40" spans="1:19" ht="15.75" customHeight="1" x14ac:dyDescent="0.2">
      <c r="A40" s="52" t="s">
        <v>54</v>
      </c>
      <c r="B40" s="63">
        <f>IF(OR('Tabel 4 F'!B40&lt;5,'Tabel 4 Be'!B40&lt;0.5),"-",IFERROR('Tabel 4 Be'!B40/'Tabel 4 F'!B40*100,"-"))</f>
        <v>18.655303030303031</v>
      </c>
      <c r="C40" s="63">
        <f>IF(OR('Tabel 4 F'!C40&lt;5,'Tabel 4 Be'!C40&lt;0.5),"-",IFERROR('Tabel 4 Be'!C40/'Tabel 4 F'!C40*100,"-"))</f>
        <v>9.3833780160857909</v>
      </c>
      <c r="D40" s="63">
        <f>IF(OR('Tabel 4 F'!D40&lt;5,'Tabel 4 Be'!D40&lt;0.5),"-",IFERROR('Tabel 4 Be'!D40/'Tabel 4 F'!D40*100,"-"))</f>
        <v>4.752851711026616</v>
      </c>
      <c r="E40" s="63">
        <f>IF(OR('Tabel 4 F'!E40&lt;5,'Tabel 4 Be'!E40&lt;0.5),"-",IFERROR('Tabel 4 Be'!E40/'Tabel 4 F'!E40*100,"-"))</f>
        <v>4.8331415420023012</v>
      </c>
      <c r="F40" s="63">
        <f>IF(OR('Tabel 4 F'!F40&lt;5,'Tabel 4 Be'!F40&lt;0.5),"-",IFERROR('Tabel 4 Be'!F40/'Tabel 4 F'!F40*100,"-"))</f>
        <v>6.7771084337349397</v>
      </c>
      <c r="G40" s="63"/>
      <c r="H40" s="63">
        <f>IF(OR('Tabel 4 F'!H40&lt;5,'Tabel 4 Be'!H40&lt;0.5),"-",IFERROR('Tabel 4 Be'!H40/'Tabel 4 F'!H40*100,"-"))</f>
        <v>8.0920964050087516</v>
      </c>
    </row>
    <row r="41" spans="1:19" ht="15.75" customHeight="1" x14ac:dyDescent="0.2">
      <c r="A41" s="50" t="s">
        <v>55</v>
      </c>
      <c r="B41" s="62">
        <f>IF(OR('Tabel 4 F'!B41&lt;5,'Tabel 4 Be'!B41&lt;0.5),"-",IFERROR('Tabel 4 Be'!B41/'Tabel 4 F'!B41*100,"-"))</f>
        <v>13.913824057450627</v>
      </c>
      <c r="C41" s="62">
        <f>IF(OR('Tabel 4 F'!C41&lt;5,'Tabel 4 Be'!C41&lt;0.5),"-",IFERROR('Tabel 4 Be'!C41/'Tabel 4 F'!C41*100,"-"))</f>
        <v>7.1363636363636367</v>
      </c>
      <c r="D41" s="62">
        <f>IF(OR('Tabel 4 F'!D41&lt;5,'Tabel 4 Be'!D41&lt;0.5),"-",IFERROR('Tabel 4 Be'!D41/'Tabel 4 F'!D41*100,"-"))</f>
        <v>3.9800995024875623</v>
      </c>
      <c r="E41" s="62">
        <f>IF(OR('Tabel 4 F'!E41&lt;5,'Tabel 4 Be'!E41&lt;0.5),"-",IFERROR('Tabel 4 Be'!E41/'Tabel 4 F'!E41*100,"-"))</f>
        <v>11.818181818181818</v>
      </c>
      <c r="F41" s="62">
        <f>IF(OR('Tabel 4 F'!F41&lt;5,'Tabel 4 Be'!F41&lt;0.5),"-",IFERROR('Tabel 4 Be'!F41/'Tabel 4 F'!F41*100,"-"))</f>
        <v>27.27272727272727</v>
      </c>
      <c r="G41" s="63"/>
      <c r="H41" s="62">
        <f>IF(OR('Tabel 4 F'!H41&lt;5,'Tabel 4 Be'!H41&lt;0.5),"-",IFERROR('Tabel 4 Be'!H41/'Tabel 4 F'!H41*100,"-"))</f>
        <v>8.2882882882882889</v>
      </c>
    </row>
    <row r="42" spans="1:19" ht="15.75" customHeight="1" x14ac:dyDescent="0.2">
      <c r="A42" s="52" t="s">
        <v>56</v>
      </c>
      <c r="B42" s="63">
        <f>IF(OR('Tabel 4 F'!B42&lt;5,'Tabel 4 Be'!B42&lt;0.5),"-",IFERROR('Tabel 4 Be'!B42/'Tabel 4 F'!B42*100,"-"))</f>
        <v>23.076923076923077</v>
      </c>
      <c r="C42" s="63">
        <f>IF(OR('Tabel 4 F'!C42&lt;5,'Tabel 4 Be'!C42&lt;0.5),"-",IFERROR('Tabel 4 Be'!C42/'Tabel 4 F'!C42*100,"-"))</f>
        <v>6.9333333333333327</v>
      </c>
      <c r="D42" s="63">
        <f>IF(OR('Tabel 4 F'!D42&lt;5,'Tabel 4 Be'!D42&lt;0.5),"-",IFERROR('Tabel 4 Be'!D42/'Tabel 4 F'!D42*100,"-"))</f>
        <v>4.1025641025641022</v>
      </c>
      <c r="E42" s="63">
        <f>IF(OR('Tabel 4 F'!E42&lt;5,'Tabel 4 Be'!E42&lt;0.5),"-",IFERROR('Tabel 4 Be'!E42/'Tabel 4 F'!E42*100,"-"))</f>
        <v>4.2553191489361701</v>
      </c>
      <c r="F42" s="63">
        <f>IF(OR('Tabel 4 F'!F42&lt;5,'Tabel 4 Be'!F42&lt;0.5),"-",IFERROR('Tabel 4 Be'!F42/'Tabel 4 F'!F42*100,"-"))</f>
        <v>8.1081081081081088</v>
      </c>
      <c r="G42" s="63"/>
      <c r="H42" s="63">
        <f>IF(OR('Tabel 4 F'!H42&lt;5,'Tabel 4 Be'!H42&lt;0.5),"-",IFERROR('Tabel 4 Be'!H42/'Tabel 4 F'!H42*100,"-"))</f>
        <v>9.007633587786259</v>
      </c>
    </row>
    <row r="43" spans="1:19" ht="15.75" customHeight="1" x14ac:dyDescent="0.2">
      <c r="A43" s="50" t="s">
        <v>57</v>
      </c>
      <c r="B43" s="62">
        <f>IF(OR('Tabel 4 F'!B43&lt;5,'Tabel 4 Be'!B43&lt;0.5),"-",IFERROR('Tabel 4 Be'!B43/'Tabel 4 F'!B43*100,"-"))</f>
        <v>33.275563258232239</v>
      </c>
      <c r="C43" s="62">
        <f>IF(OR('Tabel 4 F'!C43&lt;5,'Tabel 4 Be'!C43&lt;0.5),"-",IFERROR('Tabel 4 Be'!C43/'Tabel 4 F'!C43*100,"-"))</f>
        <v>14.709517923362176</v>
      </c>
      <c r="D43" s="62">
        <f>IF(OR('Tabel 4 F'!D43&lt;5,'Tabel 4 Be'!D43&lt;0.5),"-",IFERROR('Tabel 4 Be'!D43/'Tabel 4 F'!D43*100,"-"))</f>
        <v>5.5299539170506913</v>
      </c>
      <c r="E43" s="62">
        <f>IF(OR('Tabel 4 F'!E43&lt;5,'Tabel 4 Be'!E43&lt;0.5),"-",IFERROR('Tabel 4 Be'!E43/'Tabel 4 F'!E43*100,"-"))</f>
        <v>6.3829787234042552</v>
      </c>
      <c r="F43" s="62">
        <f>IF(OR('Tabel 4 F'!F43&lt;5,'Tabel 4 Be'!F43&lt;0.5),"-",IFERROR('Tabel 4 Be'!F43/'Tabel 4 F'!F43*100,"-"))</f>
        <v>10.059171597633137</v>
      </c>
      <c r="G43" s="63"/>
      <c r="H43" s="62">
        <f>IF(OR('Tabel 4 F'!H43&lt;5,'Tabel 4 Be'!H43&lt;0.5),"-",IFERROR('Tabel 4 Be'!H43/'Tabel 4 F'!H43*100,"-"))</f>
        <v>16.675779114270092</v>
      </c>
    </row>
    <row r="44" spans="1:19" ht="15.75" customHeight="1" x14ac:dyDescent="0.2">
      <c r="A44" s="52" t="s">
        <v>58</v>
      </c>
      <c r="B44" s="63">
        <f>IF(OR('Tabel 4 F'!B44&lt;5,'Tabel 4 Be'!B44&lt;0.5),"-",IFERROR('Tabel 4 Be'!B44/'Tabel 4 F'!B44*100,"-"))</f>
        <v>23.643807574206754</v>
      </c>
      <c r="C44" s="63">
        <f>IF(OR('Tabel 4 F'!C44&lt;5,'Tabel 4 Be'!C44&lt;0.5),"-",IFERROR('Tabel 4 Be'!C44/'Tabel 4 F'!C44*100,"-"))</f>
        <v>5.1080550098231825</v>
      </c>
      <c r="D44" s="63">
        <f>IF(OR('Tabel 4 F'!D44&lt;5,'Tabel 4 Be'!D44&lt;0.5),"-",IFERROR('Tabel 4 Be'!D44/'Tabel 4 F'!D44*100,"-"))</f>
        <v>3.1180400890868598</v>
      </c>
      <c r="E44" s="63">
        <f>IF(OR('Tabel 4 F'!E44&lt;5,'Tabel 4 Be'!E44&lt;0.5),"-",IFERROR('Tabel 4 Be'!E44/'Tabel 4 F'!E44*100,"-"))</f>
        <v>4.2452830188679247</v>
      </c>
      <c r="F44" s="63">
        <f>IF(OR('Tabel 4 F'!F44&lt;5,'Tabel 4 Be'!F44&lt;0.5),"-",IFERROR('Tabel 4 Be'!F44/'Tabel 4 F'!F44*100,"-"))</f>
        <v>2.4390243902439024</v>
      </c>
      <c r="G44" s="63"/>
      <c r="H44" s="63">
        <f>IF(OR('Tabel 4 F'!H44&lt;5,'Tabel 4 Be'!H44&lt;0.5),"-",IFERROR('Tabel 4 Be'!H44/'Tabel 4 F'!H44*100,"-"))</f>
        <v>11.383018168335187</v>
      </c>
    </row>
    <row r="45" spans="1:19" ht="15.75" customHeight="1" x14ac:dyDescent="0.2">
      <c r="A45" s="50" t="s">
        <v>59</v>
      </c>
      <c r="B45" s="62">
        <f>IF(OR('Tabel 4 F'!B45&lt;5,'Tabel 4 Be'!B45&lt;0.5),"-",IFERROR('Tabel 4 Be'!B45/'Tabel 4 F'!B45*100,"-"))</f>
        <v>15.283842794759824</v>
      </c>
      <c r="C45" s="62">
        <f>IF(OR('Tabel 4 F'!C45&lt;5,'Tabel 4 Be'!C45&lt;0.5),"-",IFERROR('Tabel 4 Be'!C45/'Tabel 4 F'!C45*100,"-"))</f>
        <v>7.2709286509212312</v>
      </c>
      <c r="D45" s="62">
        <f>IF(OR('Tabel 4 F'!D45&lt;5,'Tabel 4 Be'!D45&lt;0.5),"-",IFERROR('Tabel 4 Be'!D45/'Tabel 4 F'!D45*100,"-"))</f>
        <v>5.4761904761904763</v>
      </c>
      <c r="E45" s="62">
        <f>IF(OR('Tabel 4 F'!E45&lt;5,'Tabel 4 Be'!E45&lt;0.5),"-",IFERROR('Tabel 4 Be'!E45/'Tabel 4 F'!E45*100,"-"))</f>
        <v>7.1373555840821572</v>
      </c>
      <c r="F45" s="62">
        <f>IF(OR('Tabel 4 F'!F45&lt;5,'Tabel 4 Be'!F45&lt;0.5),"-",IFERROR('Tabel 4 Be'!F45/'Tabel 4 F'!F45*100,"-"))</f>
        <v>7.839616995810891</v>
      </c>
      <c r="G45" s="63"/>
      <c r="H45" s="62">
        <f>IF(OR('Tabel 4 F'!H45&lt;5,'Tabel 4 Be'!H45&lt;0.5),"-",IFERROR('Tabel 4 Be'!H45/'Tabel 4 F'!H45*100,"-"))</f>
        <v>7.8048561554687854</v>
      </c>
    </row>
    <row r="46" spans="1:19" ht="15.75" customHeight="1" x14ac:dyDescent="0.2">
      <c r="A46" s="59"/>
      <c r="B46" s="69"/>
      <c r="C46" s="69"/>
      <c r="D46" s="69"/>
      <c r="E46" s="69"/>
      <c r="F46" s="69"/>
      <c r="G46" s="69"/>
      <c r="H46" s="69"/>
    </row>
    <row r="47" spans="1:19" ht="15.75" customHeight="1" x14ac:dyDescent="0.2">
      <c r="A47" s="53" t="s">
        <v>20</v>
      </c>
      <c r="B47" s="114">
        <f>IF(OR('Tabel 4 F'!B47&lt;5,'Tabel 4 Be'!B47&lt;0.5),"-",IFERROR('Tabel 4 Be'!B47/'Tabel 4 F'!B47*100,"-"))</f>
        <v>16.134031334454672</v>
      </c>
      <c r="C47" s="114">
        <f>IF(OR('Tabel 4 F'!C47&lt;5,'Tabel 4 Be'!C47&lt;0.5),"-",IFERROR('Tabel 4 Be'!C47/'Tabel 4 F'!C47*100,"-"))</f>
        <v>5.8217734694251524</v>
      </c>
      <c r="D47" s="114">
        <f>IF(OR('Tabel 4 F'!D47&lt;5,'Tabel 4 Be'!D47&lt;0.5),"-",IFERROR('Tabel 4 Be'!D47/'Tabel 4 F'!D47*100,"-"))</f>
        <v>3.0212339834770932</v>
      </c>
      <c r="E47" s="114">
        <f>IF(OR('Tabel 4 F'!E47&lt;5,'Tabel 4 Be'!E47&lt;0.5),"-",IFERROR('Tabel 4 Be'!E47/'Tabel 4 F'!E47*100,"-"))</f>
        <v>3.2241947319936926</v>
      </c>
      <c r="F47" s="114">
        <f>IF(OR('Tabel 4 F'!F47&lt;5,'Tabel 4 Be'!F47&lt;0.5),"-",IFERROR('Tabel 4 Be'!F47/'Tabel 4 F'!F47*100,"-"))</f>
        <v>4.5366232756945797</v>
      </c>
      <c r="G47" s="115"/>
      <c r="H47" s="114">
        <f>IF(OR('Tabel 4 F'!H47&lt;5,'Tabel 4 Be'!H47&lt;0.5),"-",IFERROR('Tabel 4 Be'!H47/'Tabel 4 F'!H47*100,"-"))</f>
        <v>6.1407546447956767</v>
      </c>
      <c r="I47" s="109"/>
      <c r="J47" s="109">
        <v>7.5593757300000002</v>
      </c>
      <c r="K47" s="109">
        <v>7.6841148700000002</v>
      </c>
      <c r="L47" s="55"/>
      <c r="M47" s="55"/>
      <c r="N47" s="55"/>
      <c r="O47" s="55"/>
      <c r="P47" s="55"/>
      <c r="Q47" s="55"/>
      <c r="R47" s="55"/>
      <c r="S47" s="55"/>
    </row>
    <row r="48" spans="1:19" ht="15.75" customHeight="1" x14ac:dyDescent="0.2">
      <c r="B48" s="64"/>
      <c r="C48" s="64"/>
      <c r="D48" s="64"/>
      <c r="E48" s="64"/>
      <c r="F48" s="64"/>
      <c r="G48" s="109"/>
      <c r="H48" s="64"/>
      <c r="I48" s="64"/>
    </row>
    <row r="49" spans="1:21" ht="15.75" customHeight="1" x14ac:dyDescent="0.2">
      <c r="A49" s="35" t="s">
        <v>60</v>
      </c>
      <c r="B49" s="62">
        <f>IF(OR('Tabel 4 F'!B49&lt;5,'Tabel 4 Be'!B49&lt;0.5),"-",IFERROR('Tabel 4 Be'!B49/'Tabel 4 F'!B49*100,"-"))</f>
        <v>12.451263991950698</v>
      </c>
      <c r="C49" s="62">
        <f>IF(OR('Tabel 4 F'!C49&lt;5,'Tabel 4 Be'!C49&lt;0.5),"-",IFERROR('Tabel 4 Be'!C49/'Tabel 4 F'!C49*100,"-"))</f>
        <v>2.706612815721261</v>
      </c>
      <c r="D49" s="62">
        <f>IF(OR('Tabel 4 F'!D49&lt;5,'Tabel 4 Be'!D49&lt;0.5),"-",IFERROR('Tabel 4 Be'!D49/'Tabel 4 F'!D49*100,"-"))</f>
        <v>1.4416543574593796</v>
      </c>
      <c r="E49" s="62">
        <f>IF(OR('Tabel 4 F'!E49&lt;5,'Tabel 4 Be'!E49&lt;0.5),"-",IFERROR('Tabel 4 Be'!E49/'Tabel 4 F'!E49*100,"-"))</f>
        <v>2.0398303720006443</v>
      </c>
      <c r="F49" s="62">
        <f>IF(OR('Tabel 4 F'!F49&lt;5,'Tabel 4 Be'!F49&lt;0.5),"-",IFERROR('Tabel 4 Be'!F49/'Tabel 4 F'!F49*100,"-"))</f>
        <v>3.2306255835667606</v>
      </c>
      <c r="G49" s="63"/>
      <c r="H49" s="62">
        <f>IF(OR('Tabel 4 F'!H49&lt;5,'Tabel 4 Be'!H49&lt;0.5),"-",IFERROR('Tabel 4 Be'!H49/'Tabel 4 F'!H49*100,"-"))</f>
        <v>3.41640055615823</v>
      </c>
      <c r="I49" s="63"/>
      <c r="J49" s="55"/>
      <c r="K49" s="55"/>
      <c r="L49" s="55"/>
      <c r="M49" s="55"/>
      <c r="N49" s="55"/>
      <c r="O49" s="55"/>
      <c r="P49" s="55"/>
      <c r="Q49" s="55"/>
      <c r="R49" s="55"/>
    </row>
    <row r="50" spans="1:21" s="55" customFormat="1" ht="15.75" customHeight="1" x14ac:dyDescent="0.2">
      <c r="A50" s="38" t="s">
        <v>61</v>
      </c>
      <c r="B50" s="63">
        <f>IF(OR('Tabel 4 F'!B50&lt;5,'Tabel 4 Be'!B50&lt;0.5),"-",IFERROR('Tabel 4 Be'!B50/'Tabel 4 F'!B50*100,"-"))</f>
        <v>26.542533771449435</v>
      </c>
      <c r="C50" s="63">
        <f>IF(OR('Tabel 4 F'!C50&lt;5,'Tabel 4 Be'!C50&lt;0.5),"-",IFERROR('Tabel 4 Be'!C50/'Tabel 4 F'!C50*100,"-"))</f>
        <v>10.131170999284523</v>
      </c>
      <c r="D50" s="63">
        <f>IF(OR('Tabel 4 F'!D50&lt;5,'Tabel 4 Be'!D50&lt;0.5),"-",IFERROR('Tabel 4 Be'!D50/'Tabel 4 F'!D50*100,"-"))</f>
        <v>4.5105026256564145</v>
      </c>
      <c r="E50" s="63">
        <f>IF(OR('Tabel 4 F'!E50&lt;5,'Tabel 4 Be'!E50&lt;0.5),"-",IFERROR('Tabel 4 Be'!E50/'Tabel 4 F'!E50*100,"-"))</f>
        <v>4.4784270890223921</v>
      </c>
      <c r="F50" s="63">
        <f>IF(OR('Tabel 4 F'!F50&lt;5,'Tabel 4 Be'!F50&lt;0.5),"-",IFERROR('Tabel 4 Be'!F50/'Tabel 4 F'!F50*100,"-"))</f>
        <v>5.2740672501151549</v>
      </c>
      <c r="G50" s="63"/>
      <c r="H50" s="63">
        <f>IF(OR('Tabel 4 F'!H50&lt;5,'Tabel 4 Be'!H50&lt;0.5),"-",IFERROR('Tabel 4 Be'!H50/'Tabel 4 F'!H50*100,"-"))</f>
        <v>9.0950514900209605</v>
      </c>
      <c r="I50" s="63"/>
      <c r="S50" s="41"/>
      <c r="T50" s="41"/>
      <c r="U50" s="41"/>
    </row>
    <row r="51" spans="1:21" ht="15" x14ac:dyDescent="0.2">
      <c r="A51" s="35" t="s">
        <v>62</v>
      </c>
      <c r="B51" s="62">
        <f>IF(OR('Tabel 4 F'!B51&lt;5,'Tabel 4 Be'!B51&lt;0.5),"-",IFERROR('Tabel 4 Be'!B51/'Tabel 4 F'!B51*100,"-"))</f>
        <v>10.86661553890626</v>
      </c>
      <c r="C51" s="62">
        <f>IF(OR('Tabel 4 F'!C51&lt;5,'Tabel 4 Be'!C51&lt;0.5),"-",IFERROR('Tabel 4 Be'!C51/'Tabel 4 F'!C51*100,"-"))</f>
        <v>4.163898786158585</v>
      </c>
      <c r="D51" s="62">
        <f>IF(OR('Tabel 4 F'!D51&lt;5,'Tabel 4 Be'!D51&lt;0.5),"-",IFERROR('Tabel 4 Be'!D51/'Tabel 4 F'!D51*100,"-"))</f>
        <v>2.3911336067719695</v>
      </c>
      <c r="E51" s="62">
        <f>IF(OR('Tabel 4 F'!E51&lt;5,'Tabel 4 Be'!E51&lt;0.5),"-",IFERROR('Tabel 4 Be'!E51/'Tabel 4 F'!E51*100,"-"))</f>
        <v>3.0021168772852649</v>
      </c>
      <c r="F51" s="62">
        <f>IF(OR('Tabel 4 F'!F51&lt;5,'Tabel 4 Be'!F51&lt;0.5),"-",IFERROR('Tabel 4 Be'!F51/'Tabel 4 F'!F51*100,"-"))</f>
        <v>4.9888071634154141</v>
      </c>
      <c r="G51" s="99"/>
      <c r="H51" s="62">
        <f>IF(OR('Tabel 4 F'!H51&lt;5,'Tabel 4 Be'!H51&lt;0.5),"-",IFERROR('Tabel 4 Be'!H51/'Tabel 4 F'!H51*100,"-"))</f>
        <v>4.790464870287777</v>
      </c>
      <c r="I51" s="63"/>
      <c r="J51" s="41"/>
      <c r="K51" s="41"/>
      <c r="L51" s="41"/>
      <c r="M51" s="41"/>
    </row>
    <row r="52" spans="1:21" x14ac:dyDescent="0.2">
      <c r="A52" s="44" t="s">
        <v>63</v>
      </c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28</vt:i4>
      </vt:variant>
      <vt:variant>
        <vt:lpstr>Navngivne områder</vt:lpstr>
      </vt:variant>
      <vt:variant>
        <vt:i4>18</vt:i4>
      </vt:variant>
    </vt:vector>
  </HeadingPairs>
  <TitlesOfParts>
    <vt:vector size="46" baseType="lpstr">
      <vt:lpstr>Nøgletalstabeller</vt:lpstr>
      <vt:lpstr>Efterløn</vt:lpstr>
      <vt:lpstr>Tabel 1</vt:lpstr>
      <vt:lpstr>Tabel 2</vt:lpstr>
      <vt:lpstr>Tabel 3</vt:lpstr>
      <vt:lpstr>Tabel 4 F</vt:lpstr>
      <vt:lpstr>Tabel 4 Be</vt:lpstr>
      <vt:lpstr>Tabel 4 Br</vt:lpstr>
      <vt:lpstr>Tabel 4 p (Be)</vt:lpstr>
      <vt:lpstr>Tabel 4 p (Br)</vt:lpstr>
      <vt:lpstr>Tabel 5 F</vt:lpstr>
      <vt:lpstr>Tabel 5 Be</vt:lpstr>
      <vt:lpstr>Tabel 5 Br</vt:lpstr>
      <vt:lpstr>Tabel 5 p (Be)</vt:lpstr>
      <vt:lpstr>Tabel 5 p (Br)</vt:lpstr>
      <vt:lpstr>Tabel 5 Dim F</vt:lpstr>
      <vt:lpstr>Tabel 5 Dim Br</vt:lpstr>
      <vt:lpstr>Tabel 5 Dim p (Br)</vt:lpstr>
      <vt:lpstr>Tabel 6</vt:lpstr>
      <vt:lpstr>Tabel 7.1</vt:lpstr>
      <vt:lpstr>Tabel 7.2</vt:lpstr>
      <vt:lpstr>Tabel A F</vt:lpstr>
      <vt:lpstr>Tabel A Be</vt:lpstr>
      <vt:lpstr>Tabel A Br</vt:lpstr>
      <vt:lpstr>Tabel A p (Be)</vt:lpstr>
      <vt:lpstr>Tabel A p (Br)</vt:lpstr>
      <vt:lpstr>Tabel B1</vt:lpstr>
      <vt:lpstr>Udd.oversigt</vt:lpstr>
      <vt:lpstr>Udd.oversigt!_Toc364257418</vt:lpstr>
      <vt:lpstr>'Tabel 1'!Udskriftsområde</vt:lpstr>
      <vt:lpstr>'Tabel 2'!Udskriftsområde</vt:lpstr>
      <vt:lpstr>'Tabel 3'!Udskriftsområde</vt:lpstr>
      <vt:lpstr>'Tabel 4 Be'!Udskriftsområde</vt:lpstr>
      <vt:lpstr>'Tabel 4 Br'!Udskriftsområde</vt:lpstr>
      <vt:lpstr>'Tabel 4 F'!Udskriftsområde</vt:lpstr>
      <vt:lpstr>'Tabel 4 p (Be)'!Udskriftsområde</vt:lpstr>
      <vt:lpstr>'Tabel 4 p (Br)'!Udskriftsområde</vt:lpstr>
      <vt:lpstr>'Tabel 5 Be'!Udskriftsområde</vt:lpstr>
      <vt:lpstr>'Tabel 5 Br'!Udskriftsområde</vt:lpstr>
      <vt:lpstr>'Tabel 5 F'!Udskriftsområde</vt:lpstr>
      <vt:lpstr>'Tabel 6'!Udskriftsområde</vt:lpstr>
      <vt:lpstr>'Tabel 7.1'!Udskriftsområde</vt:lpstr>
      <vt:lpstr>'Tabel 7.2'!Udskriftsområde</vt:lpstr>
      <vt:lpstr>'Tabel A Be'!Udskriftsområde</vt:lpstr>
      <vt:lpstr>'Tabel A Br'!Udskriftsområde</vt:lpstr>
      <vt:lpstr>'Tabel A F'!Udskriftsområde</vt:lpstr>
    </vt:vector>
  </TitlesOfParts>
  <Company>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krm@ac.dk</dc:creator>
  <cp:lastModifiedBy>Frederik Taasby</cp:lastModifiedBy>
  <cp:lastPrinted>2015-02-19T12:14:47Z</cp:lastPrinted>
  <dcterms:created xsi:type="dcterms:W3CDTF">2014-02-21T18:46:03Z</dcterms:created>
  <dcterms:modified xsi:type="dcterms:W3CDTF">2020-04-20T11:15:40Z</dcterms:modified>
</cp:coreProperties>
</file>