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X:\Ledighedsstatistik\AC m. CAs medlemmer\2022\Landsstatistik\"/>
    </mc:Choice>
  </mc:AlternateContent>
  <xr:revisionPtr revIDLastSave="0" documentId="13_ncr:1_{CC4C4F7B-7783-4721-BDE4-C014EB194B1B}" xr6:coauthVersionLast="47" xr6:coauthVersionMax="47" xr10:uidLastSave="{00000000-0000-0000-0000-000000000000}"/>
  <bookViews>
    <workbookView xWindow="-28920" yWindow="-120" windowWidth="29040" windowHeight="15840" tabRatio="930" xr2:uid="{00000000-000D-0000-FFFF-FFFF00000000}"/>
  </bookViews>
  <sheets>
    <sheet name="Nøgletalstabeller" sheetId="1" r:id="rId1"/>
    <sheet name="Efterløn" sheetId="2" state="hidden" r:id="rId2"/>
    <sheet name="Tabel 1" sheetId="233" r:id="rId3"/>
    <sheet name="Tabel 2" sheetId="4" r:id="rId4"/>
    <sheet name="Tabel 3" sheetId="5" r:id="rId5"/>
    <sheet name="Tabel 4 F" sheetId="6" r:id="rId6"/>
    <sheet name="Tabel 4 Be" sheetId="7" r:id="rId7"/>
    <sheet name="Tabel 4.1 Br" sheetId="8" r:id="rId8"/>
    <sheet name="Tabel 4.2 p (Be)" sheetId="9" r:id="rId9"/>
    <sheet name="Tabel 4 p (Br)" sheetId="10" r:id="rId10"/>
    <sheet name="Tabel 5 F" sheetId="11" r:id="rId11"/>
    <sheet name="Tabel 5 Be" sheetId="12" r:id="rId12"/>
    <sheet name="Tabel 5.1 Br" sheetId="13" r:id="rId13"/>
    <sheet name="Tabel 5 p (Be)" sheetId="14" r:id="rId14"/>
    <sheet name="Tabel 5.2 p (Br)" sheetId="15" r:id="rId15"/>
    <sheet name="Tabel 5 Dim F" sheetId="230" r:id="rId16"/>
    <sheet name="Tabel 5.3 Dim Br" sheetId="231" r:id="rId17"/>
    <sheet name="Tabel 5.4 Dim p (Br)" sheetId="232" r:id="rId18"/>
    <sheet name="Tabel A F" sheetId="19" r:id="rId19"/>
    <sheet name="Tabel A Be" sheetId="20" r:id="rId20"/>
    <sheet name="Tabel (A)A Br" sheetId="21" r:id="rId21"/>
    <sheet name="Tabel A p (Be)" sheetId="22" r:id="rId22"/>
    <sheet name="Tabel B" sheetId="23" r:id="rId23"/>
    <sheet name="Tabel B1" sheetId="86" r:id="rId24"/>
    <sheet name="Udd.oversigt" sheetId="24" r:id="rId25"/>
  </sheets>
  <definedNames>
    <definedName name="_Toc364257418" localSheetId="24">Udd.oversigt!$A$3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0</definedName>
    <definedName name="solver_num" localSheetId="4" hidden="1">0</definedName>
    <definedName name="solver_nwt" localSheetId="4" hidden="1">1</definedName>
    <definedName name="solver_opt" localSheetId="4" hidden="1">'Tabel 3'!#REF!</definedName>
    <definedName name="solver_pre" localSheetId="4" hidden="1">0.000001</definedName>
    <definedName name="solver_scl" localSheetId="4" hidden="1">0</definedName>
    <definedName name="solver_sho" localSheetId="4" hidden="1">0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_xlnm.Print_Area" localSheetId="20">'Tabel (A)A Br'!$A$2:$J$48</definedName>
    <definedName name="_xlnm.Print_Area" localSheetId="2">'Tabel 1'!$A$1:$K$50</definedName>
    <definedName name="_xlnm.Print_Area" localSheetId="3">'Tabel 2'!$A$1:$I$51</definedName>
    <definedName name="_xlnm.Print_Area" localSheetId="4">'Tabel 3'!$A$1:$J$52</definedName>
    <definedName name="_xlnm.Print_Area" localSheetId="6">'Tabel 4 Be'!$A$1:$I$51</definedName>
    <definedName name="_xlnm.Print_Area" localSheetId="5">'Tabel 4 F'!$A$1:$J$51</definedName>
    <definedName name="_xlnm.Print_Area" localSheetId="9">'Tabel 4 p (Br)'!$A$1:$I$48</definedName>
    <definedName name="_xlnm.Print_Area" localSheetId="7">'Tabel 4.1 Br'!$A$1:$I$51</definedName>
    <definedName name="_xlnm.Print_Area" localSheetId="8">'Tabel 4.2 p (Be)'!$A$1:$I$48</definedName>
    <definedName name="_xlnm.Print_Area" localSheetId="11">'Tabel 5 Be'!$A$1:$J$51</definedName>
    <definedName name="_xlnm.Print_Area" localSheetId="10">'Tabel 5 F'!$A$1:$J$51</definedName>
    <definedName name="_xlnm.Print_Area" localSheetId="12">'Tabel 5.1 Br'!$A$1:$J$51</definedName>
    <definedName name="_xlnm.Print_Area" localSheetId="19">'Tabel A Be'!$A$2:$I$11</definedName>
    <definedName name="_xlnm.Print_Area" localSheetId="18">'Tabel A F'!$A$3:$K$11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231" l="1"/>
  <c r="F48" i="231"/>
  <c r="E48" i="231"/>
  <c r="D48" i="231"/>
  <c r="I48" i="231"/>
  <c r="C48" i="231"/>
  <c r="B48" i="231"/>
  <c r="G48" i="231" l="1"/>
  <c r="H9" i="8"/>
  <c r="B48" i="13" l="1"/>
  <c r="C48" i="13"/>
  <c r="D48" i="13"/>
  <c r="G48" i="13"/>
  <c r="B48" i="8"/>
  <c r="E48" i="13"/>
  <c r="C48" i="8"/>
  <c r="D48" i="8"/>
  <c r="F48" i="13"/>
  <c r="E48" i="8"/>
  <c r="H48" i="13"/>
  <c r="F48" i="8"/>
  <c r="L42" i="86"/>
  <c r="I50" i="86"/>
  <c r="H41" i="86"/>
  <c r="J42" i="86"/>
  <c r="L45" i="86"/>
  <c r="G41" i="86" l="1"/>
  <c r="J44" i="86"/>
  <c r="I44" i="86"/>
  <c r="I43" i="86"/>
  <c r="H42" i="86"/>
  <c r="L46" i="86"/>
  <c r="H45" i="86"/>
  <c r="I46" i="86"/>
  <c r="J43" i="86"/>
  <c r="G46" i="86"/>
  <c r="L44" i="86"/>
  <c r="J41" i="86"/>
  <c r="H50" i="86"/>
  <c r="L43" i="86"/>
  <c r="G45" i="86"/>
  <c r="I42" i="86"/>
  <c r="J45" i="86"/>
  <c r="H43" i="86"/>
  <c r="G42" i="86"/>
  <c r="J46" i="86"/>
  <c r="I45" i="86"/>
  <c r="H44" i="86"/>
  <c r="G43" i="86"/>
  <c r="L41" i="86"/>
  <c r="J50" i="86"/>
  <c r="H46" i="86"/>
  <c r="G44" i="86"/>
  <c r="I41" i="86"/>
  <c r="G50" i="86"/>
  <c r="L50" i="86"/>
  <c r="D45" i="23" l="1"/>
  <c r="D45" i="22"/>
  <c r="E44" i="22"/>
  <c r="E44" i="23"/>
  <c r="G42" i="22"/>
  <c r="G42" i="23"/>
  <c r="K46" i="23"/>
  <c r="B46" i="22"/>
  <c r="B46" i="23"/>
  <c r="C45" i="22"/>
  <c r="C45" i="23"/>
  <c r="D44" i="22"/>
  <c r="D44" i="23"/>
  <c r="E43" i="22"/>
  <c r="E43" i="23"/>
  <c r="F42" i="22"/>
  <c r="F42" i="23"/>
  <c r="G41" i="22"/>
  <c r="G41" i="23"/>
  <c r="C46" i="22"/>
  <c r="C46" i="23"/>
  <c r="F43" i="22"/>
  <c r="F43" i="23"/>
  <c r="H41" i="22"/>
  <c r="H41" i="23"/>
  <c r="I46" i="22"/>
  <c r="I46" i="23"/>
  <c r="K45" i="23"/>
  <c r="B45" i="23"/>
  <c r="B45" i="22"/>
  <c r="C44" i="22"/>
  <c r="C44" i="23"/>
  <c r="D43" i="23"/>
  <c r="D43" i="22"/>
  <c r="E42" i="23"/>
  <c r="E42" i="22"/>
  <c r="F41" i="22"/>
  <c r="F41" i="23"/>
  <c r="H46" i="23"/>
  <c r="H46" i="22"/>
  <c r="I45" i="23"/>
  <c r="I45" i="22"/>
  <c r="K44" i="23"/>
  <c r="B44" i="22"/>
  <c r="B44" i="23"/>
  <c r="C43" i="23"/>
  <c r="C43" i="22"/>
  <c r="D42" i="23"/>
  <c r="D42" i="22"/>
  <c r="E41" i="23"/>
  <c r="E41" i="22"/>
  <c r="G46" i="22"/>
  <c r="G46" i="23"/>
  <c r="H45" i="22"/>
  <c r="H45" i="23"/>
  <c r="I44" i="22"/>
  <c r="I44" i="23"/>
  <c r="K43" i="23"/>
  <c r="B43" i="22"/>
  <c r="B43" i="23"/>
  <c r="C42" i="22"/>
  <c r="C42" i="23"/>
  <c r="D41" i="22"/>
  <c r="D41" i="23"/>
  <c r="F46" i="23"/>
  <c r="F46" i="22"/>
  <c r="G45" i="22"/>
  <c r="G45" i="23"/>
  <c r="H44" i="23"/>
  <c r="H44" i="22"/>
  <c r="I43" i="23"/>
  <c r="I43" i="22"/>
  <c r="K42" i="23"/>
  <c r="B42" i="23"/>
  <c r="B42" i="22"/>
  <c r="C41" i="23"/>
  <c r="C41" i="22"/>
  <c r="E46" i="23"/>
  <c r="E46" i="22"/>
  <c r="F45" i="23"/>
  <c r="F45" i="22"/>
  <c r="G44" i="23"/>
  <c r="G44" i="22"/>
  <c r="H43" i="23"/>
  <c r="H43" i="22"/>
  <c r="I42" i="23"/>
  <c r="I42" i="22"/>
  <c r="K41" i="23"/>
  <c r="K41" i="22"/>
  <c r="B41" i="23"/>
  <c r="B41" i="22"/>
  <c r="D46" i="22"/>
  <c r="D46" i="23"/>
  <c r="E45" i="22"/>
  <c r="E45" i="23"/>
  <c r="F44" i="22"/>
  <c r="F44" i="23"/>
  <c r="G43" i="22"/>
  <c r="G43" i="23"/>
  <c r="H42" i="22"/>
  <c r="H42" i="23"/>
  <c r="I41" i="22"/>
  <c r="I41" i="23"/>
  <c r="D41" i="232"/>
  <c r="F41" i="232" l="1"/>
  <c r="B41" i="232"/>
  <c r="G41" i="232"/>
  <c r="H41" i="232"/>
  <c r="E41" i="232"/>
  <c r="C41" i="232"/>
  <c r="I41" i="232"/>
  <c r="F41" i="15"/>
  <c r="H41" i="15"/>
  <c r="F51" i="15"/>
  <c r="G51" i="15"/>
  <c r="H51" i="15"/>
  <c r="G52" i="15"/>
  <c r="H52" i="15"/>
  <c r="C50" i="15"/>
  <c r="B50" i="15"/>
  <c r="D50" i="15" l="1"/>
  <c r="B52" i="15"/>
  <c r="J41" i="13"/>
  <c r="G50" i="15"/>
  <c r="E52" i="15"/>
  <c r="D51" i="15"/>
  <c r="D41" i="15"/>
  <c r="C51" i="15"/>
  <c r="F50" i="15"/>
  <c r="D52" i="15"/>
  <c r="J41" i="12"/>
  <c r="H50" i="15"/>
  <c r="F52" i="15"/>
  <c r="E51" i="15"/>
  <c r="C41" i="14"/>
  <c r="C41" i="15"/>
  <c r="E50" i="15"/>
  <c r="C52" i="15"/>
  <c r="B51" i="15"/>
  <c r="J41" i="11"/>
  <c r="B41" i="15"/>
  <c r="G41" i="14"/>
  <c r="G41" i="15"/>
  <c r="E41" i="14"/>
  <c r="E41" i="15"/>
  <c r="F41" i="14"/>
  <c r="H41" i="14"/>
  <c r="D41" i="14"/>
  <c r="B41" i="14"/>
  <c r="C21" i="15"/>
  <c r="D21" i="15"/>
  <c r="E21" i="15"/>
  <c r="F21" i="15"/>
  <c r="G21" i="15"/>
  <c r="H21" i="15"/>
  <c r="B21" i="15"/>
  <c r="B43" i="15"/>
  <c r="C43" i="15"/>
  <c r="D43" i="15"/>
  <c r="E43" i="15"/>
  <c r="F43" i="15"/>
  <c r="G43" i="15"/>
  <c r="H43" i="15"/>
  <c r="B44" i="15"/>
  <c r="C44" i="15"/>
  <c r="D44" i="15"/>
  <c r="E44" i="15"/>
  <c r="F44" i="15"/>
  <c r="G44" i="15"/>
  <c r="H44" i="15"/>
  <c r="B45" i="15"/>
  <c r="C45" i="15"/>
  <c r="D45" i="15"/>
  <c r="E45" i="15"/>
  <c r="F45" i="15"/>
  <c r="G45" i="15"/>
  <c r="H45" i="15"/>
  <c r="B46" i="15"/>
  <c r="C46" i="15"/>
  <c r="D46" i="15"/>
  <c r="E46" i="15"/>
  <c r="F46" i="15"/>
  <c r="G46" i="15"/>
  <c r="H46" i="15"/>
  <c r="C42" i="15"/>
  <c r="D42" i="15"/>
  <c r="E42" i="15"/>
  <c r="F42" i="15"/>
  <c r="G42" i="15"/>
  <c r="H42" i="15"/>
  <c r="B42" i="15"/>
  <c r="H41" i="7" l="1"/>
  <c r="J41" i="14"/>
  <c r="J41" i="15"/>
  <c r="H41" i="8"/>
  <c r="F41" i="10"/>
  <c r="F41" i="9"/>
  <c r="B41" i="10"/>
  <c r="B41" i="9"/>
  <c r="E41" i="9"/>
  <c r="E41" i="10"/>
  <c r="C41" i="9"/>
  <c r="C41" i="10"/>
  <c r="D41" i="9"/>
  <c r="D41" i="10"/>
  <c r="H41" i="6"/>
  <c r="G21" i="5"/>
  <c r="F21" i="5"/>
  <c r="D21" i="5"/>
  <c r="C21" i="5"/>
  <c r="I41" i="4" l="1"/>
  <c r="W41" i="233"/>
  <c r="J41" i="4"/>
  <c r="C50" i="5"/>
  <c r="D50" i="5"/>
  <c r="D51" i="5"/>
  <c r="C51" i="5"/>
  <c r="H41" i="9"/>
  <c r="H41" i="10"/>
  <c r="G50" i="5"/>
  <c r="F50" i="5"/>
  <c r="C52" i="5"/>
  <c r="D52" i="5"/>
  <c r="G52" i="5"/>
  <c r="F52" i="5"/>
  <c r="F51" i="5"/>
  <c r="G51" i="5"/>
  <c r="W51" i="233"/>
  <c r="H48" i="233"/>
  <c r="W46" i="233"/>
  <c r="W44" i="233"/>
  <c r="W34" i="233"/>
  <c r="W30" i="233"/>
  <c r="W26" i="233"/>
  <c r="W24" i="233"/>
  <c r="W22" i="233"/>
  <c r="B48" i="233"/>
  <c r="W19" i="233"/>
  <c r="W18" i="233"/>
  <c r="C41" i="5" l="1"/>
  <c r="D41" i="5"/>
  <c r="J39" i="233"/>
  <c r="G41" i="5"/>
  <c r="F41" i="5"/>
  <c r="D42" i="5"/>
  <c r="C42" i="5"/>
  <c r="C43" i="5"/>
  <c r="D43" i="5"/>
  <c r="D44" i="5"/>
  <c r="C44" i="5"/>
  <c r="C45" i="5"/>
  <c r="D45" i="5"/>
  <c r="D46" i="5"/>
  <c r="C46" i="5"/>
  <c r="F42" i="5"/>
  <c r="G42" i="5"/>
  <c r="G43" i="5"/>
  <c r="F43" i="5"/>
  <c r="F44" i="5"/>
  <c r="G44" i="5"/>
  <c r="G45" i="5"/>
  <c r="F45" i="5"/>
  <c r="F46" i="5"/>
  <c r="G46" i="5"/>
  <c r="J17" i="233"/>
  <c r="J9" i="233"/>
  <c r="W11" i="233"/>
  <c r="J18" i="233"/>
  <c r="J37" i="233"/>
  <c r="W17" i="233"/>
  <c r="W29" i="233"/>
  <c r="W33" i="233"/>
  <c r="W37" i="233"/>
  <c r="W45" i="233"/>
  <c r="J50" i="233"/>
  <c r="J28" i="233"/>
  <c r="J32" i="233"/>
  <c r="J36" i="233"/>
  <c r="J40" i="233"/>
  <c r="W52" i="233"/>
  <c r="W15" i="233"/>
  <c r="J41" i="233"/>
  <c r="J51" i="233"/>
  <c r="W16" i="233"/>
  <c r="J52" i="233"/>
  <c r="J10" i="233"/>
  <c r="W27" i="233"/>
  <c r="W9" i="233"/>
  <c r="W13" i="233"/>
  <c r="J26" i="233"/>
  <c r="J33" i="233"/>
  <c r="J34" i="233"/>
  <c r="W35" i="233"/>
  <c r="W39" i="233"/>
  <c r="J11" i="233"/>
  <c r="J12" i="233"/>
  <c r="W28" i="233"/>
  <c r="W32" i="233"/>
  <c r="J38" i="233"/>
  <c r="W43" i="233"/>
  <c r="C48" i="233"/>
  <c r="W10" i="233"/>
  <c r="W14" i="233"/>
  <c r="J16" i="233"/>
  <c r="J20" i="233"/>
  <c r="W21" i="233"/>
  <c r="J46" i="233"/>
  <c r="T48" i="233"/>
  <c r="J15" i="233"/>
  <c r="J19" i="233"/>
  <c r="W20" i="233"/>
  <c r="J21" i="233"/>
  <c r="J22" i="233"/>
  <c r="W23" i="233"/>
  <c r="J25" i="233"/>
  <c r="W36" i="233"/>
  <c r="W40" i="233"/>
  <c r="J42" i="233"/>
  <c r="V48" i="233"/>
  <c r="G48" i="233"/>
  <c r="J31" i="233"/>
  <c r="J45" i="233"/>
  <c r="I48" i="233"/>
  <c r="P48" i="233"/>
  <c r="J13" i="233"/>
  <c r="J23" i="233"/>
  <c r="J35" i="233"/>
  <c r="Q48" i="233"/>
  <c r="W12" i="233"/>
  <c r="J14" i="233"/>
  <c r="J29" i="233"/>
  <c r="J30" i="233"/>
  <c r="W31" i="233"/>
  <c r="W38" i="233"/>
  <c r="J43" i="233"/>
  <c r="W50" i="233"/>
  <c r="F48" i="233"/>
  <c r="S48" i="233"/>
  <c r="J24" i="233"/>
  <c r="W25" i="233"/>
  <c r="J27" i="233"/>
  <c r="W42" i="233"/>
  <c r="J44" i="233"/>
  <c r="D48" i="233"/>
  <c r="I41" i="5" l="1"/>
  <c r="J41" i="5"/>
  <c r="W48" i="233"/>
  <c r="J48" i="233"/>
  <c r="K46" i="22" l="1"/>
  <c r="K45" i="22"/>
  <c r="K44" i="22"/>
  <c r="K43" i="22"/>
  <c r="K42" i="22"/>
  <c r="F40" i="15"/>
  <c r="E40" i="15"/>
  <c r="D40" i="15"/>
  <c r="E39" i="15"/>
  <c r="D39" i="15"/>
  <c r="C39" i="15"/>
  <c r="D38" i="15"/>
  <c r="C38" i="15"/>
  <c r="B38" i="15"/>
  <c r="C37" i="15"/>
  <c r="B37" i="15"/>
  <c r="H36" i="15"/>
  <c r="B36" i="15"/>
  <c r="H35" i="15"/>
  <c r="G35" i="15"/>
  <c r="H34" i="15"/>
  <c r="G34" i="15"/>
  <c r="F34" i="15"/>
  <c r="G33" i="15"/>
  <c r="F33" i="15"/>
  <c r="E33" i="15"/>
  <c r="F32" i="15"/>
  <c r="E32" i="15"/>
  <c r="D32" i="15"/>
  <c r="E31" i="15"/>
  <c r="D31" i="15"/>
  <c r="C31" i="15"/>
  <c r="D30" i="15"/>
  <c r="C30" i="15"/>
  <c r="B30" i="15"/>
  <c r="C29" i="15"/>
  <c r="B29" i="15"/>
  <c r="H28" i="15"/>
  <c r="B28" i="15"/>
  <c r="H27" i="15"/>
  <c r="G27" i="15"/>
  <c r="H26" i="15"/>
  <c r="G26" i="15"/>
  <c r="F26" i="15"/>
  <c r="G25" i="15"/>
  <c r="F25" i="15"/>
  <c r="E25" i="15"/>
  <c r="F24" i="15"/>
  <c r="E24" i="15"/>
  <c r="D24" i="15"/>
  <c r="E23" i="15"/>
  <c r="D23" i="15"/>
  <c r="C23" i="15"/>
  <c r="D22" i="15"/>
  <c r="C22" i="15"/>
  <c r="B22" i="15"/>
  <c r="D20" i="15"/>
  <c r="C20" i="15"/>
  <c r="B20" i="15"/>
  <c r="C19" i="15"/>
  <c r="B19" i="15"/>
  <c r="H18" i="15"/>
  <c r="B18" i="15"/>
  <c r="H17" i="15"/>
  <c r="G17" i="15"/>
  <c r="H16" i="15"/>
  <c r="G16" i="15"/>
  <c r="F16" i="15"/>
  <c r="G15" i="15"/>
  <c r="F15" i="15"/>
  <c r="E15" i="15"/>
  <c r="F14" i="15"/>
  <c r="E14" i="15"/>
  <c r="D14" i="15"/>
  <c r="E13" i="15"/>
  <c r="D13" i="15"/>
  <c r="C13" i="15"/>
  <c r="D12" i="15"/>
  <c r="C12" i="15"/>
  <c r="B12" i="15"/>
  <c r="C11" i="15"/>
  <c r="B11" i="15"/>
  <c r="H10" i="15"/>
  <c r="B10" i="15"/>
  <c r="H9" i="15"/>
  <c r="G9" i="15"/>
  <c r="G40" i="5"/>
  <c r="F40" i="5"/>
  <c r="D40" i="5"/>
  <c r="C40" i="5"/>
  <c r="G39" i="5"/>
  <c r="F39" i="5"/>
  <c r="D39" i="5"/>
  <c r="C39" i="5"/>
  <c r="G38" i="5"/>
  <c r="F38" i="5"/>
  <c r="D38" i="5"/>
  <c r="C38" i="5"/>
  <c r="G37" i="5"/>
  <c r="F37" i="5"/>
  <c r="D37" i="5"/>
  <c r="C37" i="5"/>
  <c r="G36" i="5"/>
  <c r="F36" i="5"/>
  <c r="D36" i="5"/>
  <c r="C36" i="5"/>
  <c r="G35" i="5"/>
  <c r="F35" i="5"/>
  <c r="D35" i="5"/>
  <c r="C35" i="5"/>
  <c r="G34" i="5"/>
  <c r="F34" i="5"/>
  <c r="D34" i="5"/>
  <c r="C34" i="5"/>
  <c r="G33" i="5"/>
  <c r="F33" i="5"/>
  <c r="D33" i="5"/>
  <c r="C33" i="5"/>
  <c r="G32" i="5"/>
  <c r="F32" i="5"/>
  <c r="D32" i="5"/>
  <c r="C32" i="5"/>
  <c r="G31" i="5"/>
  <c r="F31" i="5"/>
  <c r="D31" i="5"/>
  <c r="C31" i="5"/>
  <c r="G30" i="5"/>
  <c r="F30" i="5"/>
  <c r="D30" i="5"/>
  <c r="C30" i="5"/>
  <c r="G29" i="5"/>
  <c r="F29" i="5"/>
  <c r="D29" i="5"/>
  <c r="C29" i="5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4" i="5"/>
  <c r="F24" i="5"/>
  <c r="D24" i="5"/>
  <c r="C24" i="5"/>
  <c r="G23" i="5"/>
  <c r="F23" i="5"/>
  <c r="D23" i="5"/>
  <c r="C23" i="5"/>
  <c r="G22" i="5"/>
  <c r="F22" i="5"/>
  <c r="D22" i="5"/>
  <c r="C22" i="5"/>
  <c r="G20" i="5"/>
  <c r="F20" i="5"/>
  <c r="D20" i="5"/>
  <c r="C20" i="5"/>
  <c r="G19" i="5"/>
  <c r="F19" i="5"/>
  <c r="D19" i="5"/>
  <c r="C19" i="5"/>
  <c r="G18" i="5"/>
  <c r="F18" i="5"/>
  <c r="D18" i="5"/>
  <c r="C18" i="5"/>
  <c r="G17" i="5"/>
  <c r="F17" i="5"/>
  <c r="D17" i="5"/>
  <c r="C17" i="5"/>
  <c r="G16" i="5"/>
  <c r="F16" i="5"/>
  <c r="D16" i="5"/>
  <c r="C16" i="5"/>
  <c r="G15" i="5"/>
  <c r="F15" i="5"/>
  <c r="D15" i="5"/>
  <c r="C15" i="5"/>
  <c r="G14" i="5"/>
  <c r="F14" i="5"/>
  <c r="D14" i="5"/>
  <c r="C14" i="5"/>
  <c r="G13" i="5"/>
  <c r="F13" i="5"/>
  <c r="D13" i="5"/>
  <c r="C13" i="5"/>
  <c r="G12" i="5"/>
  <c r="F12" i="5"/>
  <c r="D12" i="5"/>
  <c r="C12" i="5"/>
  <c r="G11" i="5"/>
  <c r="F11" i="5"/>
  <c r="D11" i="5"/>
  <c r="C11" i="5"/>
  <c r="G10" i="5"/>
  <c r="F10" i="5"/>
  <c r="D10" i="5"/>
  <c r="C10" i="5"/>
  <c r="G9" i="5"/>
  <c r="F9" i="5"/>
  <c r="D9" i="5"/>
  <c r="C9" i="5"/>
  <c r="D9" i="15" l="1"/>
  <c r="E10" i="15"/>
  <c r="F11" i="15"/>
  <c r="G12" i="15"/>
  <c r="H13" i="15"/>
  <c r="B15" i="15"/>
  <c r="C16" i="15"/>
  <c r="D17" i="15"/>
  <c r="E18" i="15"/>
  <c r="F19" i="15"/>
  <c r="G20" i="15"/>
  <c r="G22" i="15"/>
  <c r="H23" i="15"/>
  <c r="B25" i="15"/>
  <c r="C26" i="15"/>
  <c r="D27" i="15"/>
  <c r="E28" i="15"/>
  <c r="F29" i="15"/>
  <c r="G30" i="15"/>
  <c r="H31" i="15"/>
  <c r="B33" i="15"/>
  <c r="C34" i="15"/>
  <c r="D35" i="15"/>
  <c r="E36" i="15"/>
  <c r="F37" i="15"/>
  <c r="G38" i="15"/>
  <c r="H39" i="15"/>
  <c r="F22" i="15"/>
  <c r="G23" i="15"/>
  <c r="H24" i="15"/>
  <c r="B26" i="15"/>
  <c r="C27" i="15"/>
  <c r="D28" i="15"/>
  <c r="E29" i="15"/>
  <c r="F30" i="15"/>
  <c r="G31" i="15"/>
  <c r="H32" i="15"/>
  <c r="B34" i="15"/>
  <c r="C35" i="15"/>
  <c r="D36" i="15"/>
  <c r="E37" i="15"/>
  <c r="F38" i="15"/>
  <c r="G39" i="15"/>
  <c r="H40" i="15"/>
  <c r="C9" i="15"/>
  <c r="D10" i="15"/>
  <c r="E11" i="15"/>
  <c r="F12" i="15"/>
  <c r="G13" i="15"/>
  <c r="H14" i="15"/>
  <c r="B16" i="15"/>
  <c r="C17" i="15"/>
  <c r="D18" i="15"/>
  <c r="E19" i="15"/>
  <c r="F20" i="15"/>
  <c r="E22" i="15"/>
  <c r="F23" i="15"/>
  <c r="G24" i="15"/>
  <c r="H25" i="15"/>
  <c r="B27" i="15"/>
  <c r="C28" i="15"/>
  <c r="D29" i="15"/>
  <c r="E30" i="15"/>
  <c r="F31" i="15"/>
  <c r="G32" i="15"/>
  <c r="H33" i="15"/>
  <c r="B35" i="15"/>
  <c r="C36" i="15"/>
  <c r="D37" i="15"/>
  <c r="E38" i="15"/>
  <c r="F39" i="15"/>
  <c r="G40" i="15"/>
  <c r="B9" i="15"/>
  <c r="C10" i="15"/>
  <c r="D11" i="15"/>
  <c r="E12" i="15"/>
  <c r="F13" i="15"/>
  <c r="G14" i="15"/>
  <c r="H15" i="15"/>
  <c r="B17" i="15"/>
  <c r="C18" i="15"/>
  <c r="D19" i="15"/>
  <c r="E20" i="15"/>
  <c r="F9" i="15"/>
  <c r="G10" i="15"/>
  <c r="H11" i="15"/>
  <c r="B13" i="15"/>
  <c r="C14" i="15"/>
  <c r="D15" i="15"/>
  <c r="E16" i="15"/>
  <c r="F17" i="15"/>
  <c r="G18" i="15"/>
  <c r="H19" i="15"/>
  <c r="H22" i="15"/>
  <c r="B24" i="15"/>
  <c r="C25" i="15"/>
  <c r="D26" i="15"/>
  <c r="E27" i="15"/>
  <c r="F28" i="15"/>
  <c r="G29" i="15"/>
  <c r="H30" i="15"/>
  <c r="B32" i="15"/>
  <c r="C33" i="15"/>
  <c r="D34" i="15"/>
  <c r="E35" i="15"/>
  <c r="F36" i="15"/>
  <c r="G37" i="15"/>
  <c r="H38" i="15"/>
  <c r="B40" i="15"/>
  <c r="E9" i="15"/>
  <c r="F10" i="15"/>
  <c r="G11" i="15"/>
  <c r="H12" i="15"/>
  <c r="B14" i="15"/>
  <c r="C15" i="15"/>
  <c r="D16" i="15"/>
  <c r="E17" i="15"/>
  <c r="F18" i="15"/>
  <c r="G19" i="15"/>
  <c r="H20" i="15"/>
  <c r="B23" i="15"/>
  <c r="C24" i="15"/>
  <c r="D25" i="15"/>
  <c r="E26" i="15"/>
  <c r="F27" i="15"/>
  <c r="G28" i="15"/>
  <c r="H29" i="15"/>
  <c r="B31" i="15"/>
  <c r="C32" i="15"/>
  <c r="D33" i="15"/>
  <c r="E34" i="15"/>
  <c r="F35" i="15"/>
  <c r="G36" i="15"/>
  <c r="H37" i="15"/>
  <c r="B39" i="15"/>
  <c r="C40" i="15"/>
  <c r="S7" i="233"/>
  <c r="C7" i="233"/>
  <c r="I7" i="233"/>
  <c r="P7" i="233"/>
  <c r="F7" i="233"/>
  <c r="V7" i="233"/>
  <c r="Q7" i="233"/>
  <c r="J7" i="233"/>
  <c r="W7" i="233"/>
  <c r="G7" i="233"/>
  <c r="T7" i="233"/>
  <c r="D7" i="233"/>
  <c r="T15" i="2"/>
  <c r="N15" i="2"/>
  <c r="H15" i="2"/>
  <c r="J51" i="86" l="1"/>
  <c r="H21" i="86"/>
  <c r="E50" i="232"/>
  <c r="F50" i="232"/>
  <c r="G50" i="232"/>
  <c r="F51" i="232"/>
  <c r="G51" i="232"/>
  <c r="H51" i="232"/>
  <c r="G52" i="232"/>
  <c r="H52" i="232"/>
  <c r="I52" i="232"/>
  <c r="G21" i="86" l="1"/>
  <c r="I51" i="86"/>
  <c r="E52" i="232"/>
  <c r="C50" i="232"/>
  <c r="D51" i="232"/>
  <c r="B52" i="232"/>
  <c r="I51" i="232"/>
  <c r="H50" i="232"/>
  <c r="G51" i="86"/>
  <c r="L52" i="86"/>
  <c r="F51" i="22"/>
  <c r="F51" i="23"/>
  <c r="D52" i="10"/>
  <c r="D52" i="9"/>
  <c r="G50" i="14"/>
  <c r="B52" i="10"/>
  <c r="B52" i="9"/>
  <c r="C51" i="10"/>
  <c r="C51" i="9"/>
  <c r="F52" i="14"/>
  <c r="D51" i="14"/>
  <c r="D21" i="23"/>
  <c r="D21" i="22"/>
  <c r="D50" i="23"/>
  <c r="D50" i="22"/>
  <c r="D51" i="23"/>
  <c r="D51" i="22"/>
  <c r="D52" i="23"/>
  <c r="D52" i="22"/>
  <c r="F52" i="9"/>
  <c r="F52" i="10"/>
  <c r="F50" i="10"/>
  <c r="F50" i="9"/>
  <c r="E52" i="14"/>
  <c r="C51" i="14"/>
  <c r="E21" i="22"/>
  <c r="E21" i="23"/>
  <c r="E50" i="22"/>
  <c r="E50" i="23"/>
  <c r="E51" i="23"/>
  <c r="E51" i="22"/>
  <c r="E52" i="23"/>
  <c r="E52" i="22"/>
  <c r="H51" i="86"/>
  <c r="E52" i="9"/>
  <c r="E52" i="10"/>
  <c r="D52" i="14"/>
  <c r="F52" i="23"/>
  <c r="F52" i="22"/>
  <c r="D50" i="10"/>
  <c r="D50" i="9"/>
  <c r="G51" i="23"/>
  <c r="G51" i="22"/>
  <c r="D50" i="232"/>
  <c r="C52" i="10"/>
  <c r="C52" i="9"/>
  <c r="B51" i="14"/>
  <c r="H50" i="22"/>
  <c r="H50" i="23"/>
  <c r="I21" i="86"/>
  <c r="F51" i="10"/>
  <c r="F51" i="9"/>
  <c r="B52" i="14"/>
  <c r="G51" i="14"/>
  <c r="E50" i="14"/>
  <c r="I21" i="22"/>
  <c r="I21" i="23"/>
  <c r="I50" i="23"/>
  <c r="I50" i="22"/>
  <c r="I51" i="23"/>
  <c r="I51" i="22"/>
  <c r="I52" i="23"/>
  <c r="I52" i="22"/>
  <c r="J21" i="86"/>
  <c r="H52" i="86"/>
  <c r="E50" i="10"/>
  <c r="E50" i="9"/>
  <c r="H50" i="14"/>
  <c r="F50" i="23"/>
  <c r="F50" i="22"/>
  <c r="C52" i="14"/>
  <c r="G50" i="23"/>
  <c r="G50" i="22"/>
  <c r="G52" i="23"/>
  <c r="G52" i="22"/>
  <c r="F52" i="232"/>
  <c r="C50" i="10"/>
  <c r="C50" i="9"/>
  <c r="H51" i="14"/>
  <c r="H21" i="22"/>
  <c r="H21" i="23"/>
  <c r="H51" i="22"/>
  <c r="H51" i="23"/>
  <c r="G52" i="86"/>
  <c r="B50" i="232"/>
  <c r="D52" i="232"/>
  <c r="C51" i="232"/>
  <c r="B50" i="9"/>
  <c r="B50" i="10"/>
  <c r="E51" i="9"/>
  <c r="E51" i="10"/>
  <c r="H52" i="14"/>
  <c r="F51" i="14"/>
  <c r="D50" i="14"/>
  <c r="B21" i="23"/>
  <c r="B21" i="22"/>
  <c r="B50" i="23"/>
  <c r="B50" i="22"/>
  <c r="B51" i="23"/>
  <c r="B51" i="22"/>
  <c r="B52" i="23"/>
  <c r="B52" i="22"/>
  <c r="L21" i="86"/>
  <c r="I52" i="86"/>
  <c r="F21" i="23"/>
  <c r="F21" i="22"/>
  <c r="B50" i="14"/>
  <c r="G21" i="22"/>
  <c r="G21" i="23"/>
  <c r="E51" i="232"/>
  <c r="F50" i="14"/>
  <c r="H52" i="22"/>
  <c r="H52" i="23"/>
  <c r="L51" i="86"/>
  <c r="B51" i="232"/>
  <c r="C52" i="232"/>
  <c r="I50" i="232"/>
  <c r="B51" i="9"/>
  <c r="B51" i="10"/>
  <c r="D51" i="9"/>
  <c r="D51" i="10"/>
  <c r="G52" i="14"/>
  <c r="E51" i="14"/>
  <c r="C50" i="14"/>
  <c r="C21" i="23"/>
  <c r="C21" i="22"/>
  <c r="C50" i="23"/>
  <c r="C50" i="22"/>
  <c r="C51" i="23"/>
  <c r="C51" i="22"/>
  <c r="C52" i="23"/>
  <c r="C52" i="22"/>
  <c r="J52" i="86"/>
  <c r="C21" i="232"/>
  <c r="D21" i="232"/>
  <c r="E21" i="232"/>
  <c r="F21" i="232"/>
  <c r="G21" i="232"/>
  <c r="H21" i="232"/>
  <c r="I21" i="232"/>
  <c r="B21" i="232"/>
  <c r="B21" i="9" l="1"/>
  <c r="B21" i="10"/>
  <c r="G21" i="14"/>
  <c r="C21" i="14"/>
  <c r="H21" i="14"/>
  <c r="C21" i="10"/>
  <c r="C21" i="9"/>
  <c r="D21" i="9"/>
  <c r="D21" i="10"/>
  <c r="B21" i="14"/>
  <c r="E21" i="14"/>
  <c r="F21" i="14"/>
  <c r="E21" i="10"/>
  <c r="E21" i="9"/>
  <c r="F21" i="10"/>
  <c r="F21" i="9"/>
  <c r="D21" i="14"/>
  <c r="C10" i="232" l="1"/>
  <c r="D10" i="232"/>
  <c r="E10" i="232"/>
  <c r="F10" i="232"/>
  <c r="G10" i="232"/>
  <c r="H10" i="232"/>
  <c r="I10" i="232"/>
  <c r="C11" i="232"/>
  <c r="D11" i="232"/>
  <c r="E11" i="232"/>
  <c r="F11" i="232"/>
  <c r="G11" i="232"/>
  <c r="H11" i="232"/>
  <c r="I11" i="232"/>
  <c r="C12" i="232"/>
  <c r="D12" i="232"/>
  <c r="E12" i="232"/>
  <c r="F12" i="232"/>
  <c r="G12" i="232"/>
  <c r="H12" i="232"/>
  <c r="I12" i="232"/>
  <c r="C13" i="232"/>
  <c r="D13" i="232"/>
  <c r="E13" i="232"/>
  <c r="F13" i="232"/>
  <c r="G13" i="232"/>
  <c r="H13" i="232"/>
  <c r="I13" i="232"/>
  <c r="C14" i="232"/>
  <c r="D14" i="232"/>
  <c r="E14" i="232"/>
  <c r="F14" i="232"/>
  <c r="G14" i="232"/>
  <c r="H14" i="232"/>
  <c r="I14" i="232"/>
  <c r="C15" i="232"/>
  <c r="D15" i="232"/>
  <c r="E15" i="232"/>
  <c r="F15" i="232"/>
  <c r="G15" i="232"/>
  <c r="H15" i="232"/>
  <c r="I15" i="232"/>
  <c r="C16" i="232"/>
  <c r="D16" i="232"/>
  <c r="E16" i="232"/>
  <c r="F16" i="232"/>
  <c r="G16" i="232"/>
  <c r="H16" i="232"/>
  <c r="I16" i="232"/>
  <c r="C17" i="232"/>
  <c r="D17" i="232"/>
  <c r="E17" i="232"/>
  <c r="F17" i="232"/>
  <c r="G17" i="232"/>
  <c r="H17" i="232"/>
  <c r="I17" i="232"/>
  <c r="C18" i="232"/>
  <c r="D18" i="232"/>
  <c r="E18" i="232"/>
  <c r="F18" i="232"/>
  <c r="G18" i="232"/>
  <c r="H18" i="232"/>
  <c r="I18" i="232"/>
  <c r="C19" i="232"/>
  <c r="D19" i="232"/>
  <c r="E19" i="232"/>
  <c r="F19" i="232"/>
  <c r="G19" i="232"/>
  <c r="H19" i="232"/>
  <c r="I19" i="232"/>
  <c r="C20" i="232"/>
  <c r="D20" i="232"/>
  <c r="E20" i="232"/>
  <c r="F20" i="232"/>
  <c r="G20" i="232"/>
  <c r="H20" i="232"/>
  <c r="I20" i="232"/>
  <c r="C22" i="232"/>
  <c r="D22" i="232"/>
  <c r="E22" i="232"/>
  <c r="F22" i="232"/>
  <c r="G22" i="232"/>
  <c r="H22" i="232"/>
  <c r="I22" i="232"/>
  <c r="C23" i="232"/>
  <c r="D23" i="232"/>
  <c r="E23" i="232"/>
  <c r="F23" i="232"/>
  <c r="G23" i="232"/>
  <c r="H23" i="232"/>
  <c r="I23" i="232"/>
  <c r="C24" i="232"/>
  <c r="D24" i="232"/>
  <c r="E24" i="232"/>
  <c r="F24" i="232"/>
  <c r="G24" i="232"/>
  <c r="H24" i="232"/>
  <c r="I24" i="232"/>
  <c r="C25" i="232"/>
  <c r="D25" i="232"/>
  <c r="E25" i="232"/>
  <c r="F25" i="232"/>
  <c r="G25" i="232"/>
  <c r="H25" i="232"/>
  <c r="I25" i="232"/>
  <c r="C26" i="232"/>
  <c r="D26" i="232"/>
  <c r="E26" i="232"/>
  <c r="F26" i="232"/>
  <c r="G26" i="232"/>
  <c r="H26" i="232"/>
  <c r="I26" i="232"/>
  <c r="C27" i="232"/>
  <c r="D27" i="232"/>
  <c r="E27" i="232"/>
  <c r="F27" i="232"/>
  <c r="G27" i="232"/>
  <c r="H27" i="232"/>
  <c r="I27" i="232"/>
  <c r="C28" i="232"/>
  <c r="D28" i="232"/>
  <c r="E28" i="232"/>
  <c r="F28" i="232"/>
  <c r="G28" i="232"/>
  <c r="H28" i="232"/>
  <c r="I28" i="232"/>
  <c r="C29" i="232"/>
  <c r="D29" i="232"/>
  <c r="E29" i="232"/>
  <c r="F29" i="232"/>
  <c r="G29" i="232"/>
  <c r="H29" i="232"/>
  <c r="I29" i="232"/>
  <c r="C30" i="232"/>
  <c r="D30" i="232"/>
  <c r="E30" i="232"/>
  <c r="F30" i="232"/>
  <c r="G30" i="232"/>
  <c r="H30" i="232"/>
  <c r="I30" i="232"/>
  <c r="C31" i="232"/>
  <c r="D31" i="232"/>
  <c r="E31" i="232"/>
  <c r="F31" i="232"/>
  <c r="G31" i="232"/>
  <c r="H31" i="232"/>
  <c r="I31" i="232"/>
  <c r="C32" i="232"/>
  <c r="D32" i="232"/>
  <c r="E32" i="232"/>
  <c r="F32" i="232"/>
  <c r="G32" i="232"/>
  <c r="H32" i="232"/>
  <c r="I32" i="232"/>
  <c r="C33" i="232"/>
  <c r="D33" i="232"/>
  <c r="E33" i="232"/>
  <c r="F33" i="232"/>
  <c r="G33" i="232"/>
  <c r="H33" i="232"/>
  <c r="I33" i="232"/>
  <c r="C34" i="232"/>
  <c r="D34" i="232"/>
  <c r="E34" i="232"/>
  <c r="F34" i="232"/>
  <c r="G34" i="232"/>
  <c r="H34" i="232"/>
  <c r="I34" i="232"/>
  <c r="C35" i="232"/>
  <c r="D35" i="232"/>
  <c r="E35" i="232"/>
  <c r="F35" i="232"/>
  <c r="G35" i="232"/>
  <c r="H35" i="232"/>
  <c r="I35" i="232"/>
  <c r="C36" i="232"/>
  <c r="D36" i="232"/>
  <c r="E36" i="232"/>
  <c r="F36" i="232"/>
  <c r="G36" i="232"/>
  <c r="H36" i="232"/>
  <c r="I36" i="232"/>
  <c r="C37" i="232"/>
  <c r="D37" i="232"/>
  <c r="E37" i="232"/>
  <c r="F37" i="232"/>
  <c r="G37" i="232"/>
  <c r="H37" i="232"/>
  <c r="I37" i="232"/>
  <c r="C38" i="232"/>
  <c r="D38" i="232"/>
  <c r="E38" i="232"/>
  <c r="F38" i="232"/>
  <c r="G38" i="232"/>
  <c r="H38" i="232"/>
  <c r="I38" i="232"/>
  <c r="C39" i="232"/>
  <c r="D39" i="232"/>
  <c r="E39" i="232"/>
  <c r="F39" i="232"/>
  <c r="G39" i="232"/>
  <c r="H39" i="232"/>
  <c r="I39" i="232"/>
  <c r="C40" i="232"/>
  <c r="D40" i="232"/>
  <c r="E40" i="232"/>
  <c r="F40" i="232"/>
  <c r="G40" i="232"/>
  <c r="H40" i="232"/>
  <c r="I40" i="232"/>
  <c r="C42" i="232"/>
  <c r="D42" i="232"/>
  <c r="E42" i="232"/>
  <c r="F42" i="232"/>
  <c r="G42" i="232"/>
  <c r="H42" i="232"/>
  <c r="I42" i="232"/>
  <c r="C43" i="232"/>
  <c r="D43" i="232"/>
  <c r="E43" i="232"/>
  <c r="F43" i="232"/>
  <c r="G43" i="232"/>
  <c r="H43" i="232"/>
  <c r="I43" i="232"/>
  <c r="C44" i="232"/>
  <c r="D44" i="232"/>
  <c r="E44" i="232"/>
  <c r="F44" i="232"/>
  <c r="G44" i="232"/>
  <c r="H44" i="232"/>
  <c r="I44" i="232"/>
  <c r="C45" i="232"/>
  <c r="D45" i="232"/>
  <c r="E45" i="232"/>
  <c r="F45" i="232"/>
  <c r="G45" i="232"/>
  <c r="H45" i="232"/>
  <c r="I45" i="232"/>
  <c r="C46" i="232"/>
  <c r="D46" i="232"/>
  <c r="E46" i="232"/>
  <c r="F46" i="232"/>
  <c r="G46" i="232"/>
  <c r="H46" i="232"/>
  <c r="I46" i="232"/>
  <c r="B22" i="232"/>
  <c r="B23" i="232"/>
  <c r="B24" i="232"/>
  <c r="B25" i="232"/>
  <c r="B26" i="232"/>
  <c r="B27" i="232"/>
  <c r="B28" i="232"/>
  <c r="B29" i="232"/>
  <c r="B30" i="232"/>
  <c r="B31" i="232"/>
  <c r="B32" i="232"/>
  <c r="B33" i="232"/>
  <c r="B34" i="232"/>
  <c r="B35" i="232"/>
  <c r="B36" i="232"/>
  <c r="B37" i="232"/>
  <c r="B38" i="232"/>
  <c r="B39" i="232"/>
  <c r="B40" i="232"/>
  <c r="B42" i="232"/>
  <c r="B43" i="232"/>
  <c r="B44" i="232"/>
  <c r="B45" i="232"/>
  <c r="B46" i="232"/>
  <c r="B10" i="232"/>
  <c r="B11" i="232"/>
  <c r="B12" i="232"/>
  <c r="B13" i="232"/>
  <c r="B14" i="232"/>
  <c r="B15" i="232"/>
  <c r="B16" i="232"/>
  <c r="B17" i="232"/>
  <c r="B18" i="232"/>
  <c r="B19" i="232"/>
  <c r="B20" i="232"/>
  <c r="H9" i="232" l="1"/>
  <c r="H48" i="230"/>
  <c r="H48" i="232" s="1"/>
  <c r="G9" i="232"/>
  <c r="G48" i="230"/>
  <c r="G48" i="232" s="1"/>
  <c r="D9" i="232"/>
  <c r="D48" i="230"/>
  <c r="D48" i="232" s="1"/>
  <c r="C9" i="232"/>
  <c r="C48" i="230"/>
  <c r="C48" i="232" s="1"/>
  <c r="B9" i="232"/>
  <c r="B48" i="230"/>
  <c r="B48" i="232" s="1"/>
  <c r="F9" i="232"/>
  <c r="F48" i="230"/>
  <c r="F48" i="232" s="1"/>
  <c r="E9" i="232"/>
  <c r="E48" i="230"/>
  <c r="E48" i="232" s="1"/>
  <c r="I9" i="232"/>
  <c r="I48" i="230"/>
  <c r="I48" i="232" s="1"/>
  <c r="I48" i="11" l="1"/>
  <c r="B48" i="24" l="1"/>
  <c r="F48" i="86"/>
  <c r="B48" i="5"/>
  <c r="B48" i="4"/>
  <c r="J50" i="4"/>
  <c r="J50" i="5" s="1"/>
  <c r="I50" i="4"/>
  <c r="I50" i="5" s="1"/>
  <c r="I51" i="4"/>
  <c r="I51" i="5" s="1"/>
  <c r="J52" i="4"/>
  <c r="J52" i="5" s="1"/>
  <c r="B47" i="1"/>
  <c r="F40" i="10" l="1"/>
  <c r="F40" i="9"/>
  <c r="D34" i="10"/>
  <c r="D34" i="9"/>
  <c r="D26" i="10"/>
  <c r="D26" i="9"/>
  <c r="F45" i="14"/>
  <c r="H38" i="14"/>
  <c r="C33" i="14"/>
  <c r="G29" i="14"/>
  <c r="C25" i="14"/>
  <c r="G39" i="23"/>
  <c r="G39" i="22"/>
  <c r="G35" i="23"/>
  <c r="G35" i="22"/>
  <c r="G32" i="22"/>
  <c r="G32" i="23"/>
  <c r="G29" i="23"/>
  <c r="G29" i="22"/>
  <c r="G25" i="22"/>
  <c r="G25" i="23"/>
  <c r="F44" i="9"/>
  <c r="F44" i="10"/>
  <c r="D37" i="9"/>
  <c r="D37" i="10"/>
  <c r="B31" i="9"/>
  <c r="B31" i="10"/>
  <c r="E24" i="9"/>
  <c r="E24" i="10"/>
  <c r="D44" i="14"/>
  <c r="H39" i="14"/>
  <c r="E36" i="14"/>
  <c r="H31" i="14"/>
  <c r="D27" i="14"/>
  <c r="F38" i="23"/>
  <c r="F38" i="22"/>
  <c r="F34" i="22"/>
  <c r="F34" i="23"/>
  <c r="F30" i="22"/>
  <c r="F30" i="23"/>
  <c r="F27" i="23"/>
  <c r="F27" i="22"/>
  <c r="F23" i="23"/>
  <c r="F23" i="22"/>
  <c r="C46" i="10"/>
  <c r="C46" i="9"/>
  <c r="F38" i="9"/>
  <c r="F38" i="10"/>
  <c r="F30" i="10"/>
  <c r="F30" i="9"/>
  <c r="D24" i="9"/>
  <c r="D24" i="10"/>
  <c r="C44" i="14"/>
  <c r="F38" i="14"/>
  <c r="B34" i="14"/>
  <c r="D28" i="14"/>
  <c r="G23" i="14"/>
  <c r="E39" i="22"/>
  <c r="E39" i="23"/>
  <c r="E35" i="23"/>
  <c r="E35" i="22"/>
  <c r="E30" i="22"/>
  <c r="E30" i="23"/>
  <c r="E24" i="23"/>
  <c r="E24" i="22"/>
  <c r="D44" i="10"/>
  <c r="D44" i="9"/>
  <c r="B37" i="9"/>
  <c r="B37" i="10"/>
  <c r="C32" i="10"/>
  <c r="C32" i="9"/>
  <c r="F25" i="10"/>
  <c r="F25" i="9"/>
  <c r="H42" i="14"/>
  <c r="D37" i="14"/>
  <c r="G32" i="14"/>
  <c r="B27" i="14"/>
  <c r="F23" i="14"/>
  <c r="D36" i="23"/>
  <c r="D36" i="22"/>
  <c r="D32" i="23"/>
  <c r="D32" i="22"/>
  <c r="D30" i="23"/>
  <c r="D30" i="22"/>
  <c r="D25" i="23"/>
  <c r="D25" i="22"/>
  <c r="C38" i="10"/>
  <c r="C38" i="9"/>
  <c r="B27" i="10"/>
  <c r="B27" i="9"/>
  <c r="F46" i="9"/>
  <c r="F46" i="10"/>
  <c r="C45" i="9"/>
  <c r="C45" i="10"/>
  <c r="E43" i="9"/>
  <c r="E43" i="10"/>
  <c r="B42" i="9"/>
  <c r="B42" i="10"/>
  <c r="D39" i="9"/>
  <c r="D39" i="10"/>
  <c r="F37" i="10"/>
  <c r="F37" i="9"/>
  <c r="C36" i="10"/>
  <c r="C36" i="9"/>
  <c r="E34" i="10"/>
  <c r="E34" i="9"/>
  <c r="B33" i="9"/>
  <c r="B33" i="10"/>
  <c r="D31" i="9"/>
  <c r="D31" i="10"/>
  <c r="F29" i="9"/>
  <c r="F29" i="10"/>
  <c r="C28" i="9"/>
  <c r="C28" i="10"/>
  <c r="E26" i="9"/>
  <c r="E26" i="10"/>
  <c r="B25" i="10"/>
  <c r="B25" i="9"/>
  <c r="D23" i="10"/>
  <c r="D23" i="9"/>
  <c r="H46" i="14"/>
  <c r="G45" i="14"/>
  <c r="F44" i="14"/>
  <c r="E43" i="14"/>
  <c r="D42" i="14"/>
  <c r="C40" i="14"/>
  <c r="B39" i="14"/>
  <c r="H37" i="14"/>
  <c r="G36" i="14"/>
  <c r="F35" i="14"/>
  <c r="E34" i="14"/>
  <c r="D33" i="14"/>
  <c r="C32" i="14"/>
  <c r="B31" i="14"/>
  <c r="H29" i="14"/>
  <c r="G28" i="14"/>
  <c r="F27" i="14"/>
  <c r="E26" i="14"/>
  <c r="D25" i="14"/>
  <c r="C24" i="14"/>
  <c r="B23" i="14"/>
  <c r="H40" i="23"/>
  <c r="H40" i="22"/>
  <c r="H39" i="23"/>
  <c r="H39" i="22"/>
  <c r="H38" i="23"/>
  <c r="H38" i="22"/>
  <c r="H37" i="23"/>
  <c r="H37" i="22"/>
  <c r="H36" i="23"/>
  <c r="H36" i="22"/>
  <c r="H35" i="22"/>
  <c r="H35" i="23"/>
  <c r="H34" i="22"/>
  <c r="H34" i="23"/>
  <c r="H33" i="23"/>
  <c r="H33" i="22"/>
  <c r="H32" i="23"/>
  <c r="H32" i="22"/>
  <c r="H31" i="23"/>
  <c r="H31" i="22"/>
  <c r="H30" i="23"/>
  <c r="H30" i="22"/>
  <c r="H29" i="23"/>
  <c r="H29" i="22"/>
  <c r="H28" i="22"/>
  <c r="H28" i="23"/>
  <c r="H27" i="22"/>
  <c r="H27" i="23"/>
  <c r="H26" i="22"/>
  <c r="H26" i="23"/>
  <c r="H25" i="22"/>
  <c r="H25" i="23"/>
  <c r="H24" i="22"/>
  <c r="H24" i="23"/>
  <c r="H23" i="22"/>
  <c r="H23" i="23"/>
  <c r="H22" i="22"/>
  <c r="H22" i="23"/>
  <c r="D43" i="10"/>
  <c r="D43" i="9"/>
  <c r="B36" i="10"/>
  <c r="B36" i="9"/>
  <c r="B28" i="10"/>
  <c r="B28" i="9"/>
  <c r="D43" i="14"/>
  <c r="E35" i="14"/>
  <c r="H30" i="14"/>
  <c r="D26" i="14"/>
  <c r="G40" i="22"/>
  <c r="G40" i="23"/>
  <c r="G36" i="22"/>
  <c r="G36" i="23"/>
  <c r="G31" i="23"/>
  <c r="G31" i="22"/>
  <c r="G27" i="22"/>
  <c r="G27" i="23"/>
  <c r="G22" i="22"/>
  <c r="G22" i="23"/>
  <c r="C43" i="9"/>
  <c r="C43" i="10"/>
  <c r="F35" i="9"/>
  <c r="F35" i="10"/>
  <c r="D29" i="9"/>
  <c r="D29" i="10"/>
  <c r="B23" i="9"/>
  <c r="B23" i="10"/>
  <c r="F46" i="14"/>
  <c r="B42" i="14"/>
  <c r="D35" i="14"/>
  <c r="G30" i="14"/>
  <c r="B25" i="14"/>
  <c r="F40" i="22"/>
  <c r="F40" i="23"/>
  <c r="F35" i="23"/>
  <c r="F35" i="22"/>
  <c r="F31" i="23"/>
  <c r="F31" i="22"/>
  <c r="F25" i="23"/>
  <c r="F25" i="22"/>
  <c r="D40" i="9"/>
  <c r="D40" i="10"/>
  <c r="B34" i="10"/>
  <c r="B34" i="9"/>
  <c r="E27" i="9"/>
  <c r="E27" i="10"/>
  <c r="G39" i="14"/>
  <c r="C35" i="14"/>
  <c r="F30" i="14"/>
  <c r="B26" i="14"/>
  <c r="E37" i="23"/>
  <c r="E37" i="22"/>
  <c r="E33" i="23"/>
  <c r="E33" i="22"/>
  <c r="E28" i="22"/>
  <c r="E28" i="23"/>
  <c r="E23" i="22"/>
  <c r="E23" i="23"/>
  <c r="C40" i="10"/>
  <c r="C40" i="9"/>
  <c r="F33" i="10"/>
  <c r="F33" i="9"/>
  <c r="D27" i="10"/>
  <c r="D27" i="9"/>
  <c r="G40" i="14"/>
  <c r="B35" i="14"/>
  <c r="E30" i="14"/>
  <c r="G24" i="14"/>
  <c r="D40" i="23"/>
  <c r="D40" i="22"/>
  <c r="D38" i="23"/>
  <c r="D38" i="22"/>
  <c r="D35" i="23"/>
  <c r="D35" i="22"/>
  <c r="D31" i="23"/>
  <c r="D31" i="22"/>
  <c r="D27" i="23"/>
  <c r="D27" i="22"/>
  <c r="D26" i="23"/>
  <c r="D26" i="22"/>
  <c r="D22" i="23"/>
  <c r="D22" i="22"/>
  <c r="F45" i="10"/>
  <c r="F45" i="9"/>
  <c r="C44" i="10"/>
  <c r="C44" i="9"/>
  <c r="E42" i="10"/>
  <c r="E42" i="9"/>
  <c r="B40" i="10"/>
  <c r="B40" i="9"/>
  <c r="D38" i="10"/>
  <c r="D38" i="9"/>
  <c r="F36" i="10"/>
  <c r="F36" i="9"/>
  <c r="C35" i="9"/>
  <c r="C35" i="10"/>
  <c r="E33" i="10"/>
  <c r="E33" i="9"/>
  <c r="B32" i="10"/>
  <c r="B32" i="9"/>
  <c r="D30" i="10"/>
  <c r="D30" i="9"/>
  <c r="F28" i="10"/>
  <c r="F28" i="9"/>
  <c r="C27" i="10"/>
  <c r="C27" i="9"/>
  <c r="E25" i="10"/>
  <c r="E25" i="9"/>
  <c r="B24" i="9"/>
  <c r="B24" i="10"/>
  <c r="D22" i="9"/>
  <c r="D22" i="10"/>
  <c r="C46" i="14"/>
  <c r="B45" i="14"/>
  <c r="H43" i="14"/>
  <c r="G42" i="14"/>
  <c r="F40" i="14"/>
  <c r="E39" i="14"/>
  <c r="D38" i="14"/>
  <c r="C37" i="14"/>
  <c r="B36" i="14"/>
  <c r="H34" i="14"/>
  <c r="G33" i="14"/>
  <c r="F32" i="14"/>
  <c r="E31" i="14"/>
  <c r="D30" i="14"/>
  <c r="C29" i="14"/>
  <c r="B28" i="14"/>
  <c r="H26" i="14"/>
  <c r="G25" i="14"/>
  <c r="F24" i="14"/>
  <c r="E23" i="14"/>
  <c r="D22" i="14"/>
  <c r="C40" i="23"/>
  <c r="C40" i="22"/>
  <c r="C39" i="23"/>
  <c r="C39" i="22"/>
  <c r="C38" i="23"/>
  <c r="C38" i="22"/>
  <c r="C37" i="23"/>
  <c r="C37" i="22"/>
  <c r="C36" i="23"/>
  <c r="C36" i="22"/>
  <c r="C35" i="23"/>
  <c r="C35" i="22"/>
  <c r="C34" i="23"/>
  <c r="C34" i="22"/>
  <c r="C33" i="23"/>
  <c r="C33" i="22"/>
  <c r="C32" i="23"/>
  <c r="C32" i="22"/>
  <c r="C31" i="23"/>
  <c r="C31" i="22"/>
  <c r="C30" i="23"/>
  <c r="C30" i="22"/>
  <c r="C29" i="23"/>
  <c r="C29" i="22"/>
  <c r="C28" i="23"/>
  <c r="C28" i="22"/>
  <c r="C27" i="23"/>
  <c r="C27" i="22"/>
  <c r="C26" i="23"/>
  <c r="C26" i="22"/>
  <c r="C25" i="23"/>
  <c r="C25" i="22"/>
  <c r="C24" i="23"/>
  <c r="C24" i="22"/>
  <c r="C23" i="23"/>
  <c r="C23" i="22"/>
  <c r="C22" i="23"/>
  <c r="C22" i="22"/>
  <c r="E46" i="10"/>
  <c r="E46" i="9"/>
  <c r="C39" i="10"/>
  <c r="C39" i="9"/>
  <c r="F32" i="10"/>
  <c r="F32" i="9"/>
  <c r="E29" i="10"/>
  <c r="E29" i="9"/>
  <c r="C23" i="10"/>
  <c r="C23" i="9"/>
  <c r="E44" i="14"/>
  <c r="B40" i="14"/>
  <c r="G37" i="14"/>
  <c r="D34" i="14"/>
  <c r="F28" i="14"/>
  <c r="B24" i="14"/>
  <c r="G38" i="22"/>
  <c r="G38" i="23"/>
  <c r="G33" i="23"/>
  <c r="G33" i="22"/>
  <c r="G28" i="23"/>
  <c r="G28" i="22"/>
  <c r="G23" i="22"/>
  <c r="G23" i="23"/>
  <c r="B39" i="9"/>
  <c r="B39" i="10"/>
  <c r="E32" i="10"/>
  <c r="E32" i="9"/>
  <c r="C26" i="9"/>
  <c r="C26" i="10"/>
  <c r="C43" i="14"/>
  <c r="F37" i="14"/>
  <c r="B33" i="14"/>
  <c r="E28" i="14"/>
  <c r="H23" i="14"/>
  <c r="F37" i="23"/>
  <c r="F37" i="22"/>
  <c r="F33" i="23"/>
  <c r="F33" i="22"/>
  <c r="F28" i="22"/>
  <c r="F28" i="23"/>
  <c r="F24" i="22"/>
  <c r="F24" i="23"/>
  <c r="B43" i="10"/>
  <c r="B43" i="9"/>
  <c r="C37" i="9"/>
  <c r="C37" i="10"/>
  <c r="D32" i="10"/>
  <c r="D32" i="9"/>
  <c r="B26" i="9"/>
  <c r="B26" i="10"/>
  <c r="E46" i="14"/>
  <c r="B43" i="14"/>
  <c r="E37" i="14"/>
  <c r="H32" i="14"/>
  <c r="E29" i="14"/>
  <c r="H24" i="14"/>
  <c r="E40" i="22"/>
  <c r="E40" i="23"/>
  <c r="E36" i="22"/>
  <c r="E36" i="23"/>
  <c r="E31" i="22"/>
  <c r="E31" i="23"/>
  <c r="E27" i="22"/>
  <c r="E27" i="23"/>
  <c r="E25" i="22"/>
  <c r="E25" i="23"/>
  <c r="F42" i="10"/>
  <c r="F42" i="9"/>
  <c r="D35" i="10"/>
  <c r="D35" i="9"/>
  <c r="B29" i="10"/>
  <c r="B29" i="9"/>
  <c r="E22" i="10"/>
  <c r="E22" i="9"/>
  <c r="D46" i="14"/>
  <c r="B44" i="14"/>
  <c r="E38" i="14"/>
  <c r="H33" i="14"/>
  <c r="D29" i="14"/>
  <c r="E22" i="14"/>
  <c r="D39" i="23"/>
  <c r="D39" i="22"/>
  <c r="D33" i="23"/>
  <c r="D33" i="22"/>
  <c r="D29" i="23"/>
  <c r="D29" i="22"/>
  <c r="D24" i="23"/>
  <c r="D24" i="22"/>
  <c r="D42" i="10"/>
  <c r="D42" i="9"/>
  <c r="B35" i="9"/>
  <c r="B35" i="10"/>
  <c r="C30" i="10"/>
  <c r="C30" i="9"/>
  <c r="F23" i="10"/>
  <c r="F23" i="9"/>
  <c r="B46" i="14"/>
  <c r="H44" i="14"/>
  <c r="G43" i="14"/>
  <c r="F42" i="14"/>
  <c r="E40" i="14"/>
  <c r="D39" i="14"/>
  <c r="C38" i="14"/>
  <c r="B37" i="14"/>
  <c r="H35" i="14"/>
  <c r="G34" i="14"/>
  <c r="F33" i="14"/>
  <c r="E32" i="14"/>
  <c r="C30" i="14"/>
  <c r="B29" i="14"/>
  <c r="H27" i="14"/>
  <c r="G26" i="14"/>
  <c r="F25" i="14"/>
  <c r="E24" i="14"/>
  <c r="D23" i="14"/>
  <c r="C22" i="14"/>
  <c r="B40" i="23"/>
  <c r="B40" i="22"/>
  <c r="B39" i="23"/>
  <c r="B39" i="22"/>
  <c r="B38" i="23"/>
  <c r="B38" i="22"/>
  <c r="B37" i="23"/>
  <c r="B37" i="22"/>
  <c r="B36" i="23"/>
  <c r="B36" i="22"/>
  <c r="B35" i="23"/>
  <c r="B35" i="22"/>
  <c r="B34" i="23"/>
  <c r="B34" i="22"/>
  <c r="B33" i="23"/>
  <c r="B33" i="22"/>
  <c r="B32" i="23"/>
  <c r="B32" i="22"/>
  <c r="B31" i="23"/>
  <c r="B31" i="22"/>
  <c r="B30" i="23"/>
  <c r="B30" i="22"/>
  <c r="B29" i="23"/>
  <c r="B29" i="22"/>
  <c r="B28" i="23"/>
  <c r="B28" i="22"/>
  <c r="B27" i="23"/>
  <c r="B27" i="22"/>
  <c r="B26" i="23"/>
  <c r="B26" i="22"/>
  <c r="B25" i="23"/>
  <c r="B25" i="22"/>
  <c r="B24" i="23"/>
  <c r="B24" i="22"/>
  <c r="B23" i="23"/>
  <c r="B23" i="22"/>
  <c r="B22" i="23"/>
  <c r="B22" i="22"/>
  <c r="B45" i="10"/>
  <c r="B45" i="9"/>
  <c r="E37" i="10"/>
  <c r="E37" i="9"/>
  <c r="C31" i="10"/>
  <c r="C31" i="9"/>
  <c r="F24" i="10"/>
  <c r="F24" i="9"/>
  <c r="G46" i="14"/>
  <c r="C42" i="14"/>
  <c r="F36" i="14"/>
  <c r="B32" i="14"/>
  <c r="E27" i="14"/>
  <c r="H22" i="14"/>
  <c r="G37" i="23"/>
  <c r="G37" i="22"/>
  <c r="G34" i="22"/>
  <c r="G34" i="23"/>
  <c r="G30" i="22"/>
  <c r="G30" i="23"/>
  <c r="G26" i="22"/>
  <c r="G26" i="23"/>
  <c r="G24" i="22"/>
  <c r="G24" i="23"/>
  <c r="D46" i="10"/>
  <c r="D46" i="9"/>
  <c r="E40" i="9"/>
  <c r="E40" i="10"/>
  <c r="C34" i="9"/>
  <c r="C34" i="10"/>
  <c r="F27" i="9"/>
  <c r="F27" i="10"/>
  <c r="E45" i="14"/>
  <c r="G38" i="14"/>
  <c r="C34" i="14"/>
  <c r="F29" i="14"/>
  <c r="C26" i="14"/>
  <c r="G22" i="14"/>
  <c r="F39" i="23"/>
  <c r="F39" i="22"/>
  <c r="F36" i="22"/>
  <c r="F36" i="23"/>
  <c r="F32" i="22"/>
  <c r="F32" i="23"/>
  <c r="F29" i="23"/>
  <c r="F29" i="22"/>
  <c r="F26" i="22"/>
  <c r="F26" i="23"/>
  <c r="F22" i="22"/>
  <c r="F22" i="23"/>
  <c r="E44" i="10"/>
  <c r="E44" i="9"/>
  <c r="E35" i="9"/>
  <c r="E35" i="10"/>
  <c r="C29" i="10"/>
  <c r="C29" i="9"/>
  <c r="F22" i="9"/>
  <c r="F22" i="10"/>
  <c r="D45" i="14"/>
  <c r="H40" i="14"/>
  <c r="D36" i="14"/>
  <c r="G31" i="14"/>
  <c r="C27" i="14"/>
  <c r="F22" i="14"/>
  <c r="E38" i="22"/>
  <c r="E38" i="23"/>
  <c r="E34" i="22"/>
  <c r="E34" i="23"/>
  <c r="E32" i="22"/>
  <c r="E32" i="23"/>
  <c r="E29" i="23"/>
  <c r="E29" i="22"/>
  <c r="E26" i="23"/>
  <c r="E26" i="22"/>
  <c r="E22" i="23"/>
  <c r="E22" i="22"/>
  <c r="B46" i="10"/>
  <c r="B46" i="9"/>
  <c r="E38" i="10"/>
  <c r="E38" i="9"/>
  <c r="E30" i="10"/>
  <c r="E30" i="9"/>
  <c r="C24" i="9"/>
  <c r="C24" i="10"/>
  <c r="C45" i="14"/>
  <c r="F39" i="14"/>
  <c r="C36" i="14"/>
  <c r="F31" i="14"/>
  <c r="C28" i="14"/>
  <c r="H25" i="14"/>
  <c r="D37" i="23"/>
  <c r="D37" i="22"/>
  <c r="D34" i="23"/>
  <c r="D34" i="22"/>
  <c r="D28" i="23"/>
  <c r="D28" i="22"/>
  <c r="D23" i="23"/>
  <c r="D23" i="22"/>
  <c r="E45" i="10"/>
  <c r="E45" i="9"/>
  <c r="B44" i="9"/>
  <c r="B44" i="10"/>
  <c r="F39" i="10"/>
  <c r="F39" i="9"/>
  <c r="E36" i="10"/>
  <c r="E36" i="9"/>
  <c r="D33" i="9"/>
  <c r="D33" i="10"/>
  <c r="F31" i="9"/>
  <c r="F31" i="10"/>
  <c r="E28" i="10"/>
  <c r="E28" i="9"/>
  <c r="D25" i="10"/>
  <c r="D25" i="9"/>
  <c r="C22" i="10"/>
  <c r="C22" i="9"/>
  <c r="D31" i="14"/>
  <c r="D45" i="10"/>
  <c r="D45" i="9"/>
  <c r="F43" i="9"/>
  <c r="F43" i="10"/>
  <c r="C42" i="10"/>
  <c r="C42" i="9"/>
  <c r="E39" i="10"/>
  <c r="E39" i="9"/>
  <c r="B38" i="10"/>
  <c r="B38" i="9"/>
  <c r="D36" i="10"/>
  <c r="D36" i="9"/>
  <c r="F34" i="10"/>
  <c r="F34" i="9"/>
  <c r="C33" i="9"/>
  <c r="C33" i="10"/>
  <c r="E31" i="9"/>
  <c r="E31" i="10"/>
  <c r="B30" i="9"/>
  <c r="B30" i="10"/>
  <c r="D28" i="10"/>
  <c r="D28" i="9"/>
  <c r="F26" i="10"/>
  <c r="F26" i="9"/>
  <c r="C25" i="10"/>
  <c r="C25" i="9"/>
  <c r="E23" i="10"/>
  <c r="E23" i="9"/>
  <c r="B22" i="10"/>
  <c r="B22" i="9"/>
  <c r="H45" i="14"/>
  <c r="G44" i="14"/>
  <c r="F43" i="14"/>
  <c r="E42" i="14"/>
  <c r="D40" i="14"/>
  <c r="C39" i="14"/>
  <c r="B38" i="14"/>
  <c r="H36" i="14"/>
  <c r="G35" i="14"/>
  <c r="F34" i="14"/>
  <c r="E33" i="14"/>
  <c r="D32" i="14"/>
  <c r="C31" i="14"/>
  <c r="B30" i="14"/>
  <c r="H28" i="14"/>
  <c r="G27" i="14"/>
  <c r="F26" i="14"/>
  <c r="E25" i="14"/>
  <c r="D24" i="14"/>
  <c r="C23" i="14"/>
  <c r="B22" i="14"/>
  <c r="I40" i="23"/>
  <c r="I40" i="22"/>
  <c r="I39" i="23"/>
  <c r="I39" i="22"/>
  <c r="I38" i="23"/>
  <c r="I38" i="22"/>
  <c r="I37" i="23"/>
  <c r="I37" i="22"/>
  <c r="I36" i="23"/>
  <c r="I36" i="22"/>
  <c r="I35" i="23"/>
  <c r="I35" i="22"/>
  <c r="I34" i="23"/>
  <c r="I34" i="22"/>
  <c r="I33" i="23"/>
  <c r="I33" i="22"/>
  <c r="I32" i="23"/>
  <c r="I32" i="22"/>
  <c r="I31" i="23"/>
  <c r="I31" i="22"/>
  <c r="I30" i="23"/>
  <c r="I30" i="22"/>
  <c r="I29" i="23"/>
  <c r="I29" i="22"/>
  <c r="I28" i="22"/>
  <c r="I28" i="23"/>
  <c r="I27" i="22"/>
  <c r="I27" i="23"/>
  <c r="I26" i="22"/>
  <c r="I26" i="23"/>
  <c r="I25" i="22"/>
  <c r="I25" i="23"/>
  <c r="I24" i="22"/>
  <c r="I24" i="23"/>
  <c r="I23" i="22"/>
  <c r="I23" i="23"/>
  <c r="I22" i="22"/>
  <c r="I22" i="23"/>
  <c r="I46" i="4"/>
  <c r="I46" i="5" s="1"/>
  <c r="J26" i="4"/>
  <c r="J26" i="5" s="1"/>
  <c r="J45" i="4"/>
  <c r="J45" i="5" s="1"/>
  <c r="I43" i="4"/>
  <c r="I43" i="5" s="1"/>
  <c r="I34" i="4"/>
  <c r="I34" i="5" s="1"/>
  <c r="I32" i="4"/>
  <c r="I32" i="5" s="1"/>
  <c r="J31" i="4"/>
  <c r="J31" i="5" s="1"/>
  <c r="I28" i="4"/>
  <c r="I28" i="5" s="1"/>
  <c r="J27" i="4"/>
  <c r="J27" i="5" s="1"/>
  <c r="I26" i="4"/>
  <c r="I26" i="5" s="1"/>
  <c r="H37" i="6"/>
  <c r="H52" i="7"/>
  <c r="I33" i="4"/>
  <c r="I33" i="5" s="1"/>
  <c r="H44" i="6"/>
  <c r="I40" i="4"/>
  <c r="I40" i="5" s="1"/>
  <c r="I38" i="4"/>
  <c r="I38" i="5" s="1"/>
  <c r="J37" i="4"/>
  <c r="J37" i="5" s="1"/>
  <c r="J33" i="4"/>
  <c r="J33" i="5" s="1"/>
  <c r="J32" i="4"/>
  <c r="J32" i="5" s="1"/>
  <c r="I29" i="4"/>
  <c r="I29" i="5" s="1"/>
  <c r="J28" i="4"/>
  <c r="J28" i="5" s="1"/>
  <c r="J51" i="12"/>
  <c r="J44" i="12"/>
  <c r="J39" i="12"/>
  <c r="J31" i="12"/>
  <c r="J27" i="12"/>
  <c r="J23" i="12"/>
  <c r="J21" i="12"/>
  <c r="J45" i="13"/>
  <c r="J40" i="13"/>
  <c r="I45" i="4"/>
  <c r="I45" i="5" s="1"/>
  <c r="J44" i="4"/>
  <c r="J44" i="5" s="1"/>
  <c r="J43" i="4"/>
  <c r="J43" i="5" s="1"/>
  <c r="I39" i="4"/>
  <c r="I39" i="5" s="1"/>
  <c r="J38" i="4"/>
  <c r="J38" i="5" s="1"/>
  <c r="I35" i="4"/>
  <c r="I35" i="5" s="1"/>
  <c r="I24" i="4"/>
  <c r="I24" i="5" s="1"/>
  <c r="J23" i="4"/>
  <c r="J23" i="5" s="1"/>
  <c r="J21" i="4"/>
  <c r="J21" i="5" s="1"/>
  <c r="H21" i="7"/>
  <c r="H50" i="8"/>
  <c r="H43" i="8"/>
  <c r="H38" i="8"/>
  <c r="H34" i="8"/>
  <c r="H30" i="8"/>
  <c r="H21" i="8"/>
  <c r="J50" i="11"/>
  <c r="J30" i="11"/>
  <c r="J26" i="11"/>
  <c r="J22" i="11"/>
  <c r="J35" i="12"/>
  <c r="J36" i="13"/>
  <c r="H26" i="8"/>
  <c r="H22" i="8"/>
  <c r="H29" i="6"/>
  <c r="H23" i="7"/>
  <c r="H46" i="8"/>
  <c r="H42" i="8"/>
  <c r="H37" i="8"/>
  <c r="H33" i="8"/>
  <c r="H29" i="8"/>
  <c r="H25" i="8"/>
  <c r="J21" i="11"/>
  <c r="J43" i="11"/>
  <c r="J38" i="11"/>
  <c r="J34" i="11"/>
  <c r="J52" i="13"/>
  <c r="I22" i="4"/>
  <c r="I22" i="5" s="1"/>
  <c r="J46" i="11"/>
  <c r="J42" i="11"/>
  <c r="J37" i="11"/>
  <c r="J33" i="11"/>
  <c r="J29" i="11"/>
  <c r="J25" i="11"/>
  <c r="J50" i="12"/>
  <c r="J43" i="12"/>
  <c r="J38" i="12"/>
  <c r="J34" i="12"/>
  <c r="J30" i="12"/>
  <c r="J26" i="12"/>
  <c r="J22" i="12"/>
  <c r="J51" i="13"/>
  <c r="J44" i="13"/>
  <c r="J39" i="13"/>
  <c r="J35" i="13"/>
  <c r="J31" i="13"/>
  <c r="J27" i="13"/>
  <c r="J23" i="13"/>
  <c r="J32" i="13"/>
  <c r="J28" i="13"/>
  <c r="J46" i="4"/>
  <c r="J46" i="5" s="1"/>
  <c r="I42" i="4"/>
  <c r="I42" i="5" s="1"/>
  <c r="J39" i="4"/>
  <c r="J39" i="5" s="1"/>
  <c r="I36" i="4"/>
  <c r="I36" i="5" s="1"/>
  <c r="J35" i="4"/>
  <c r="J35" i="5" s="1"/>
  <c r="J34" i="4"/>
  <c r="J34" i="5" s="1"/>
  <c r="I30" i="4"/>
  <c r="I30" i="5" s="1"/>
  <c r="J29" i="4"/>
  <c r="J29" i="5" s="1"/>
  <c r="I25" i="4"/>
  <c r="I25" i="5" s="1"/>
  <c r="J22" i="4"/>
  <c r="J22" i="5" s="1"/>
  <c r="H52" i="8"/>
  <c r="H45" i="8"/>
  <c r="H40" i="8"/>
  <c r="H36" i="8"/>
  <c r="H32" i="8"/>
  <c r="H28" i="8"/>
  <c r="H24" i="8"/>
  <c r="J51" i="11"/>
  <c r="J44" i="11"/>
  <c r="J39" i="11"/>
  <c r="J35" i="11"/>
  <c r="J31" i="11"/>
  <c r="J27" i="11"/>
  <c r="J23" i="11"/>
  <c r="J52" i="12"/>
  <c r="J45" i="12"/>
  <c r="J40" i="12"/>
  <c r="J36" i="12"/>
  <c r="J32" i="12"/>
  <c r="J28" i="12"/>
  <c r="J24" i="12"/>
  <c r="J46" i="13"/>
  <c r="J42" i="13"/>
  <c r="J37" i="13"/>
  <c r="J33" i="13"/>
  <c r="J29" i="13"/>
  <c r="J25" i="13"/>
  <c r="J21" i="13"/>
  <c r="J24" i="13"/>
  <c r="I44" i="4"/>
  <c r="I44" i="5" s="1"/>
  <c r="J42" i="4"/>
  <c r="J42" i="5" s="1"/>
  <c r="J40" i="4"/>
  <c r="J40" i="5" s="1"/>
  <c r="I37" i="4"/>
  <c r="I37" i="5" s="1"/>
  <c r="J36" i="4"/>
  <c r="J36" i="5" s="1"/>
  <c r="I31" i="4"/>
  <c r="I31" i="5" s="1"/>
  <c r="J30" i="4"/>
  <c r="J30" i="5" s="1"/>
  <c r="I27" i="4"/>
  <c r="I27" i="5" s="1"/>
  <c r="J25" i="4"/>
  <c r="J25" i="5" s="1"/>
  <c r="J24" i="4"/>
  <c r="J24" i="5" s="1"/>
  <c r="H51" i="8"/>
  <c r="H44" i="8"/>
  <c r="H39" i="8"/>
  <c r="H35" i="8"/>
  <c r="H31" i="8"/>
  <c r="H27" i="8"/>
  <c r="H23" i="8"/>
  <c r="J52" i="11"/>
  <c r="J52" i="15" s="1"/>
  <c r="J45" i="11"/>
  <c r="J40" i="11"/>
  <c r="J36" i="11"/>
  <c r="J32" i="11"/>
  <c r="J28" i="11"/>
  <c r="J24" i="11"/>
  <c r="J24" i="15" s="1"/>
  <c r="J46" i="12"/>
  <c r="J42" i="12"/>
  <c r="J37" i="12"/>
  <c r="J33" i="12"/>
  <c r="J29" i="12"/>
  <c r="J25" i="12"/>
  <c r="J50" i="13"/>
  <c r="J43" i="13"/>
  <c r="J38" i="13"/>
  <c r="J34" i="13"/>
  <c r="J30" i="13"/>
  <c r="J26" i="13"/>
  <c r="J22" i="13"/>
  <c r="H46" i="6"/>
  <c r="H27" i="6"/>
  <c r="H50" i="7"/>
  <c r="H44" i="7"/>
  <c r="H43" i="7"/>
  <c r="H38" i="7"/>
  <c r="H34" i="7"/>
  <c r="H26" i="7"/>
  <c r="I52" i="4"/>
  <c r="I52" i="5" s="1"/>
  <c r="J51" i="4"/>
  <c r="J51" i="5" s="1"/>
  <c r="I23" i="4"/>
  <c r="I23" i="5" s="1"/>
  <c r="H51" i="7"/>
  <c r="I21" i="4"/>
  <c r="I21" i="5" s="1"/>
  <c r="H39" i="7"/>
  <c r="H35" i="7"/>
  <c r="H31" i="7"/>
  <c r="H27" i="7"/>
  <c r="H24" i="6"/>
  <c r="H50" i="6"/>
  <c r="H42" i="6"/>
  <c r="H38" i="6"/>
  <c r="H33" i="6"/>
  <c r="H30" i="6"/>
  <c r="H25" i="6"/>
  <c r="H23" i="6"/>
  <c r="H46" i="7"/>
  <c r="H42" i="7"/>
  <c r="H37" i="7"/>
  <c r="H33" i="7"/>
  <c r="H29" i="7"/>
  <c r="H25" i="7"/>
  <c r="H22" i="7"/>
  <c r="H43" i="6"/>
  <c r="H34" i="6"/>
  <c r="H26" i="6"/>
  <c r="H52" i="6"/>
  <c r="H40" i="6"/>
  <c r="H35" i="6"/>
  <c r="H32" i="6"/>
  <c r="H22" i="6"/>
  <c r="H30" i="7"/>
  <c r="B50" i="5"/>
  <c r="H51" i="6"/>
  <c r="H45" i="6"/>
  <c r="H39" i="6"/>
  <c r="H36" i="6"/>
  <c r="H31" i="6"/>
  <c r="H28" i="6"/>
  <c r="H21" i="6"/>
  <c r="H45" i="7"/>
  <c r="H40" i="7"/>
  <c r="H36" i="7"/>
  <c r="H32" i="7"/>
  <c r="H28" i="7"/>
  <c r="H24" i="7"/>
  <c r="J40" i="15" l="1"/>
  <c r="J35" i="15"/>
  <c r="J36" i="15"/>
  <c r="J39" i="15"/>
  <c r="J51" i="15"/>
  <c r="J32" i="15"/>
  <c r="J44" i="15"/>
  <c r="J37" i="15"/>
  <c r="J21" i="15"/>
  <c r="J50" i="15"/>
  <c r="J42" i="15"/>
  <c r="J46" i="15"/>
  <c r="J23" i="15"/>
  <c r="J27" i="15"/>
  <c r="J28" i="15"/>
  <c r="J31" i="15"/>
  <c r="J33" i="15"/>
  <c r="J43" i="15"/>
  <c r="J30" i="15"/>
  <c r="J45" i="15"/>
  <c r="J25" i="15"/>
  <c r="J34" i="15"/>
  <c r="J22" i="15"/>
  <c r="J29" i="15"/>
  <c r="J38" i="15"/>
  <c r="J26" i="15"/>
  <c r="H28" i="10"/>
  <c r="H28" i="9"/>
  <c r="J31" i="14"/>
  <c r="J22" i="14"/>
  <c r="K27" i="23"/>
  <c r="K27" i="22"/>
  <c r="K21" i="23"/>
  <c r="K21" i="22"/>
  <c r="K33" i="22"/>
  <c r="K33" i="23"/>
  <c r="H40" i="9"/>
  <c r="H40" i="10"/>
  <c r="H38" i="10"/>
  <c r="H38" i="9"/>
  <c r="K34" i="23"/>
  <c r="K34" i="22"/>
  <c r="J28" i="14"/>
  <c r="J23" i="14"/>
  <c r="J29" i="14"/>
  <c r="K52" i="22"/>
  <c r="K52" i="23"/>
  <c r="K35" i="23"/>
  <c r="K35" i="22"/>
  <c r="K25" i="22"/>
  <c r="K25" i="23"/>
  <c r="K40" i="22"/>
  <c r="K40" i="23"/>
  <c r="K22" i="23"/>
  <c r="K22" i="22"/>
  <c r="H21" i="9"/>
  <c r="H21" i="10"/>
  <c r="H52" i="9"/>
  <c r="H52" i="10"/>
  <c r="H42" i="9"/>
  <c r="H42" i="10"/>
  <c r="J32" i="14"/>
  <c r="K24" i="22"/>
  <c r="K24" i="23"/>
  <c r="J27" i="14"/>
  <c r="J33" i="14"/>
  <c r="K50" i="23"/>
  <c r="K50" i="22"/>
  <c r="H34" i="9"/>
  <c r="H34" i="10"/>
  <c r="J42" i="14"/>
  <c r="J26" i="14"/>
  <c r="H43" i="9"/>
  <c r="H43" i="10"/>
  <c r="H44" i="9"/>
  <c r="H44" i="10"/>
  <c r="K37" i="22"/>
  <c r="K37" i="23"/>
  <c r="H39" i="10"/>
  <c r="H39" i="9"/>
  <c r="H22" i="9"/>
  <c r="H22" i="10"/>
  <c r="H25" i="10"/>
  <c r="H25" i="9"/>
  <c r="H46" i="10"/>
  <c r="H46" i="9"/>
  <c r="J52" i="14"/>
  <c r="J44" i="14"/>
  <c r="J21" i="14"/>
  <c r="H29" i="10"/>
  <c r="H29" i="9"/>
  <c r="J50" i="14"/>
  <c r="K38" i="22"/>
  <c r="K38" i="23"/>
  <c r="H26" i="10"/>
  <c r="H26" i="9"/>
  <c r="J37" i="14"/>
  <c r="K31" i="23"/>
  <c r="K31" i="22"/>
  <c r="J40" i="14"/>
  <c r="J38" i="14"/>
  <c r="H36" i="10"/>
  <c r="H36" i="9"/>
  <c r="H23" i="10"/>
  <c r="H23" i="9"/>
  <c r="J43" i="14"/>
  <c r="K28" i="23"/>
  <c r="K28" i="22"/>
  <c r="H45" i="10"/>
  <c r="H45" i="9"/>
  <c r="H32" i="9"/>
  <c r="H32" i="10"/>
  <c r="H30" i="10"/>
  <c r="H30" i="9"/>
  <c r="H24" i="10"/>
  <c r="H24" i="9"/>
  <c r="J51" i="14"/>
  <c r="K36" i="23"/>
  <c r="K36" i="22"/>
  <c r="H50" i="10"/>
  <c r="H50" i="9"/>
  <c r="J36" i="14"/>
  <c r="J34" i="14"/>
  <c r="H31" i="10"/>
  <c r="H31" i="9"/>
  <c r="J35" i="14"/>
  <c r="K39" i="22"/>
  <c r="K39" i="23"/>
  <c r="K26" i="23"/>
  <c r="K26" i="22"/>
  <c r="J45" i="14"/>
  <c r="J39" i="14"/>
  <c r="J46" i="14"/>
  <c r="J30" i="14"/>
  <c r="K23" i="22"/>
  <c r="K29" i="22"/>
  <c r="K29" i="23"/>
  <c r="K32" i="22"/>
  <c r="K32" i="23"/>
  <c r="H51" i="10"/>
  <c r="H51" i="9"/>
  <c r="H35" i="10"/>
  <c r="H35" i="9"/>
  <c r="H33" i="9"/>
  <c r="H33" i="10"/>
  <c r="K30" i="23"/>
  <c r="K30" i="22"/>
  <c r="H27" i="10"/>
  <c r="H27" i="9"/>
  <c r="J24" i="14"/>
  <c r="J25" i="14"/>
  <c r="K51" i="22"/>
  <c r="K51" i="23"/>
  <c r="H37" i="10"/>
  <c r="H37" i="9"/>
  <c r="F18" i="9" l="1"/>
  <c r="D18" i="9"/>
  <c r="B17" i="9"/>
  <c r="E18" i="9"/>
  <c r="F19" i="9"/>
  <c r="E17" i="9"/>
  <c r="F17" i="9"/>
  <c r="B19" i="9"/>
  <c r="C17" i="9"/>
  <c r="D17" i="9"/>
  <c r="B18" i="9"/>
  <c r="C19" i="9"/>
  <c r="E19" i="9"/>
  <c r="C18" i="9"/>
  <c r="D19" i="9"/>
  <c r="L48" i="86" l="1"/>
  <c r="L10" i="86" l="1"/>
  <c r="L38" i="86"/>
  <c r="L37" i="86"/>
  <c r="L36" i="86"/>
  <c r="L35" i="86"/>
  <c r="L30" i="86"/>
  <c r="L29" i="86"/>
  <c r="L28" i="86"/>
  <c r="L27" i="86"/>
  <c r="L22" i="86"/>
  <c r="L20" i="86"/>
  <c r="L19" i="86"/>
  <c r="L18" i="86"/>
  <c r="L13" i="86"/>
  <c r="L12" i="86"/>
  <c r="L11" i="86"/>
  <c r="L9" i="86"/>
  <c r="L17" i="86" l="1"/>
  <c r="L31" i="86"/>
  <c r="L39" i="86"/>
  <c r="L14" i="86"/>
  <c r="L15" i="86"/>
  <c r="L24" i="86"/>
  <c r="L32" i="86"/>
  <c r="L40" i="86"/>
  <c r="L23" i="86"/>
  <c r="L16" i="86"/>
  <c r="L25" i="86"/>
  <c r="L33" i="86"/>
  <c r="L26" i="86"/>
  <c r="L34" i="86"/>
  <c r="E48" i="86"/>
  <c r="J48" i="86" s="1"/>
  <c r="B48" i="86"/>
  <c r="G48" i="86" s="1"/>
  <c r="C48" i="86"/>
  <c r="H48" i="86" s="1"/>
  <c r="D48" i="86"/>
  <c r="I48" i="86" s="1"/>
  <c r="G23" i="86" l="1"/>
  <c r="H23" i="86"/>
  <c r="I23" i="86"/>
  <c r="J23" i="86"/>
  <c r="G24" i="86"/>
  <c r="H24" i="86"/>
  <c r="I24" i="86"/>
  <c r="J24" i="86"/>
  <c r="G25" i="86"/>
  <c r="H25" i="86"/>
  <c r="I25" i="86"/>
  <c r="J25" i="86"/>
  <c r="G26" i="86"/>
  <c r="H26" i="86"/>
  <c r="I26" i="86"/>
  <c r="J26" i="86"/>
  <c r="G27" i="86"/>
  <c r="H27" i="86"/>
  <c r="I27" i="86"/>
  <c r="J27" i="86"/>
  <c r="G28" i="86"/>
  <c r="H28" i="86"/>
  <c r="I28" i="86"/>
  <c r="J28" i="86"/>
  <c r="G29" i="86"/>
  <c r="H29" i="86"/>
  <c r="I29" i="86"/>
  <c r="J29" i="86"/>
  <c r="G30" i="86"/>
  <c r="H30" i="86"/>
  <c r="I30" i="86"/>
  <c r="J30" i="86"/>
  <c r="G31" i="86"/>
  <c r="H31" i="86"/>
  <c r="I31" i="86"/>
  <c r="J31" i="86"/>
  <c r="G32" i="86"/>
  <c r="H32" i="86"/>
  <c r="I32" i="86"/>
  <c r="J32" i="86"/>
  <c r="G33" i="86"/>
  <c r="H33" i="86"/>
  <c r="I33" i="86"/>
  <c r="J33" i="86"/>
  <c r="G34" i="86"/>
  <c r="H34" i="86"/>
  <c r="I34" i="86"/>
  <c r="J34" i="86"/>
  <c r="G35" i="86"/>
  <c r="H35" i="86"/>
  <c r="I35" i="86"/>
  <c r="J35" i="86"/>
  <c r="G36" i="86"/>
  <c r="H36" i="86"/>
  <c r="I36" i="86"/>
  <c r="J36" i="86"/>
  <c r="G37" i="86"/>
  <c r="H37" i="86"/>
  <c r="I37" i="86"/>
  <c r="J37" i="86"/>
  <c r="G38" i="86"/>
  <c r="H38" i="86"/>
  <c r="I38" i="86"/>
  <c r="J38" i="86"/>
  <c r="G39" i="86"/>
  <c r="H39" i="86"/>
  <c r="I39" i="86"/>
  <c r="J39" i="86"/>
  <c r="G40" i="86"/>
  <c r="H40" i="86"/>
  <c r="I40" i="86"/>
  <c r="J40" i="86"/>
  <c r="H22" i="86"/>
  <c r="I22" i="86"/>
  <c r="J22" i="86"/>
  <c r="G22" i="86"/>
  <c r="H20" i="86"/>
  <c r="I20" i="86"/>
  <c r="J20" i="86"/>
  <c r="G20" i="86"/>
  <c r="G19" i="86"/>
  <c r="G10" i="86"/>
  <c r="G9" i="86"/>
  <c r="H10" i="86"/>
  <c r="I10" i="86"/>
  <c r="J10" i="86"/>
  <c r="G11" i="86"/>
  <c r="H11" i="86"/>
  <c r="I11" i="86"/>
  <c r="J11" i="86"/>
  <c r="G12" i="86"/>
  <c r="H12" i="86"/>
  <c r="I12" i="86"/>
  <c r="J12" i="86"/>
  <c r="G13" i="86"/>
  <c r="H13" i="86"/>
  <c r="I13" i="86"/>
  <c r="J13" i="86"/>
  <c r="G14" i="86"/>
  <c r="H14" i="86"/>
  <c r="I14" i="86"/>
  <c r="J14" i="86"/>
  <c r="G15" i="86"/>
  <c r="H15" i="86"/>
  <c r="I15" i="86"/>
  <c r="J15" i="86"/>
  <c r="G16" i="86"/>
  <c r="H16" i="86"/>
  <c r="I16" i="86"/>
  <c r="J16" i="86"/>
  <c r="G17" i="86"/>
  <c r="H17" i="86"/>
  <c r="I17" i="86"/>
  <c r="J17" i="86"/>
  <c r="G18" i="86"/>
  <c r="H18" i="86"/>
  <c r="I18" i="86"/>
  <c r="J18" i="86"/>
  <c r="H19" i="86"/>
  <c r="I19" i="86"/>
  <c r="J19" i="86"/>
  <c r="H9" i="86"/>
  <c r="I9" i="86"/>
  <c r="J9" i="86"/>
  <c r="E48" i="21"/>
  <c r="H48" i="20"/>
  <c r="E48" i="20"/>
  <c r="D48" i="20" l="1"/>
  <c r="D48" i="21"/>
  <c r="C48" i="21"/>
  <c r="C48" i="20"/>
  <c r="B48" i="21"/>
  <c r="B48" i="20"/>
  <c r="D15" i="23"/>
  <c r="D15" i="22"/>
  <c r="H15" i="22"/>
  <c r="H15" i="23"/>
  <c r="C18" i="23"/>
  <c r="C18" i="22"/>
  <c r="E10" i="23"/>
  <c r="E10" i="22"/>
  <c r="F14" i="22"/>
  <c r="F14" i="23"/>
  <c r="G10" i="22"/>
  <c r="G10" i="23"/>
  <c r="I18" i="22"/>
  <c r="I18" i="23"/>
  <c r="B17" i="23"/>
  <c r="B17" i="22"/>
  <c r="B9" i="23"/>
  <c r="B9" i="22"/>
  <c r="C13" i="23"/>
  <c r="C13" i="22"/>
  <c r="D17" i="23"/>
  <c r="D17" i="22"/>
  <c r="D9" i="23"/>
  <c r="D9" i="22"/>
  <c r="E13" i="22"/>
  <c r="E13" i="23"/>
  <c r="F17" i="23"/>
  <c r="F17" i="22"/>
  <c r="F9" i="23"/>
  <c r="F9" i="22"/>
  <c r="G13" i="22"/>
  <c r="G13" i="23"/>
  <c r="H17" i="22"/>
  <c r="H17" i="23"/>
  <c r="H9" i="22"/>
  <c r="H9" i="23"/>
  <c r="I13" i="22"/>
  <c r="I13" i="23"/>
  <c r="B16" i="23"/>
  <c r="B16" i="22"/>
  <c r="C20" i="23"/>
  <c r="C20" i="22"/>
  <c r="C12" i="23"/>
  <c r="C12" i="22"/>
  <c r="D16" i="23"/>
  <c r="D16" i="22"/>
  <c r="E20" i="23"/>
  <c r="E20" i="22"/>
  <c r="E12" i="22"/>
  <c r="E12" i="23"/>
  <c r="F16" i="22"/>
  <c r="F16" i="23"/>
  <c r="G20" i="22"/>
  <c r="G20" i="23"/>
  <c r="G12" i="22"/>
  <c r="G12" i="23"/>
  <c r="H16" i="22"/>
  <c r="H16" i="23"/>
  <c r="I20" i="22"/>
  <c r="I20" i="23"/>
  <c r="I12" i="22"/>
  <c r="I12" i="23"/>
  <c r="C11" i="23"/>
  <c r="C11" i="22"/>
  <c r="F15" i="23"/>
  <c r="F15" i="22"/>
  <c r="I19" i="22"/>
  <c r="I19" i="23"/>
  <c r="C10" i="23"/>
  <c r="C10" i="22"/>
  <c r="B13" i="23"/>
  <c r="B13" i="22"/>
  <c r="C17" i="23"/>
  <c r="C17" i="22"/>
  <c r="C9" i="23"/>
  <c r="C9" i="22"/>
  <c r="D13" i="23"/>
  <c r="D13" i="22"/>
  <c r="E17" i="22"/>
  <c r="E17" i="23"/>
  <c r="E9" i="23"/>
  <c r="E9" i="22"/>
  <c r="F13" i="23"/>
  <c r="F13" i="22"/>
  <c r="G17" i="22"/>
  <c r="G17" i="23"/>
  <c r="G9" i="23"/>
  <c r="G9" i="22"/>
  <c r="H13" i="22"/>
  <c r="H13" i="23"/>
  <c r="I17" i="22"/>
  <c r="I17" i="23"/>
  <c r="I9" i="22"/>
  <c r="I9" i="23"/>
  <c r="C19" i="23"/>
  <c r="C19" i="22"/>
  <c r="E11" i="22"/>
  <c r="E11" i="23"/>
  <c r="G19" i="22"/>
  <c r="G19" i="23"/>
  <c r="I11" i="22"/>
  <c r="I11" i="23"/>
  <c r="B14" i="23"/>
  <c r="B14" i="22"/>
  <c r="E18" i="23"/>
  <c r="E18" i="22"/>
  <c r="G18" i="22"/>
  <c r="G18" i="23"/>
  <c r="I10" i="22"/>
  <c r="I10" i="23"/>
  <c r="C16" i="23"/>
  <c r="C16" i="22"/>
  <c r="F12" i="22"/>
  <c r="F12" i="23"/>
  <c r="B19" i="23"/>
  <c r="B19" i="22"/>
  <c r="C15" i="23"/>
  <c r="C15" i="22"/>
  <c r="D19" i="23"/>
  <c r="D19" i="22"/>
  <c r="D11" i="23"/>
  <c r="D11" i="22"/>
  <c r="E15" i="22"/>
  <c r="E15" i="23"/>
  <c r="F19" i="23"/>
  <c r="F19" i="22"/>
  <c r="F11" i="23"/>
  <c r="F11" i="22"/>
  <c r="G15" i="22"/>
  <c r="G15" i="23"/>
  <c r="H19" i="22"/>
  <c r="H19" i="23"/>
  <c r="H11" i="22"/>
  <c r="H11" i="23"/>
  <c r="I15" i="22"/>
  <c r="I15" i="23"/>
  <c r="B15" i="23"/>
  <c r="B15" i="22"/>
  <c r="E19" i="22"/>
  <c r="E19" i="23"/>
  <c r="G11" i="22"/>
  <c r="G11" i="23"/>
  <c r="D14" i="23"/>
  <c r="D14" i="22"/>
  <c r="H14" i="22"/>
  <c r="H14" i="23"/>
  <c r="B20" i="23"/>
  <c r="B20" i="22"/>
  <c r="B12" i="23"/>
  <c r="B12" i="22"/>
  <c r="D20" i="23"/>
  <c r="D20" i="22"/>
  <c r="D12" i="23"/>
  <c r="D12" i="22"/>
  <c r="E16" i="23"/>
  <c r="E16" i="22"/>
  <c r="F20" i="22"/>
  <c r="F20" i="23"/>
  <c r="G16" i="22"/>
  <c r="G16" i="23"/>
  <c r="H20" i="22"/>
  <c r="H20" i="23"/>
  <c r="H12" i="22"/>
  <c r="H12" i="23"/>
  <c r="I16" i="22"/>
  <c r="I16" i="23"/>
  <c r="B11" i="23"/>
  <c r="B11" i="22"/>
  <c r="B18" i="23"/>
  <c r="B18" i="22"/>
  <c r="B10" i="23"/>
  <c r="B10" i="22"/>
  <c r="C14" i="23"/>
  <c r="C14" i="22"/>
  <c r="D18" i="23"/>
  <c r="D18" i="22"/>
  <c r="D10" i="23"/>
  <c r="D10" i="22"/>
  <c r="E14" i="23"/>
  <c r="E14" i="22"/>
  <c r="F18" i="22"/>
  <c r="F18" i="23"/>
  <c r="F10" i="22"/>
  <c r="F10" i="23"/>
  <c r="G14" i="22"/>
  <c r="G14" i="23"/>
  <c r="H18" i="22"/>
  <c r="H18" i="23"/>
  <c r="H10" i="22"/>
  <c r="H10" i="23"/>
  <c r="I14" i="22"/>
  <c r="I14" i="23"/>
  <c r="H48" i="21"/>
  <c r="I48" i="20"/>
  <c r="F48" i="20"/>
  <c r="G48" i="20"/>
  <c r="G48" i="21"/>
  <c r="F48" i="21"/>
  <c r="I48" i="21"/>
  <c r="C48" i="19"/>
  <c r="D48" i="19"/>
  <c r="E48" i="19"/>
  <c r="F48" i="19"/>
  <c r="G48" i="19"/>
  <c r="H48" i="19"/>
  <c r="I48" i="19"/>
  <c r="B48" i="19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E18" i="14" l="1"/>
  <c r="H13" i="14"/>
  <c r="E10" i="14"/>
  <c r="K20" i="23"/>
  <c r="K20" i="22"/>
  <c r="F20" i="14"/>
  <c r="B16" i="14"/>
  <c r="F12" i="14"/>
  <c r="C18" i="14"/>
  <c r="F13" i="14"/>
  <c r="H18" i="14"/>
  <c r="F16" i="14"/>
  <c r="D14" i="14"/>
  <c r="H10" i="14"/>
  <c r="D48" i="23"/>
  <c r="D48" i="22"/>
  <c r="H19" i="14"/>
  <c r="G18" i="14"/>
  <c r="F17" i="14"/>
  <c r="E16" i="14"/>
  <c r="D15" i="14"/>
  <c r="C14" i="14"/>
  <c r="B13" i="14"/>
  <c r="H11" i="14"/>
  <c r="G10" i="14"/>
  <c r="F9" i="14"/>
  <c r="K12" i="23"/>
  <c r="K12" i="22"/>
  <c r="K19" i="23"/>
  <c r="K19" i="22"/>
  <c r="C48" i="23"/>
  <c r="C48" i="22"/>
  <c r="G20" i="14"/>
  <c r="B15" i="14"/>
  <c r="F11" i="14"/>
  <c r="E19" i="14"/>
  <c r="H14" i="14"/>
  <c r="C9" i="14"/>
  <c r="H48" i="22"/>
  <c r="H48" i="23"/>
  <c r="B17" i="14"/>
  <c r="B20" i="14"/>
  <c r="G17" i="14"/>
  <c r="E15" i="14"/>
  <c r="C13" i="14"/>
  <c r="B12" i="14"/>
  <c r="G9" i="14"/>
  <c r="K17" i="22"/>
  <c r="K17" i="23"/>
  <c r="K15" i="23"/>
  <c r="K15" i="22"/>
  <c r="H20" i="14"/>
  <c r="G19" i="14"/>
  <c r="F18" i="14"/>
  <c r="E17" i="14"/>
  <c r="D16" i="14"/>
  <c r="C15" i="14"/>
  <c r="B14" i="14"/>
  <c r="H12" i="14"/>
  <c r="G11" i="14"/>
  <c r="F10" i="14"/>
  <c r="E9" i="14"/>
  <c r="K16" i="22"/>
  <c r="K16" i="23"/>
  <c r="B48" i="23"/>
  <c r="B48" i="22"/>
  <c r="D17" i="14"/>
  <c r="G12" i="14"/>
  <c r="I48" i="23"/>
  <c r="I48" i="22"/>
  <c r="D18" i="14"/>
  <c r="G13" i="14"/>
  <c r="D10" i="14"/>
  <c r="D19" i="14"/>
  <c r="H15" i="14"/>
  <c r="E12" i="14"/>
  <c r="C10" i="14"/>
  <c r="K18" i="23"/>
  <c r="K18" i="22"/>
  <c r="D20" i="14"/>
  <c r="C19" i="14"/>
  <c r="B18" i="14"/>
  <c r="H16" i="14"/>
  <c r="G15" i="14"/>
  <c r="F14" i="14"/>
  <c r="E13" i="14"/>
  <c r="D12" i="14"/>
  <c r="C11" i="14"/>
  <c r="B10" i="14"/>
  <c r="K9" i="22"/>
  <c r="K9" i="23"/>
  <c r="K14" i="23"/>
  <c r="K14" i="22"/>
  <c r="F48" i="23"/>
  <c r="F48" i="22"/>
  <c r="F19" i="14"/>
  <c r="C16" i="14"/>
  <c r="D9" i="14"/>
  <c r="C17" i="14"/>
  <c r="E11" i="14"/>
  <c r="K10" i="23"/>
  <c r="K10" i="22"/>
  <c r="E20" i="14"/>
  <c r="G14" i="14"/>
  <c r="D11" i="14"/>
  <c r="B9" i="14"/>
  <c r="G48" i="22"/>
  <c r="G48" i="23"/>
  <c r="C20" i="14"/>
  <c r="B19" i="14"/>
  <c r="H17" i="14"/>
  <c r="G16" i="14"/>
  <c r="F15" i="14"/>
  <c r="E14" i="14"/>
  <c r="D13" i="14"/>
  <c r="C12" i="14"/>
  <c r="B11" i="14"/>
  <c r="H9" i="14"/>
  <c r="K13" i="22"/>
  <c r="K13" i="23"/>
  <c r="K11" i="23"/>
  <c r="K11" i="22"/>
  <c r="E48" i="23"/>
  <c r="E48" i="22"/>
  <c r="H20" i="8"/>
  <c r="H16" i="8"/>
  <c r="H12" i="8"/>
  <c r="J18" i="11"/>
  <c r="J14" i="11"/>
  <c r="J10" i="11"/>
  <c r="J18" i="12"/>
  <c r="J14" i="12"/>
  <c r="J10" i="12"/>
  <c r="J18" i="13"/>
  <c r="J14" i="13"/>
  <c r="J10" i="13"/>
  <c r="K48" i="20"/>
  <c r="H19" i="8"/>
  <c r="H15" i="8"/>
  <c r="H11" i="8"/>
  <c r="J19" i="11"/>
  <c r="J15" i="11"/>
  <c r="J11" i="11"/>
  <c r="H48" i="11"/>
  <c r="J19" i="12"/>
  <c r="J15" i="12"/>
  <c r="J11" i="12"/>
  <c r="H48" i="12"/>
  <c r="J19" i="13"/>
  <c r="J15" i="13"/>
  <c r="J11" i="13"/>
  <c r="K48" i="19"/>
  <c r="H18" i="8"/>
  <c r="H14" i="8"/>
  <c r="H10" i="8"/>
  <c r="J20" i="11"/>
  <c r="J16" i="11"/>
  <c r="J12" i="11"/>
  <c r="J20" i="12"/>
  <c r="J16" i="12"/>
  <c r="J12" i="12"/>
  <c r="J20" i="13"/>
  <c r="J16" i="13"/>
  <c r="J12" i="13"/>
  <c r="H17" i="8"/>
  <c r="H13" i="8"/>
  <c r="J17" i="11"/>
  <c r="J13" i="11"/>
  <c r="J9" i="11"/>
  <c r="J17" i="12"/>
  <c r="J13" i="12"/>
  <c r="J9" i="12"/>
  <c r="J17" i="13"/>
  <c r="J13" i="13"/>
  <c r="J9" i="13"/>
  <c r="C48" i="11"/>
  <c r="G48" i="12"/>
  <c r="B48" i="11"/>
  <c r="B48" i="12"/>
  <c r="E48" i="11"/>
  <c r="E48" i="12"/>
  <c r="G48" i="11"/>
  <c r="C48" i="12"/>
  <c r="F48" i="11"/>
  <c r="F48" i="12"/>
  <c r="D48" i="11"/>
  <c r="D48" i="12"/>
  <c r="Q51" i="1"/>
  <c r="Q52" i="1"/>
  <c r="Q53" i="1"/>
  <c r="N51" i="1"/>
  <c r="N52" i="1"/>
  <c r="N53" i="1"/>
  <c r="Q47" i="1"/>
  <c r="Q48" i="1"/>
  <c r="Q49" i="1"/>
  <c r="N47" i="1"/>
  <c r="N48" i="1"/>
  <c r="N49" i="1"/>
  <c r="Q43" i="1"/>
  <c r="Q44" i="1"/>
  <c r="Q45" i="1"/>
  <c r="N43" i="1"/>
  <c r="N44" i="1"/>
  <c r="N45" i="1"/>
  <c r="Q38" i="1"/>
  <c r="Q39" i="1"/>
  <c r="Q40" i="1"/>
  <c r="N38" i="1"/>
  <c r="N39" i="1"/>
  <c r="N40" i="1"/>
  <c r="Q35" i="1"/>
  <c r="N35" i="1"/>
  <c r="Q24" i="1"/>
  <c r="Q25" i="1"/>
  <c r="Q26" i="1"/>
  <c r="N24" i="1"/>
  <c r="N25" i="1"/>
  <c r="N26" i="1"/>
  <c r="Q20" i="1"/>
  <c r="Q21" i="1"/>
  <c r="Q22" i="1"/>
  <c r="N20" i="1"/>
  <c r="N21" i="1"/>
  <c r="N22" i="1"/>
  <c r="Q16" i="1"/>
  <c r="Q17" i="1"/>
  <c r="Q18" i="1"/>
  <c r="N16" i="1"/>
  <c r="N17" i="1"/>
  <c r="N18" i="1"/>
  <c r="Q11" i="1"/>
  <c r="Q12" i="1"/>
  <c r="Q13" i="1"/>
  <c r="N11" i="1"/>
  <c r="N12" i="1"/>
  <c r="N13" i="1"/>
  <c r="Q8" i="1"/>
  <c r="N8" i="1"/>
  <c r="J18" i="15" l="1"/>
  <c r="J9" i="15"/>
  <c r="D48" i="15"/>
  <c r="G48" i="15"/>
  <c r="J20" i="15"/>
  <c r="J17" i="15"/>
  <c r="J16" i="15"/>
  <c r="F48" i="15"/>
  <c r="J14" i="15"/>
  <c r="J13" i="15"/>
  <c r="J12" i="15"/>
  <c r="E48" i="15"/>
  <c r="H48" i="15"/>
  <c r="B48" i="15"/>
  <c r="C48" i="15"/>
  <c r="J11" i="15"/>
  <c r="J15" i="15"/>
  <c r="J10" i="15"/>
  <c r="J19" i="15"/>
  <c r="I17" i="4"/>
  <c r="I17" i="5" s="1"/>
  <c r="E15" i="10"/>
  <c r="E15" i="9"/>
  <c r="C9" i="10"/>
  <c r="C9" i="9"/>
  <c r="C48" i="14"/>
  <c r="B16" i="10"/>
  <c r="B16" i="9"/>
  <c r="D14" i="10"/>
  <c r="D14" i="9"/>
  <c r="F12" i="10"/>
  <c r="F12" i="9"/>
  <c r="C11" i="10"/>
  <c r="C11" i="9"/>
  <c r="E9" i="9"/>
  <c r="E9" i="10"/>
  <c r="B20" i="10"/>
  <c r="B20" i="9"/>
  <c r="F48" i="14"/>
  <c r="J20" i="14"/>
  <c r="F15" i="10"/>
  <c r="F15" i="9"/>
  <c r="C14" i="10"/>
  <c r="C14" i="9"/>
  <c r="E12" i="10"/>
  <c r="E12" i="9"/>
  <c r="B11" i="9"/>
  <c r="B11" i="10"/>
  <c r="D9" i="9"/>
  <c r="D9" i="10"/>
  <c r="E48" i="14"/>
  <c r="H48" i="14"/>
  <c r="D12" i="10"/>
  <c r="D12" i="9"/>
  <c r="D15" i="9"/>
  <c r="D15" i="10"/>
  <c r="F13" i="9"/>
  <c r="F13" i="10"/>
  <c r="C12" i="9"/>
  <c r="C12" i="10"/>
  <c r="E10" i="9"/>
  <c r="E10" i="10"/>
  <c r="B9" i="10"/>
  <c r="B9" i="9"/>
  <c r="J15" i="14"/>
  <c r="J10" i="14"/>
  <c r="F16" i="9"/>
  <c r="F16" i="10"/>
  <c r="C15" i="9"/>
  <c r="C15" i="10"/>
  <c r="E13" i="9"/>
  <c r="E13" i="10"/>
  <c r="B12" i="9"/>
  <c r="B12" i="10"/>
  <c r="D10" i="9"/>
  <c r="D10" i="10"/>
  <c r="F20" i="10"/>
  <c r="F20" i="9"/>
  <c r="D48" i="14"/>
  <c r="K48" i="22"/>
  <c r="J19" i="14"/>
  <c r="J14" i="14"/>
  <c r="F10" i="9"/>
  <c r="F10" i="10"/>
  <c r="J11" i="14"/>
  <c r="B15" i="9"/>
  <c r="B15" i="10"/>
  <c r="F11" i="9"/>
  <c r="F11" i="10"/>
  <c r="E20" i="9"/>
  <c r="E20" i="10"/>
  <c r="G48" i="14"/>
  <c r="J9" i="14"/>
  <c r="D16" i="10"/>
  <c r="D16" i="9"/>
  <c r="F14" i="10"/>
  <c r="F14" i="9"/>
  <c r="C13" i="10"/>
  <c r="C13" i="9"/>
  <c r="E11" i="10"/>
  <c r="E11" i="9"/>
  <c r="B10" i="10"/>
  <c r="B10" i="9"/>
  <c r="D20" i="9"/>
  <c r="D20" i="10"/>
  <c r="J13" i="14"/>
  <c r="J12" i="14"/>
  <c r="B14" i="9"/>
  <c r="B14" i="10"/>
  <c r="E16" i="9"/>
  <c r="E16" i="10"/>
  <c r="D13" i="9"/>
  <c r="D13" i="10"/>
  <c r="C10" i="9"/>
  <c r="C10" i="10"/>
  <c r="J18" i="14"/>
  <c r="C16" i="10"/>
  <c r="C16" i="9"/>
  <c r="E14" i="10"/>
  <c r="E14" i="9"/>
  <c r="B13" i="10"/>
  <c r="B13" i="9"/>
  <c r="D11" i="10"/>
  <c r="D11" i="9"/>
  <c r="F9" i="9"/>
  <c r="F9" i="10"/>
  <c r="C20" i="9"/>
  <c r="C20" i="10"/>
  <c r="B48" i="14"/>
  <c r="J17" i="14"/>
  <c r="J16" i="14"/>
  <c r="H48" i="8"/>
  <c r="H9" i="2"/>
  <c r="D48" i="4"/>
  <c r="D48" i="5" s="1"/>
  <c r="G48" i="4"/>
  <c r="G48" i="5" s="1"/>
  <c r="F48" i="4"/>
  <c r="F48" i="5" s="1"/>
  <c r="J48" i="11"/>
  <c r="J48" i="12"/>
  <c r="J48" i="13"/>
  <c r="E48" i="7"/>
  <c r="D48" i="7"/>
  <c r="F48" i="6"/>
  <c r="B48" i="6"/>
  <c r="C48" i="7"/>
  <c r="C48" i="4"/>
  <c r="C48" i="5" s="1"/>
  <c r="D48" i="6"/>
  <c r="C48" i="6"/>
  <c r="E48" i="6"/>
  <c r="F48" i="7"/>
  <c r="B48" i="7"/>
  <c r="H17" i="2"/>
  <c r="N9" i="2"/>
  <c r="T10" i="2"/>
  <c r="H10" i="7"/>
  <c r="H9" i="7"/>
  <c r="H11" i="7"/>
  <c r="E48" i="4"/>
  <c r="H48" i="4"/>
  <c r="J48" i="15" l="1"/>
  <c r="B48" i="9"/>
  <c r="B48" i="10"/>
  <c r="D48" i="9"/>
  <c r="D48" i="10"/>
  <c r="J48" i="14"/>
  <c r="F48" i="10"/>
  <c r="F48" i="9"/>
  <c r="E48" i="9"/>
  <c r="E48" i="10"/>
  <c r="C48" i="9"/>
  <c r="C48" i="10"/>
  <c r="H48" i="5"/>
  <c r="E48" i="5"/>
  <c r="H14" i="7" l="1"/>
  <c r="H18" i="7"/>
  <c r="J10" i="4"/>
  <c r="J10" i="5" s="1"/>
  <c r="I11" i="4"/>
  <c r="I11" i="5" s="1"/>
  <c r="J14" i="4"/>
  <c r="J14" i="5" s="1"/>
  <c r="I15" i="4"/>
  <c r="I15" i="5" s="1"/>
  <c r="J18" i="4"/>
  <c r="J18" i="5" s="1"/>
  <c r="I19" i="4"/>
  <c r="I19" i="5" s="1"/>
  <c r="J11" i="4"/>
  <c r="J11" i="5" s="1"/>
  <c r="I12" i="4"/>
  <c r="I12" i="5" s="1"/>
  <c r="J15" i="4"/>
  <c r="J15" i="5" s="1"/>
  <c r="I16" i="4"/>
  <c r="I16" i="5" s="1"/>
  <c r="J19" i="4"/>
  <c r="J19" i="5" s="1"/>
  <c r="I9" i="4"/>
  <c r="I9" i="5" s="1"/>
  <c r="J12" i="4"/>
  <c r="J12" i="5" s="1"/>
  <c r="I13" i="4"/>
  <c r="I13" i="5" s="1"/>
  <c r="J16" i="4"/>
  <c r="J16" i="5" s="1"/>
  <c r="J20" i="4"/>
  <c r="J20" i="5" s="1"/>
  <c r="H12" i="7"/>
  <c r="H16" i="7"/>
  <c r="H20" i="7"/>
  <c r="J9" i="4"/>
  <c r="J9" i="5" s="1"/>
  <c r="I10" i="4"/>
  <c r="I10" i="5" s="1"/>
  <c r="J13" i="4"/>
  <c r="J13" i="5" s="1"/>
  <c r="I14" i="4"/>
  <c r="I14" i="5" s="1"/>
  <c r="J17" i="4"/>
  <c r="J17" i="5" s="1"/>
  <c r="I18" i="4"/>
  <c r="I18" i="5" s="1"/>
  <c r="I20" i="4"/>
  <c r="I20" i="5" s="1"/>
  <c r="H9" i="6"/>
  <c r="H11" i="6"/>
  <c r="H13" i="6"/>
  <c r="H15" i="6"/>
  <c r="H17" i="6"/>
  <c r="H10" i="2"/>
  <c r="N10" i="2"/>
  <c r="H12" i="2"/>
  <c r="N12" i="2"/>
  <c r="T12" i="2"/>
  <c r="H14" i="2"/>
  <c r="N14" i="2"/>
  <c r="T14" i="2"/>
  <c r="H19" i="6"/>
  <c r="T9" i="2"/>
  <c r="H11" i="2"/>
  <c r="N11" i="2"/>
  <c r="T11" i="2"/>
  <c r="H13" i="2"/>
  <c r="N13" i="2"/>
  <c r="T13" i="2"/>
  <c r="H13" i="7"/>
  <c r="H15" i="7"/>
  <c r="H17" i="7"/>
  <c r="H19" i="7"/>
  <c r="T17" i="2"/>
  <c r="H10" i="6"/>
  <c r="H12" i="6"/>
  <c r="H14" i="6"/>
  <c r="H16" i="6"/>
  <c r="H18" i="6"/>
  <c r="H20" i="6"/>
  <c r="H14" i="10" l="1"/>
  <c r="H14" i="9"/>
  <c r="H11" i="9"/>
  <c r="H11" i="10"/>
  <c r="H12" i="9"/>
  <c r="H12" i="10"/>
  <c r="H9" i="9"/>
  <c r="H9" i="10"/>
  <c r="H20" i="9"/>
  <c r="H20" i="10"/>
  <c r="H17" i="10"/>
  <c r="H17" i="9"/>
  <c r="H19" i="9"/>
  <c r="H19" i="10"/>
  <c r="H18" i="9"/>
  <c r="H18" i="10"/>
  <c r="H15" i="10"/>
  <c r="H15" i="9"/>
  <c r="H10" i="9"/>
  <c r="H10" i="10"/>
  <c r="H16" i="10"/>
  <c r="H16" i="9"/>
  <c r="H13" i="10"/>
  <c r="H13" i="9"/>
  <c r="J48" i="4"/>
  <c r="J48" i="5" s="1"/>
  <c r="I48" i="4"/>
  <c r="I48" i="5" s="1"/>
  <c r="H48" i="7"/>
  <c r="H48" i="6"/>
  <c r="H48" i="10" s="1"/>
  <c r="N17" i="2"/>
  <c r="H48" i="9" l="1"/>
  <c r="K48" i="21"/>
  <c r="K48" i="23" l="1"/>
  <c r="K23" i="23"/>
</calcChain>
</file>

<file path=xl/sharedStrings.xml><?xml version="1.0" encoding="utf-8"?>
<sst xmlns="http://schemas.openxmlformats.org/spreadsheetml/2006/main" count="1454" uniqueCount="221">
  <si>
    <t>Nøgletal 1: Ledighed (sæsonkorrigeret)</t>
  </si>
  <si>
    <t>Seneste udvikling</t>
  </si>
  <si>
    <t>Årlig udvikling</t>
  </si>
  <si>
    <t>Fordelt på kandidatalder</t>
  </si>
  <si>
    <t>Kandidatalder</t>
  </si>
  <si>
    <t>- mellem 1 - 2 år</t>
  </si>
  <si>
    <t>- øvrige</t>
  </si>
  <si>
    <t>Fordelt på akademiske hovedgrupper</t>
  </si>
  <si>
    <t>DJØF'ere</t>
  </si>
  <si>
    <t>Magistre</t>
  </si>
  <si>
    <t>Ingeniører</t>
  </si>
  <si>
    <t>Nøgletal 2: Ledighed (ikke sæsonkorrigeret)</t>
  </si>
  <si>
    <t>Efterlønsmodtagere i forhold til samlet antal medlemmer</t>
  </si>
  <si>
    <t>I alt</t>
  </si>
  <si>
    <t>Mænd</t>
  </si>
  <si>
    <t>Kvinder</t>
  </si>
  <si>
    <t>Alder</t>
  </si>
  <si>
    <t>Antal Medlemmer i a-kasse</t>
  </si>
  <si>
    <t>Antal på efterløn</t>
  </si>
  <si>
    <t>Pct. på efterløn</t>
  </si>
  <si>
    <t>Total</t>
  </si>
  <si>
    <t>Landstatistik</t>
  </si>
  <si>
    <t>Tabel 1. Forsikrede medlemmer</t>
  </si>
  <si>
    <t>Tabel 1. Forsikrede medlemmer inkl. efterlønnere</t>
  </si>
  <si>
    <t>Civ. ing.</t>
  </si>
  <si>
    <t>Diplom ing.</t>
  </si>
  <si>
    <t>MA. Hum.</t>
  </si>
  <si>
    <t>MA. Nat.</t>
  </si>
  <si>
    <t>MA. Ph.d.</t>
  </si>
  <si>
    <t>MA. Samf.</t>
  </si>
  <si>
    <t>Øvrige Mag.</t>
  </si>
  <si>
    <t>Agronom</t>
  </si>
  <si>
    <t>Landsk. Arkt.</t>
  </si>
  <si>
    <t>Hortonom</t>
  </si>
  <si>
    <t>Forstkand.</t>
  </si>
  <si>
    <t>Jordbrugsakad.</t>
  </si>
  <si>
    <t>Mejeriing.</t>
  </si>
  <si>
    <t>Levn.m.kand.</t>
  </si>
  <si>
    <t>Dyrlæge</t>
  </si>
  <si>
    <t>Farmaceut</t>
  </si>
  <si>
    <t>Læge</t>
  </si>
  <si>
    <t>Tandlæge</t>
  </si>
  <si>
    <t>Arkitekt</t>
  </si>
  <si>
    <t>Landinspek.</t>
  </si>
  <si>
    <t>Bibliotekar</t>
  </si>
  <si>
    <t>Musikudd.</t>
  </si>
  <si>
    <t>Teolog</t>
  </si>
  <si>
    <t>Psykolog</t>
  </si>
  <si>
    <t>Jurist</t>
  </si>
  <si>
    <t>Økonom</t>
  </si>
  <si>
    <t>Samf. Adm.</t>
  </si>
  <si>
    <t>Cand. Merc.</t>
  </si>
  <si>
    <t>HA</t>
  </si>
  <si>
    <t>HD</t>
  </si>
  <si>
    <t>Komm. og Sprog</t>
  </si>
  <si>
    <t>Cand. IT.</t>
  </si>
  <si>
    <t>Bac. Samf.</t>
  </si>
  <si>
    <t>Bac. Hum.</t>
  </si>
  <si>
    <t>Bac. Nat.</t>
  </si>
  <si>
    <t>Andre</t>
  </si>
  <si>
    <t>Ingeniører i alt</t>
  </si>
  <si>
    <t>Magistre i alt</t>
  </si>
  <si>
    <t>DJØF'ere i alt</t>
  </si>
  <si>
    <t>Se sidste del af statistikken for en oversigt over uddannelsesgrupperingernes indhold</t>
  </si>
  <si>
    <t>Under 30 år</t>
  </si>
  <si>
    <t>30 - 39 år</t>
  </si>
  <si>
    <t>40 - 49 år</t>
  </si>
  <si>
    <t>50 - 59 år</t>
  </si>
  <si>
    <t>Over 60 år</t>
  </si>
  <si>
    <t>Ledighedsprocenten er ikke angivet, når antallet af observationer er mindre end 10</t>
  </si>
  <si>
    <t>Under 1 år</t>
  </si>
  <si>
    <t>Ml. 1 - 2 år</t>
  </si>
  <si>
    <t>2 - 4 år</t>
  </si>
  <si>
    <t>5 - 9 år</t>
  </si>
  <si>
    <t>10 - 14 år</t>
  </si>
  <si>
    <t>Over 15 år</t>
  </si>
  <si>
    <t>Uoplyst</t>
  </si>
  <si>
    <t>Sjælland</t>
  </si>
  <si>
    <t>Syd-</t>
  </si>
  <si>
    <t>Nord-</t>
  </si>
  <si>
    <t>København</t>
  </si>
  <si>
    <t>Århus</t>
  </si>
  <si>
    <t>Aalborg</t>
  </si>
  <si>
    <t>Odense</t>
  </si>
  <si>
    <t>Hele</t>
  </si>
  <si>
    <t>Landet</t>
  </si>
  <si>
    <t>staden</t>
  </si>
  <si>
    <t>Oversigt over uddannelsesgrupperingernes indhold</t>
  </si>
  <si>
    <t>Indhold</t>
  </si>
  <si>
    <t>Civilingeniører og levnedsmiddelingeniører</t>
  </si>
  <si>
    <t xml:space="preserve">Diplomingeniører, akademiingeniører og teknikumingeniører </t>
  </si>
  <si>
    <r>
      <t>MA.Hum.</t>
    </r>
    <r>
      <rPr>
        <b/>
        <sz val="8"/>
        <color rgb="FF000000"/>
        <rFont val="Calibri"/>
        <family val="2"/>
      </rPr>
      <t xml:space="preserve"> </t>
    </r>
  </si>
  <si>
    <r>
      <t>MA.Nat</t>
    </r>
    <r>
      <rPr>
        <b/>
        <sz val="8"/>
        <color rgb="FF000000"/>
        <rFont val="Calibri"/>
        <family val="2"/>
      </rPr>
      <t xml:space="preserve"> </t>
    </r>
  </si>
  <si>
    <t>Kandidatretninger indenfor biologi, geologi, geografi og legemsøvelser, matematik, datalogi, fysik, kemi og biokemi</t>
  </si>
  <si>
    <t>MA.Ph.d.</t>
  </si>
  <si>
    <t>Medlemmer af Magistrenes A-kasse med en Ph.d.-grad</t>
  </si>
  <si>
    <r>
      <t>Mag.Samf.</t>
    </r>
    <r>
      <rPr>
        <b/>
        <sz val="8"/>
        <color rgb="FF000000"/>
        <rFont val="Calibri"/>
        <family val="2"/>
      </rPr>
      <t xml:space="preserve"> </t>
    </r>
  </si>
  <si>
    <t xml:space="preserve">Kandidatretninger indenfor kultursociologi, antropologi, samfundsfag og aktuarer </t>
  </si>
  <si>
    <r>
      <t>Øvrige Mag.</t>
    </r>
    <r>
      <rPr>
        <b/>
        <sz val="8"/>
        <color rgb="FF000000"/>
        <rFont val="Calibri"/>
        <family val="2"/>
      </rPr>
      <t xml:space="preserve"> </t>
    </r>
  </si>
  <si>
    <t xml:space="preserve">Medlemmer af Magistrenes Arbejdsløshedskasse, som ikke kan placeres under de andre magisterkategorier </t>
  </si>
  <si>
    <t xml:space="preserve">Bachelorer og kandidater uddannet fra KULIFE (tidligere KVL) - Cand.agro., cand.silv., cand.hort., cand.hort.arch., cand.oecon.agro., cand.scient., cand.scient.oecon. med mange forskellige tillægstitler inden for de nævnte kandidattitler. </t>
  </si>
  <si>
    <r>
      <t>Mejeriing.</t>
    </r>
    <r>
      <rPr>
        <b/>
        <sz val="8"/>
        <color rgb="FF000000"/>
        <rFont val="Calibri"/>
        <family val="2"/>
      </rPr>
      <t xml:space="preserve"> </t>
    </r>
  </si>
  <si>
    <t xml:space="preserve">Cand.lact. </t>
  </si>
  <si>
    <t xml:space="preserve">Levnedsmiddelkandidater (tidligere bromatologer) </t>
  </si>
  <si>
    <r>
      <t>Dyrlæge</t>
    </r>
    <r>
      <rPr>
        <b/>
        <sz val="8"/>
        <color rgb="FF000000"/>
        <rFont val="Calibri"/>
        <family val="2"/>
      </rPr>
      <t xml:space="preserve"> </t>
    </r>
  </si>
  <si>
    <t xml:space="preserve">Cand.med.vet. </t>
  </si>
  <si>
    <r>
      <t>Farmaceut</t>
    </r>
    <r>
      <rPr>
        <b/>
        <sz val="8"/>
        <color rgb="FF000000"/>
        <rFont val="Calibri"/>
        <family val="2"/>
      </rPr>
      <t xml:space="preserve"> </t>
    </r>
  </si>
  <si>
    <r>
      <t>Læge</t>
    </r>
    <r>
      <rPr>
        <b/>
        <sz val="8"/>
        <color rgb="FF000000"/>
        <rFont val="Calibri"/>
        <family val="2"/>
      </rPr>
      <t xml:space="preserve"> </t>
    </r>
  </si>
  <si>
    <t xml:space="preserve">Cand.med. </t>
  </si>
  <si>
    <r>
      <t>Tandlæge</t>
    </r>
    <r>
      <rPr>
        <b/>
        <sz val="8"/>
        <color rgb="FF000000"/>
        <rFont val="Calibri"/>
        <family val="2"/>
      </rPr>
      <t xml:space="preserve"> </t>
    </r>
  </si>
  <si>
    <t xml:space="preserve">Cand.odont. </t>
  </si>
  <si>
    <r>
      <t>Landinspek.</t>
    </r>
    <r>
      <rPr>
        <b/>
        <sz val="8"/>
        <color rgb="FF000000"/>
        <rFont val="Calibri"/>
        <family val="2"/>
      </rPr>
      <t xml:space="preserve"> </t>
    </r>
  </si>
  <si>
    <t xml:space="preserve">Cand.geom. </t>
  </si>
  <si>
    <r>
      <t>Bibliotekar</t>
    </r>
    <r>
      <rPr>
        <b/>
        <sz val="8"/>
        <color rgb="FF000000"/>
        <rFont val="Calibri"/>
        <family val="2"/>
      </rPr>
      <t xml:space="preserve"> </t>
    </r>
  </si>
  <si>
    <t xml:space="preserve">Bibliotekar D.B. og cand.scient.bibl. </t>
  </si>
  <si>
    <r>
      <t>Musikudd.</t>
    </r>
    <r>
      <rPr>
        <b/>
        <sz val="8"/>
        <color rgb="FF000000"/>
        <rFont val="Calibri"/>
        <family val="2"/>
      </rPr>
      <t xml:space="preserve"> </t>
    </r>
  </si>
  <si>
    <r>
      <t>Teolog</t>
    </r>
    <r>
      <rPr>
        <b/>
        <sz val="8"/>
        <color rgb="FF000000"/>
        <rFont val="Calibri"/>
        <family val="2"/>
      </rPr>
      <t xml:space="preserve"> </t>
    </r>
  </si>
  <si>
    <t xml:space="preserve">Cand.teol. </t>
  </si>
  <si>
    <r>
      <t>Psykolog</t>
    </r>
    <r>
      <rPr>
        <b/>
        <sz val="8"/>
        <color rgb="FF000000"/>
        <rFont val="Calibri"/>
        <family val="2"/>
      </rPr>
      <t xml:space="preserve"> </t>
    </r>
  </si>
  <si>
    <t xml:space="preserve">Cand.psych. </t>
  </si>
  <si>
    <r>
      <t>Jurist</t>
    </r>
    <r>
      <rPr>
        <b/>
        <sz val="8"/>
        <color rgb="FF000000"/>
        <rFont val="Calibri"/>
        <family val="2"/>
      </rPr>
      <t xml:space="preserve"> </t>
    </r>
  </si>
  <si>
    <t xml:space="preserve">Cand.jur. </t>
  </si>
  <si>
    <r>
      <t>Økonom</t>
    </r>
    <r>
      <rPr>
        <b/>
        <sz val="8"/>
        <color rgb="FF000000"/>
        <rFont val="Calibri"/>
        <family val="2"/>
      </rPr>
      <t xml:space="preserve"> </t>
    </r>
  </si>
  <si>
    <t xml:space="preserve">Cand.oecon., cand.polit. og cand.scient.oecon. </t>
  </si>
  <si>
    <r>
      <t>Samf.Adm.</t>
    </r>
    <r>
      <rPr>
        <b/>
        <sz val="8"/>
        <color rgb="FF000000"/>
        <rFont val="Calibri"/>
        <family val="2"/>
      </rPr>
      <t xml:space="preserve"> </t>
    </r>
  </si>
  <si>
    <t xml:space="preserve">Cand.scient.pol., cand.rer.soc., cand.tech.soc., cand. scient.adm., cand.adm.pol., cand.negot., cand.comm., kand.-samf. og cand.-scient.soc. </t>
  </si>
  <si>
    <r>
      <t>Cand.Merc.</t>
    </r>
    <r>
      <rPr>
        <b/>
        <sz val="8"/>
        <color rgb="FF000000"/>
        <rFont val="Calibri"/>
        <family val="2"/>
      </rPr>
      <t xml:space="preserve"> </t>
    </r>
  </si>
  <si>
    <t xml:space="preserve">Alle retninger indenfor cand.merc-uddannelserne. </t>
  </si>
  <si>
    <r>
      <t>HA</t>
    </r>
    <r>
      <rPr>
        <b/>
        <sz val="8"/>
        <color rgb="FF000000"/>
        <rFont val="Calibri"/>
        <family val="2"/>
      </rPr>
      <t xml:space="preserve"> </t>
    </r>
  </si>
  <si>
    <t>Alle retninger indenfor HA-uddannelserne</t>
  </si>
  <si>
    <t xml:space="preserve">Alle retninger indenfor HD-uddannelserne </t>
  </si>
  <si>
    <r>
      <t>Komm. og sprog</t>
    </r>
    <r>
      <rPr>
        <b/>
        <sz val="8"/>
        <color rgb="FF000000"/>
        <rFont val="Calibri"/>
        <family val="2"/>
      </rPr>
      <t xml:space="preserve"> </t>
    </r>
  </si>
  <si>
    <t xml:space="preserve">Alle medlemmer af arbejdsløshedskassen for Journalistisk, Kommunikation og Sprog bortset fra journalisterne.  </t>
  </si>
  <si>
    <t xml:space="preserve">Cand.IT </t>
  </si>
  <si>
    <r>
      <t>Bac.Samf.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</si>
  <si>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samfundsvidenskabelige område </t>
  </si>
  <si>
    <r>
      <t>Bac.Hum.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</si>
  <si>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humanistiske område </t>
  </si>
  <si>
    <r>
      <t>Bac.Nat.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</si>
  <si>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naturvidenskabelige område </t>
  </si>
  <si>
    <r>
      <t>Andre</t>
    </r>
    <r>
      <rPr>
        <b/>
        <sz val="8"/>
        <color rgb="FF000000"/>
        <rFont val="Calibri"/>
        <family val="2"/>
      </rPr>
      <t xml:space="preserve"> </t>
    </r>
  </si>
  <si>
    <t>Bornholm</t>
  </si>
  <si>
    <t>Cand.scient.tek.</t>
  </si>
  <si>
    <t>Jylland</t>
  </si>
  <si>
    <t>Vest-</t>
  </si>
  <si>
    <t>Øst-</t>
  </si>
  <si>
    <t>Fyn</t>
  </si>
  <si>
    <t>Hoved-</t>
  </si>
  <si>
    <t xml:space="preserve">Hele </t>
  </si>
  <si>
    <t>Lande</t>
  </si>
  <si>
    <t>Ing</t>
  </si>
  <si>
    <t>Mag</t>
  </si>
  <si>
    <t>Djøf</t>
  </si>
  <si>
    <t>Jord.</t>
  </si>
  <si>
    <t>&lt;</t>
  </si>
  <si>
    <t>Bruttoledighed</t>
  </si>
  <si>
    <t>Gennemsnitlig bruttoledighed</t>
  </si>
  <si>
    <t xml:space="preserve"> </t>
  </si>
  <si>
    <t>Hele landet</t>
  </si>
  <si>
    <t>0 -  3 mdr.</t>
  </si>
  <si>
    <t>3 - 6 mdr.</t>
  </si>
  <si>
    <t>6 - 9 mdr.</t>
  </si>
  <si>
    <t>9 - 12 mdr.</t>
  </si>
  <si>
    <t>12 - 15 mdr.</t>
  </si>
  <si>
    <t>15 - 18 mdr.</t>
  </si>
  <si>
    <t>18 - 21 mdr.</t>
  </si>
  <si>
    <t>21 - 24 mdr.</t>
  </si>
  <si>
    <t>60 år</t>
  </si>
  <si>
    <t>61 år</t>
  </si>
  <si>
    <t>62 år</t>
  </si>
  <si>
    <t>63 år</t>
  </si>
  <si>
    <t>64 år</t>
  </si>
  <si>
    <t>65 år</t>
  </si>
  <si>
    <t>66 år +</t>
  </si>
  <si>
    <t>Fuldtidspersoner</t>
  </si>
  <si>
    <t>Ledighedspct.</t>
  </si>
  <si>
    <t>Fuldtids-personer</t>
  </si>
  <si>
    <t>Ledigheds-berørte</t>
  </si>
  <si>
    <t>Tabel 2. Antal bruttoledige målt i berørte og opregnet til fuldtidspersoner</t>
  </si>
  <si>
    <t>Tabel 3. Antal bruttoledige i procent af antal forsikrede</t>
  </si>
  <si>
    <t>Tabel 4. Antal bruttoledige målt i berørte medlemmer - aldersfordelt</t>
  </si>
  <si>
    <t>Tabel 4. Antal bruttoledige målt i fuldtidspersoner - aldersfordelt</t>
  </si>
  <si>
    <t>Tabel 5. Antal bruttoledige målt i fuldtidspersoner - fordelt på kandidatalder (år siden dimission)</t>
  </si>
  <si>
    <t>Tabel 5. Antal bruttoledige målt i berørte medlemmer - fordelt på kandidatalder (år siden dimission)</t>
  </si>
  <si>
    <t>Tabel 4.2 Bruttoledighedsprocenten målt i fuldtidspersoner - aldersfordelt</t>
  </si>
  <si>
    <t>Tabel 4.2 Bruttoledighedsprocenten målt i ledighedsberørte - aldersfordelt</t>
  </si>
  <si>
    <t>Tabel 5.2 Bruttoledighedsprocenten målt i ledighedsberørte - fordelt efter kandidatalder (år siden dimission)</t>
  </si>
  <si>
    <t>Tabel 5.3 Bruttoledighedsprocenten målt i fuldtidspersoner - fordelt efter kandidatalder (år siden dimission)</t>
  </si>
  <si>
    <t>Tabel 4. Antal forsikrede medlemmer - aldersfordelt</t>
  </si>
  <si>
    <t>Tabel 5. Antal forsikrede medlemmer - fordelt på kandidatalder (år siden dimission)</t>
  </si>
  <si>
    <t>Tabel 5. Antal forsikrede medlemmer med dimission indenfor de seneste 2 år</t>
  </si>
  <si>
    <t>Tabel 5. Antal bruttoledige målt i fuldtidspersoner - akademikere med dimission indenfor de seneste 2 år</t>
  </si>
  <si>
    <t>Tabel 5.4 Bruttoledighedsprocenten målt i fuldtidspersoner - akademikere med dimission indenfor de seneste 2 år</t>
  </si>
  <si>
    <t>Tabel A1: Forsikrede medlemmer fordelt på regioner</t>
  </si>
  <si>
    <t>Tabel A2: Antal bruttoledige målt i fuldtidspersoner fordelt på regioner</t>
  </si>
  <si>
    <t>Tabel A1: Antal bruttoledige målt i berørte medlemmer fordelt på regioner</t>
  </si>
  <si>
    <t xml:space="preserve">Tabel A3 - Bruttoledigheden målt i fuldtidspersoner i de store kommuner </t>
  </si>
  <si>
    <t>Antal fuldtidspersoner</t>
  </si>
  <si>
    <t>Tabel B1: Bruttoledighedsprocenten målt i ledighedsberørte fordelt på regioner</t>
  </si>
  <si>
    <t>Tabel B2: Bruttoledighedsprocenten målt i fuldtidspersoner fordelt på regioner</t>
  </si>
  <si>
    <t>Kandidater indenfor det tekniske naturvidenskabelige område (Ny katagori oprettet i januar 2015)</t>
  </si>
  <si>
    <t>Kandidatretninger indenfor det humanistiske område</t>
  </si>
  <si>
    <t>Musikuddannede kandidater</t>
  </si>
  <si>
    <t>- op til 1 år</t>
  </si>
  <si>
    <t>- kandidatalder op til 1 år</t>
  </si>
  <si>
    <t>1 - 2 år</t>
  </si>
  <si>
    <t>0 - 1 år</t>
  </si>
  <si>
    <t>Civ. Ing.</t>
  </si>
  <si>
    <t>Diplom Ing.</t>
  </si>
  <si>
    <t>Cand.Scient.Tech.</t>
  </si>
  <si>
    <r>
      <t>Civ. Ing.</t>
    </r>
    <r>
      <rPr>
        <b/>
        <sz val="8"/>
        <color rgb="FF000000"/>
        <rFont val="Calibri"/>
        <family val="2"/>
      </rPr>
      <t xml:space="preserve"> </t>
    </r>
  </si>
  <si>
    <r>
      <t>Diplom Ing.</t>
    </r>
    <r>
      <rPr>
        <b/>
        <sz val="8"/>
        <color rgb="FF000000"/>
        <rFont val="Calibri"/>
        <family val="2"/>
      </rPr>
      <t xml:space="preserve"> </t>
    </r>
  </si>
  <si>
    <t>Kiropraktorer og medlemmer af AAK, CA og IAK som ikke kan placeres indenfor en af de øvrige uddannelseskategorier. Cand.design, ph.d. i arkitektur og design samt master of architecture and design indgår også her</t>
  </si>
  <si>
    <t>Cand.arch.</t>
  </si>
  <si>
    <t>Bygningskonst.</t>
  </si>
  <si>
    <t>Cand. pharm., cand. scient lægemiddelvidenskab, cand. scient medicinalkemi, cand. scient medicinalbiologi, cand. scient molekylær medicin, humanbiologer, Ph.d. farmaceuter</t>
  </si>
  <si>
    <t>Bygningskonstruktør</t>
  </si>
  <si>
    <t>Feb</t>
  </si>
  <si>
    <t>Mar</t>
  </si>
  <si>
    <t>Apr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</si>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</sst>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0.0"/>
    <numFmt numFmtId="167" formatCode="0;0;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b/>
      <sz val="8"/>
      <color rgb="FF000000"/>
      <name val="Calibri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4D8"/>
        <bgColor indexed="64"/>
      </patternFill>
    </fill>
    <fill>
      <patternFill patternType="solid">
        <fgColor rgb="FF6FC1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2D2C"/>
        <bgColor indexed="64"/>
      </patternFill>
    </fill>
    <fill>
      <patternFill patternType="solid">
        <fgColor rgb="FF79CA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3" fontId="4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quotePrefix="1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3" fontId="0" fillId="2" borderId="0" xfId="0" applyNumberFormat="1" applyFill="1"/>
    <xf numFmtId="0" fontId="8" fillId="2" borderId="0" xfId="0" applyFont="1" applyFill="1" applyAlignment="1">
      <alignment vertical="center"/>
    </xf>
    <xf numFmtId="164" fontId="8" fillId="2" borderId="0" xfId="1" applyFont="1" applyFill="1" applyAlignment="1">
      <alignment horizontal="right" vertical="center"/>
    </xf>
    <xf numFmtId="164" fontId="8" fillId="2" borderId="0" xfId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3" fillId="0" borderId="0" xfId="0" applyFont="1"/>
    <xf numFmtId="49" fontId="0" fillId="0" borderId="0" xfId="0" applyNumberFormat="1" applyAlignment="1">
      <alignment wrapText="1"/>
    </xf>
    <xf numFmtId="0" fontId="9" fillId="3" borderId="0" xfId="0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0" fontId="9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10" fillId="0" borderId="0" xfId="0" applyFont="1"/>
    <xf numFmtId="0" fontId="10" fillId="4" borderId="0" xfId="0" applyFont="1" applyFill="1"/>
    <xf numFmtId="0" fontId="0" fillId="4" borderId="0" xfId="0" applyFill="1"/>
    <xf numFmtId="0" fontId="8" fillId="0" borderId="0" xfId="0" applyFont="1"/>
    <xf numFmtId="0" fontId="8" fillId="4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/>
    <xf numFmtId="3" fontId="9" fillId="3" borderId="0" xfId="0" applyNumberFormat="1" applyFont="1" applyFill="1"/>
    <xf numFmtId="3" fontId="0" fillId="0" borderId="0" xfId="0" applyNumberFormat="1"/>
    <xf numFmtId="3" fontId="9" fillId="0" borderId="0" xfId="0" applyNumberFormat="1" applyFont="1"/>
    <xf numFmtId="0" fontId="4" fillId="0" borderId="0" xfId="0" applyFont="1"/>
    <xf numFmtId="0" fontId="4" fillId="4" borderId="0" xfId="0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21" fontId="1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/>
    <xf numFmtId="167" fontId="0" fillId="0" borderId="0" xfId="0" applyNumberFormat="1"/>
    <xf numFmtId="167" fontId="4" fillId="0" borderId="0" xfId="0" applyNumberFormat="1" applyFont="1"/>
    <xf numFmtId="0" fontId="10" fillId="5" borderId="0" xfId="0" applyFont="1" applyFill="1"/>
    <xf numFmtId="0" fontId="9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8" fillId="5" borderId="0" xfId="0" applyFont="1" applyFill="1"/>
    <xf numFmtId="166" fontId="4" fillId="0" borderId="0" xfId="0" applyNumberFormat="1" applyFont="1" applyAlignment="1">
      <alignment horizontal="right"/>
    </xf>
    <xf numFmtId="166" fontId="8" fillId="0" borderId="0" xfId="0" applyNumberFormat="1" applyFont="1"/>
    <xf numFmtId="0" fontId="2" fillId="2" borderId="0" xfId="2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/>
    <xf numFmtId="3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0" borderId="0" xfId="0" applyNumberFormat="1" applyFont="1"/>
    <xf numFmtId="167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165" fontId="4" fillId="0" borderId="0" xfId="0" applyNumberFormat="1" applyFont="1"/>
    <xf numFmtId="165" fontId="2" fillId="2" borderId="0" xfId="2" applyNumberFormat="1" applyFill="1"/>
    <xf numFmtId="3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2" applyFont="1" applyFill="1"/>
    <xf numFmtId="3" fontId="19" fillId="6" borderId="0" xfId="0" applyNumberFormat="1" applyFont="1" applyFill="1"/>
    <xf numFmtId="3" fontId="16" fillId="6" borderId="0" xfId="0" applyNumberFormat="1" applyFont="1" applyFill="1" applyAlignment="1">
      <alignment horizontal="right"/>
    </xf>
    <xf numFmtId="3" fontId="19" fillId="7" borderId="0" xfId="0" applyNumberFormat="1" applyFont="1" applyFill="1"/>
    <xf numFmtId="3" fontId="16" fillId="7" borderId="0" xfId="0" applyNumberFormat="1" applyFont="1" applyFill="1" applyAlignment="1">
      <alignment horizontal="right"/>
    </xf>
    <xf numFmtId="3" fontId="19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0" fillId="8" borderId="0" xfId="0" applyFill="1"/>
    <xf numFmtId="3" fontId="0" fillId="0" borderId="0" xfId="0" applyNumberFormat="1" applyBorder="1"/>
    <xf numFmtId="0" fontId="0" fillId="0" borderId="0" xfId="0" applyBorder="1"/>
    <xf numFmtId="0" fontId="17" fillId="9" borderId="0" xfId="0" applyFont="1" applyFill="1"/>
    <xf numFmtId="3" fontId="18" fillId="9" borderId="0" xfId="0" applyNumberFormat="1" applyFont="1" applyFill="1" applyAlignment="1">
      <alignment horizontal="right"/>
    </xf>
    <xf numFmtId="3" fontId="19" fillId="10" borderId="0" xfId="0" applyNumberFormat="1" applyFont="1" applyFill="1"/>
    <xf numFmtId="3" fontId="16" fillId="10" borderId="0" xfId="0" applyNumberFormat="1" applyFont="1" applyFill="1" applyAlignment="1">
      <alignment horizontal="right"/>
    </xf>
    <xf numFmtId="165" fontId="18" fillId="9" borderId="0" xfId="0" applyNumberFormat="1" applyFont="1" applyFill="1" applyAlignment="1">
      <alignment horizontal="right"/>
    </xf>
    <xf numFmtId="165" fontId="16" fillId="6" borderId="0" xfId="0" applyNumberFormat="1" applyFont="1" applyFill="1" applyAlignment="1">
      <alignment horizontal="right"/>
    </xf>
    <xf numFmtId="165" fontId="16" fillId="1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3" fontId="20" fillId="2" borderId="0" xfId="0" applyNumberFormat="1" applyFont="1" applyFill="1"/>
    <xf numFmtId="3" fontId="18" fillId="2" borderId="0" xfId="0" applyNumberFormat="1" applyFont="1" applyFill="1"/>
    <xf numFmtId="165" fontId="20" fillId="2" borderId="0" xfId="0" applyNumberFormat="1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right"/>
    </xf>
    <xf numFmtId="165" fontId="19" fillId="10" borderId="0" xfId="0" applyNumberFormat="1" applyFont="1" applyFill="1"/>
    <xf numFmtId="165" fontId="20" fillId="2" borderId="0" xfId="0" applyNumberFormat="1" applyFont="1" applyFill="1"/>
    <xf numFmtId="165" fontId="19" fillId="0" borderId="0" xfId="0" applyNumberFormat="1" applyFont="1" applyFill="1"/>
    <xf numFmtId="165" fontId="19" fillId="6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4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165" fontId="0" fillId="2" borderId="0" xfId="0" applyNumberFormat="1" applyFill="1" applyAlignment="1">
      <alignment horizontal="right"/>
    </xf>
    <xf numFmtId="166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166" fontId="4" fillId="2" borderId="0" xfId="0" applyNumberFormat="1" applyFont="1" applyFill="1"/>
    <xf numFmtId="3" fontId="9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165" fontId="8" fillId="6" borderId="0" xfId="0" applyNumberFormat="1" applyFont="1" applyFill="1" applyAlignment="1">
      <alignment horizontal="right" vertical="center"/>
    </xf>
    <xf numFmtId="3" fontId="9" fillId="10" borderId="0" xfId="0" applyNumberFormat="1" applyFont="1" applyFill="1" applyAlignment="1">
      <alignment vertical="center"/>
    </xf>
    <xf numFmtId="3" fontId="8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 vertical="center"/>
    </xf>
    <xf numFmtId="3" fontId="8" fillId="6" borderId="0" xfId="0" quotePrefix="1" applyNumberFormat="1" applyFont="1" applyFill="1" applyAlignment="1">
      <alignment vertical="center"/>
    </xf>
    <xf numFmtId="0" fontId="8" fillId="10" borderId="0" xfId="0" quotePrefix="1" applyFont="1" applyFill="1" applyAlignment="1">
      <alignment vertical="center"/>
    </xf>
    <xf numFmtId="3" fontId="8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9" fillId="8" borderId="0" xfId="0" applyNumberFormat="1" applyFont="1" applyFill="1" applyAlignment="1">
      <alignment horizontal="right" vertical="center"/>
    </xf>
    <xf numFmtId="165" fontId="8" fillId="8" borderId="0" xfId="0" applyNumberFormat="1" applyFont="1" applyFill="1" applyAlignment="1">
      <alignment horizontal="right" vertical="center"/>
    </xf>
    <xf numFmtId="3" fontId="4" fillId="8" borderId="0" xfId="0" applyNumberFormat="1" applyFont="1" applyFill="1"/>
    <xf numFmtId="3" fontId="5" fillId="8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7" fillId="8" borderId="0" xfId="0" applyNumberFormat="1" applyFont="1" applyFill="1" applyAlignment="1">
      <alignment vertical="center"/>
    </xf>
    <xf numFmtId="3" fontId="9" fillId="8" borderId="0" xfId="0" applyNumberFormat="1" applyFont="1" applyFill="1"/>
    <xf numFmtId="3" fontId="6" fillId="8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9" fillId="8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vertical="center"/>
    </xf>
    <xf numFmtId="0" fontId="0" fillId="6" borderId="0" xfId="0" applyFill="1"/>
    <xf numFmtId="3" fontId="8" fillId="10" borderId="0" xfId="0" applyNumberFormat="1" applyFont="1" applyFill="1" applyAlignment="1">
      <alignment vertical="center"/>
    </xf>
    <xf numFmtId="165" fontId="8" fillId="10" borderId="0" xfId="0" applyNumberFormat="1" applyFont="1" applyFill="1" applyAlignment="1">
      <alignment vertical="center"/>
    </xf>
    <xf numFmtId="0" fontId="0" fillId="10" borderId="0" xfId="0" applyFill="1"/>
    <xf numFmtId="165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vertical="center"/>
    </xf>
    <xf numFmtId="3" fontId="8" fillId="8" borderId="0" xfId="0" quotePrefix="1" applyNumberFormat="1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left"/>
    </xf>
    <xf numFmtId="3" fontId="20" fillId="6" borderId="0" xfId="0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3" fontId="20" fillId="10" borderId="0" xfId="0" applyNumberFormat="1" applyFont="1" applyFill="1" applyAlignment="1">
      <alignment vertical="center"/>
    </xf>
    <xf numFmtId="3" fontId="16" fillId="1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0" fillId="0" borderId="0" xfId="2" applyFont="1" applyAlignment="1">
      <alignment vertical="center"/>
    </xf>
    <xf numFmtId="3" fontId="16" fillId="6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left"/>
    </xf>
  </cellXfs>
  <cellStyles count="7">
    <cellStyle name="K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4 2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colors>
    <mruColors>
      <color rgb="FFFFFFFF"/>
      <color rgb="FF79CAD9"/>
      <color rgb="FFD2D4D8"/>
      <color rgb="FFE52D2C"/>
      <color rgb="FF76BE80"/>
      <color rgb="FF02778A"/>
      <color rgb="FFD65755"/>
      <color rgb="FFD31313"/>
      <color rgb="FFED3A38"/>
      <color rgb="FF6FC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KG54"/>
  <sheetViews>
    <sheetView tabSelected="1" zoomScaleNormal="100" zoomScaleSheetLayoutView="100" workbookViewId="0">
      <selection activeCell="T30" sqref="T30"/>
    </sheetView>
  </sheetViews>
  <sheetFormatPr defaultRowHeight="12.75" x14ac:dyDescent="0.2"/>
  <cols>
    <col min="1" max="1" width="19.140625" style="1" bestFit="1" customWidth="1"/>
    <col min="2" max="2" width="0.7109375" style="151" customWidth="1"/>
    <col min="3" max="3" width="5.7109375" style="1" customWidth="1"/>
    <col min="4" max="6" width="5.7109375" style="1" bestFit="1" customWidth="1"/>
    <col min="7" max="7" width="0.7109375" style="151" customWidth="1"/>
    <col min="8" max="8" width="5.28515625" style="1" customWidth="1"/>
    <col min="9" max="11" width="5" style="1" bestFit="1" customWidth="1"/>
    <col min="12" max="12" width="0.5703125" style="151" customWidth="1"/>
    <col min="13" max="14" width="6.7109375" style="1" customWidth="1"/>
    <col min="15" max="15" width="0.7109375" style="151" customWidth="1"/>
    <col min="16" max="17" width="6.7109375" style="1" customWidth="1"/>
    <col min="18" max="16384" width="9.140625" style="1"/>
  </cols>
  <sheetData>
    <row r="1" spans="1:3673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3673" ht="6" customHeight="1" x14ac:dyDescent="0.2"/>
    <row r="3" spans="1:3673" ht="15" x14ac:dyDescent="0.2">
      <c r="C3" s="180" t="s">
        <v>1</v>
      </c>
      <c r="D3" s="180"/>
      <c r="E3" s="180"/>
      <c r="F3" s="180"/>
      <c r="G3" s="180"/>
      <c r="H3" s="180"/>
      <c r="I3" s="180"/>
      <c r="J3" s="180"/>
      <c r="K3" s="180"/>
      <c r="L3" s="152"/>
      <c r="M3" s="181" t="s">
        <v>2</v>
      </c>
      <c r="N3" s="181"/>
      <c r="O3" s="181"/>
      <c r="P3" s="181"/>
      <c r="Q3" s="181"/>
    </row>
    <row r="4" spans="1:3673" x14ac:dyDescent="0.2">
      <c r="C4" s="182" t="s">
        <v>174</v>
      </c>
      <c r="D4" s="182"/>
      <c r="E4" s="182"/>
      <c r="F4" s="182"/>
      <c r="G4" s="156"/>
      <c r="H4" s="182" t="s">
        <v>175</v>
      </c>
      <c r="I4" s="182"/>
      <c r="J4" s="182"/>
      <c r="K4" s="182"/>
      <c r="L4" s="153"/>
      <c r="M4" s="182" t="s">
        <v>174</v>
      </c>
      <c r="N4" s="182"/>
      <c r="O4" s="167"/>
      <c r="P4" s="182" t="s">
        <v>175</v>
      </c>
      <c r="Q4" s="182"/>
    </row>
    <row r="5" spans="1:3673" x14ac:dyDescent="0.2">
      <c r="C5" s="4">
        <v>2022</v>
      </c>
      <c r="D5" s="4">
        <v>2022</v>
      </c>
      <c r="E5" s="4">
        <v>2022</v>
      </c>
      <c r="F5" s="4">
        <v>2022</v>
      </c>
      <c r="G5" s="157"/>
      <c r="H5" s="4">
        <v>2022</v>
      </c>
      <c r="I5" s="4">
        <v>2022</v>
      </c>
      <c r="J5" s="4">
        <v>2022</v>
      </c>
      <c r="K5" s="4">
        <v>2022</v>
      </c>
      <c r="L5" s="154"/>
      <c r="M5" s="5">
        <v>2021</v>
      </c>
      <c r="N5" s="5">
        <v>2022</v>
      </c>
      <c r="O5" s="157"/>
      <c r="P5" s="5">
        <v>2021</v>
      </c>
      <c r="Q5" s="5">
        <v>2022</v>
      </c>
    </row>
    <row r="6" spans="1:3673" x14ac:dyDescent="0.2">
      <c r="C6" s="3" t="s">
        <v>217</v>
      </c>
      <c r="D6" s="3" t="s">
        <v>218</v>
      </c>
      <c r="E6" s="3" t="s">
        <v>219</v>
      </c>
      <c r="F6" s="3" t="s">
        <v>220</v>
      </c>
      <c r="G6" s="157"/>
      <c r="H6" s="3" t="s">
        <v>217</v>
      </c>
      <c r="I6" s="3" t="s">
        <v>218</v>
      </c>
      <c r="J6" s="3" t="s">
        <v>219</v>
      </c>
      <c r="K6" s="3" t="s">
        <v>220</v>
      </c>
      <c r="L6" s="154"/>
      <c r="M6" s="3" t="s">
        <v>220</v>
      </c>
      <c r="N6" s="3" t="s">
        <v>220</v>
      </c>
      <c r="O6" s="157"/>
      <c r="P6" s="3" t="s">
        <v>220</v>
      </c>
      <c r="Q6" s="3" t="s">
        <v>220</v>
      </c>
    </row>
    <row r="7" spans="1:3673" ht="5.25" customHeight="1" x14ac:dyDescent="0.2">
      <c r="C7" s="6"/>
      <c r="D7" s="6"/>
      <c r="E7" s="6"/>
      <c r="F7" s="6"/>
      <c r="G7" s="158"/>
      <c r="H7" s="6"/>
      <c r="I7" s="6"/>
      <c r="J7" s="6"/>
      <c r="K7" s="6"/>
      <c r="L7" s="155"/>
      <c r="M7" s="6"/>
      <c r="N7" s="6"/>
      <c r="O7" s="158"/>
      <c r="P7" s="6"/>
      <c r="Q7" s="6"/>
    </row>
    <row r="8" spans="1:3673" x14ac:dyDescent="0.2">
      <c r="A8" s="138" t="s">
        <v>155</v>
      </c>
      <c r="B8" s="147"/>
      <c r="C8" s="139">
        <v>14215.262500000001</v>
      </c>
      <c r="D8" s="139">
        <v>13641.1991</v>
      </c>
      <c r="E8" s="139">
        <v>13384.349200000001</v>
      </c>
      <c r="F8" s="139">
        <v>12792.3272</v>
      </c>
      <c r="G8" s="149"/>
      <c r="H8" s="140">
        <v>3.8452514400000002</v>
      </c>
      <c r="I8" s="140">
        <v>3.6312423900000002</v>
      </c>
      <c r="J8" s="140">
        <v>3.5672646499999998</v>
      </c>
      <c r="K8" s="140">
        <v>3.3612059900000002</v>
      </c>
      <c r="L8" s="149"/>
      <c r="M8" s="139">
        <v>19126.1836</v>
      </c>
      <c r="N8" s="139">
        <f>F8</f>
        <v>12792.3272</v>
      </c>
      <c r="O8" s="149"/>
      <c r="P8" s="140">
        <v>5.3274981199999996</v>
      </c>
      <c r="Q8" s="140">
        <f>K8</f>
        <v>3.3612059900000002</v>
      </c>
    </row>
    <row r="9" spans="1:3673" x14ac:dyDescent="0.2">
      <c r="A9" s="183" t="s">
        <v>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3673" x14ac:dyDescent="0.2">
      <c r="A10" s="141" t="s">
        <v>4</v>
      </c>
      <c r="B10" s="147"/>
      <c r="C10" s="142"/>
      <c r="D10" s="142"/>
      <c r="E10" s="142"/>
      <c r="F10" s="142"/>
      <c r="G10" s="149"/>
      <c r="H10" s="143"/>
      <c r="I10" s="143"/>
      <c r="J10" s="143"/>
      <c r="K10" s="143"/>
      <c r="L10" s="149"/>
      <c r="M10" s="142"/>
      <c r="N10" s="142"/>
      <c r="O10" s="149"/>
      <c r="P10" s="143"/>
      <c r="Q10" s="143"/>
    </row>
    <row r="11" spans="1:3673" x14ac:dyDescent="0.2">
      <c r="A11" s="7" t="s">
        <v>203</v>
      </c>
      <c r="B11" s="147"/>
      <c r="C11" s="8">
        <v>4590.0175499999996</v>
      </c>
      <c r="D11" s="8">
        <v>4362.6416099999997</v>
      </c>
      <c r="E11" s="8">
        <v>4076.70946</v>
      </c>
      <c r="F11" s="8">
        <v>3877.73605</v>
      </c>
      <c r="G11" s="149"/>
      <c r="H11" s="9">
        <v>20.824149500000001</v>
      </c>
      <c r="I11" s="9">
        <v>19.5020536</v>
      </c>
      <c r="J11" s="9">
        <v>18.6267803</v>
      </c>
      <c r="K11" s="9">
        <v>15.6589192</v>
      </c>
      <c r="L11" s="149"/>
      <c r="M11" s="8">
        <v>6067.7558900000004</v>
      </c>
      <c r="N11" s="8">
        <f>F11</f>
        <v>3877.73605</v>
      </c>
      <c r="O11" s="149"/>
      <c r="P11" s="9">
        <v>25.040505100000001</v>
      </c>
      <c r="Q11" s="9">
        <f>K11</f>
        <v>15.6589192</v>
      </c>
    </row>
    <row r="12" spans="1:3673" x14ac:dyDescent="0.2">
      <c r="A12" s="144" t="s">
        <v>5</v>
      </c>
      <c r="B12" s="147"/>
      <c r="C12" s="139">
        <v>1773.2317399999999</v>
      </c>
      <c r="D12" s="139">
        <v>1742.0740599999999</v>
      </c>
      <c r="E12" s="139">
        <v>1746.0595599999999</v>
      </c>
      <c r="F12" s="139">
        <v>1614.61526</v>
      </c>
      <c r="G12" s="149"/>
      <c r="H12" s="140">
        <v>8.6903590299999998</v>
      </c>
      <c r="I12" s="140">
        <v>8.4204357900000009</v>
      </c>
      <c r="J12" s="140">
        <v>8.5301295199999991</v>
      </c>
      <c r="K12" s="140">
        <v>7.9174837399999998</v>
      </c>
      <c r="L12" s="149"/>
      <c r="M12" s="139">
        <v>2289.8177999999998</v>
      </c>
      <c r="N12" s="139">
        <f t="shared" ref="N12:N13" si="0">F12</f>
        <v>1614.61526</v>
      </c>
      <c r="O12" s="149"/>
      <c r="P12" s="140">
        <v>12.189757800000001</v>
      </c>
      <c r="Q12" s="140">
        <f t="shared" ref="Q12:Q13" si="1">K12</f>
        <v>7.9174837399999998</v>
      </c>
      <c r="T12" s="10"/>
    </row>
    <row r="13" spans="1:3673" x14ac:dyDescent="0.2">
      <c r="A13" s="145" t="s">
        <v>6</v>
      </c>
      <c r="B13" s="147"/>
      <c r="C13" s="142">
        <v>6989.0898500000003</v>
      </c>
      <c r="D13" s="142">
        <v>6739.3749799999996</v>
      </c>
      <c r="E13" s="142">
        <v>6723.0863499999996</v>
      </c>
      <c r="F13" s="142">
        <v>6361.1885000000002</v>
      </c>
      <c r="G13" s="149"/>
      <c r="H13" s="143">
        <v>2.41870092</v>
      </c>
      <c r="I13" s="143">
        <v>2.3061394200000001</v>
      </c>
      <c r="J13" s="143">
        <v>2.29995913</v>
      </c>
      <c r="K13" s="143">
        <v>2.1381408899999998</v>
      </c>
      <c r="L13" s="149"/>
      <c r="M13" s="142">
        <v>9384.01577</v>
      </c>
      <c r="N13" s="142">
        <f t="shared" si="0"/>
        <v>6361.1885000000002</v>
      </c>
      <c r="O13" s="149"/>
      <c r="P13" s="143">
        <v>3.3547942100000001</v>
      </c>
      <c r="Q13" s="143">
        <f t="shared" si="1"/>
        <v>2.1381408899999998</v>
      </c>
    </row>
    <row r="14" spans="1:3673" x14ac:dyDescent="0.2">
      <c r="A14" s="146"/>
      <c r="B14" s="147"/>
      <c r="C14" s="148"/>
      <c r="D14" s="148"/>
      <c r="E14" s="148"/>
      <c r="F14" s="148"/>
      <c r="G14" s="149"/>
      <c r="H14" s="150"/>
      <c r="I14" s="150"/>
      <c r="J14" s="150"/>
      <c r="K14" s="150"/>
      <c r="L14" s="149"/>
      <c r="M14" s="148"/>
      <c r="N14" s="148"/>
      <c r="O14" s="149"/>
      <c r="P14" s="150"/>
      <c r="Q14" s="150"/>
    </row>
    <row r="15" spans="1:3673" x14ac:dyDescent="0.2">
      <c r="A15" s="183" t="s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3673" s="160" customFormat="1" x14ac:dyDescent="0.2">
      <c r="A16" s="138" t="s">
        <v>8</v>
      </c>
      <c r="B16" s="147"/>
      <c r="C16" s="139">
        <v>2981.2899699999998</v>
      </c>
      <c r="D16" s="139">
        <v>2849.1154499999998</v>
      </c>
      <c r="E16" s="139">
        <v>2815.3738199999998</v>
      </c>
      <c r="F16" s="139">
        <v>2697.6402800000001</v>
      </c>
      <c r="G16" s="149"/>
      <c r="H16" s="140">
        <v>2.9685919699999999</v>
      </c>
      <c r="I16" s="164">
        <v>2.8402101000000002</v>
      </c>
      <c r="J16" s="164">
        <v>2.7894381099999999</v>
      </c>
      <c r="K16" s="164">
        <v>2.6559789500000002</v>
      </c>
      <c r="L16" s="147"/>
      <c r="M16" s="165">
        <v>4289.1612299999997</v>
      </c>
      <c r="N16" s="165">
        <f>F16</f>
        <v>2697.6402800000001</v>
      </c>
      <c r="O16" s="147"/>
      <c r="P16" s="164">
        <v>4.3426851099999997</v>
      </c>
      <c r="Q16" s="164">
        <f>K16</f>
        <v>2.6559789500000002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</row>
    <row r="17" spans="1:3673" s="163" customFormat="1" x14ac:dyDescent="0.2">
      <c r="A17" s="145" t="s">
        <v>204</v>
      </c>
      <c r="B17" s="147"/>
      <c r="C17" s="142">
        <v>904.14446299999997</v>
      </c>
      <c r="D17" s="142">
        <v>846.01748199999997</v>
      </c>
      <c r="E17" s="142">
        <v>797.10291600000005</v>
      </c>
      <c r="F17" s="142">
        <v>744.17802300000005</v>
      </c>
      <c r="G17" s="149"/>
      <c r="H17" s="143">
        <v>16.139559200000001</v>
      </c>
      <c r="I17" s="143">
        <v>15.118299199999999</v>
      </c>
      <c r="J17" s="143">
        <v>14.155544900000001</v>
      </c>
      <c r="K17" s="143">
        <v>13.2016454</v>
      </c>
      <c r="L17" s="147"/>
      <c r="M17" s="142">
        <v>1413.1412</v>
      </c>
      <c r="N17" s="142">
        <f t="shared" ref="N17:N18" si="2">F17</f>
        <v>744.17802300000005</v>
      </c>
      <c r="O17" s="147"/>
      <c r="P17" s="143">
        <v>22.1666326</v>
      </c>
      <c r="Q17" s="143">
        <f t="shared" ref="Q17:Q18" si="3">K17</f>
        <v>13.2016454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</row>
    <row r="18" spans="1:3673" s="85" customFormat="1" x14ac:dyDescent="0.2">
      <c r="A18" s="166" t="s">
        <v>6</v>
      </c>
      <c r="B18" s="147"/>
      <c r="C18" s="148">
        <v>1842.07429</v>
      </c>
      <c r="D18" s="148">
        <v>1773.2982999999999</v>
      </c>
      <c r="E18" s="148">
        <v>1776.07368</v>
      </c>
      <c r="F18" s="148">
        <v>1678.7952700000001</v>
      </c>
      <c r="G18" s="149"/>
      <c r="H18" s="150">
        <v>2.2556113199999999</v>
      </c>
      <c r="I18" s="150">
        <v>2.1403661500000002</v>
      </c>
      <c r="J18" s="150">
        <v>2.15598483</v>
      </c>
      <c r="K18" s="150">
        <v>2.0394175699999999</v>
      </c>
      <c r="L18" s="147"/>
      <c r="M18" s="148">
        <v>2473.3526700000002</v>
      </c>
      <c r="N18" s="146">
        <f t="shared" si="2"/>
        <v>1678.7952700000001</v>
      </c>
      <c r="O18" s="147"/>
      <c r="P18" s="150">
        <v>3.1297025399999998</v>
      </c>
      <c r="Q18" s="159">
        <f t="shared" si="3"/>
        <v>2.0394175699999999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</row>
    <row r="19" spans="1:3673" x14ac:dyDescent="0.2">
      <c r="A19" s="11"/>
      <c r="B19" s="147"/>
      <c r="C19" s="8"/>
      <c r="D19" s="8"/>
      <c r="E19" s="8"/>
      <c r="F19" s="8"/>
      <c r="G19" s="147"/>
      <c r="H19" s="12"/>
      <c r="I19" s="12"/>
      <c r="J19" s="12"/>
      <c r="K19" s="12"/>
      <c r="L19" s="147"/>
      <c r="M19" s="8"/>
      <c r="N19" s="8"/>
      <c r="O19" s="147"/>
      <c r="P19" s="13"/>
      <c r="Q19" s="13"/>
    </row>
    <row r="20" spans="1:3673" s="160" customFormat="1" x14ac:dyDescent="0.2">
      <c r="A20" s="138" t="s">
        <v>9</v>
      </c>
      <c r="B20" s="147"/>
      <c r="C20" s="165">
        <v>4114.02927</v>
      </c>
      <c r="D20" s="165">
        <v>3973.39093</v>
      </c>
      <c r="E20" s="165">
        <v>3854.3913499999999</v>
      </c>
      <c r="F20" s="165">
        <v>3627.8258799999999</v>
      </c>
      <c r="G20" s="147"/>
      <c r="H20" s="140">
        <v>5.8436812299999996</v>
      </c>
      <c r="I20" s="164">
        <v>5.6365806799999998</v>
      </c>
      <c r="J20" s="164">
        <v>5.4585278700000002</v>
      </c>
      <c r="K20" s="164">
        <v>5.1165345100000001</v>
      </c>
      <c r="L20" s="147"/>
      <c r="M20" s="165">
        <v>5589.2465899999997</v>
      </c>
      <c r="N20" s="165">
        <f>F20</f>
        <v>3627.8258799999999</v>
      </c>
      <c r="O20" s="147"/>
      <c r="P20" s="164">
        <v>8.1097080199999994</v>
      </c>
      <c r="Q20" s="164">
        <f>K20</f>
        <v>5.1165345100000001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</row>
    <row r="21" spans="1:3673" s="163" customFormat="1" x14ac:dyDescent="0.2">
      <c r="A21" s="145" t="s">
        <v>204</v>
      </c>
      <c r="B21" s="148">
        <v>22549</v>
      </c>
      <c r="C21" s="142">
        <v>1083.65111</v>
      </c>
      <c r="D21" s="142">
        <v>1057.2825399999999</v>
      </c>
      <c r="E21" s="142">
        <v>1011.09599</v>
      </c>
      <c r="F21" s="142">
        <v>932.97177999999997</v>
      </c>
      <c r="G21" s="149"/>
      <c r="H21" s="143">
        <v>29.195325400000002</v>
      </c>
      <c r="I21" s="143">
        <v>28.199839099999998</v>
      </c>
      <c r="J21" s="143">
        <v>27.1284922</v>
      </c>
      <c r="K21" s="143">
        <v>23.350930900000002</v>
      </c>
      <c r="L21" s="147"/>
      <c r="M21" s="142">
        <v>1559.0010199999999</v>
      </c>
      <c r="N21" s="142">
        <f t="shared" ref="N21:N22" si="4">F21</f>
        <v>932.97177999999997</v>
      </c>
      <c r="O21" s="147"/>
      <c r="P21" s="143">
        <v>39.755028899999999</v>
      </c>
      <c r="Q21" s="143">
        <f t="shared" ref="Q21:Q22" si="5">K21</f>
        <v>23.350930900000002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</row>
    <row r="22" spans="1:3673" s="85" customFormat="1" x14ac:dyDescent="0.2">
      <c r="A22" s="166" t="s">
        <v>6</v>
      </c>
      <c r="B22" s="147"/>
      <c r="C22" s="148">
        <v>2888.9517500000002</v>
      </c>
      <c r="D22" s="148">
        <v>2782.5857900000001</v>
      </c>
      <c r="E22" s="148">
        <v>2728.2493399999998</v>
      </c>
      <c r="F22" s="148">
        <v>2567.74019</v>
      </c>
      <c r="G22" s="149"/>
      <c r="H22" s="150">
        <v>4.6492813699999997</v>
      </c>
      <c r="I22" s="150">
        <v>4.4717497399999999</v>
      </c>
      <c r="J22" s="150">
        <v>4.3775629299999999</v>
      </c>
      <c r="K22" s="150">
        <v>4.1094893399999997</v>
      </c>
      <c r="L22" s="147"/>
      <c r="M22" s="148">
        <v>3804.0769700000001</v>
      </c>
      <c r="N22" s="146">
        <f t="shared" si="4"/>
        <v>2567.74019</v>
      </c>
      <c r="O22" s="147"/>
      <c r="P22" s="150">
        <v>6.2720022599999998</v>
      </c>
      <c r="Q22" s="159">
        <f t="shared" si="5"/>
        <v>4.1094893399999997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</row>
    <row r="23" spans="1:3673" x14ac:dyDescent="0.2">
      <c r="A23" s="11"/>
      <c r="B23" s="147"/>
      <c r="C23" s="14"/>
      <c r="D23" s="14"/>
      <c r="E23" s="14"/>
      <c r="F23" s="14"/>
      <c r="G23" s="147"/>
      <c r="H23" s="15"/>
      <c r="I23" s="15"/>
      <c r="J23" s="15"/>
      <c r="K23" s="15"/>
      <c r="L23" s="147"/>
      <c r="M23" s="14"/>
      <c r="N23" s="14"/>
      <c r="O23" s="147"/>
      <c r="P23" s="13"/>
      <c r="Q23" s="13"/>
    </row>
    <row r="24" spans="1:3673" s="160" customFormat="1" x14ac:dyDescent="0.2">
      <c r="A24" s="138" t="s">
        <v>10</v>
      </c>
      <c r="B24" s="147"/>
      <c r="C24" s="165">
        <v>1495.1276800000001</v>
      </c>
      <c r="D24" s="165">
        <v>1373.80756</v>
      </c>
      <c r="E24" s="165">
        <v>1326.8489999999999</v>
      </c>
      <c r="F24" s="165">
        <v>1246.3800100000001</v>
      </c>
      <c r="G24" s="147"/>
      <c r="H24" s="140">
        <v>2.1834991000000001</v>
      </c>
      <c r="I24" s="164">
        <v>1.9702664400000001</v>
      </c>
      <c r="J24" s="164">
        <v>1.90640342</v>
      </c>
      <c r="K24" s="164">
        <v>1.79150476</v>
      </c>
      <c r="L24" s="147"/>
      <c r="M24" s="165">
        <v>2071.12853</v>
      </c>
      <c r="N24" s="165">
        <f>F24</f>
        <v>1246.3800100000001</v>
      </c>
      <c r="O24" s="147"/>
      <c r="P24" s="164">
        <v>3.0504606399999998</v>
      </c>
      <c r="Q24" s="164">
        <f>K24</f>
        <v>1.79150476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</row>
    <row r="25" spans="1:3673" s="163" customFormat="1" x14ac:dyDescent="0.2">
      <c r="A25" s="145" t="s">
        <v>204</v>
      </c>
      <c r="B25" s="147"/>
      <c r="C25" s="142">
        <v>642.703531</v>
      </c>
      <c r="D25" s="142">
        <v>555.05513900000005</v>
      </c>
      <c r="E25" s="142">
        <v>509.88453199999998</v>
      </c>
      <c r="F25" s="142">
        <v>477.16035099999999</v>
      </c>
      <c r="G25" s="149"/>
      <c r="H25" s="143">
        <v>20.0638027</v>
      </c>
      <c r="I25" s="143">
        <v>17.5690667</v>
      </c>
      <c r="J25" s="143">
        <v>15.863786899999999</v>
      </c>
      <c r="K25" s="143">
        <v>14.469475600000001</v>
      </c>
      <c r="L25" s="147"/>
      <c r="M25" s="142">
        <v>750.91706099999999</v>
      </c>
      <c r="N25" s="142">
        <f t="shared" ref="N25:N26" si="6">F25</f>
        <v>477.16035099999999</v>
      </c>
      <c r="O25" s="147"/>
      <c r="P25" s="143">
        <v>24.7747302</v>
      </c>
      <c r="Q25" s="143">
        <f t="shared" ref="Q25:Q26" si="7">K25</f>
        <v>14.469475600000001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</row>
    <row r="26" spans="1:3673" s="85" customFormat="1" x14ac:dyDescent="0.2">
      <c r="A26" s="166" t="s">
        <v>6</v>
      </c>
      <c r="B26" s="147"/>
      <c r="C26" s="148">
        <v>822.35341400000004</v>
      </c>
      <c r="D26" s="148">
        <v>755.21373000000006</v>
      </c>
      <c r="E26" s="148">
        <v>790.96637499999997</v>
      </c>
      <c r="F26" s="148">
        <v>729.90132900000003</v>
      </c>
      <c r="G26" s="149"/>
      <c r="H26" s="150">
        <v>1.2880923500000001</v>
      </c>
      <c r="I26" s="150">
        <v>1.19164877</v>
      </c>
      <c r="J26" s="150">
        <v>1.2371180900000001</v>
      </c>
      <c r="K26" s="150">
        <v>1.1401902799999999</v>
      </c>
      <c r="L26" s="147"/>
      <c r="M26" s="148">
        <v>1257.77441</v>
      </c>
      <c r="N26" s="146">
        <f t="shared" si="6"/>
        <v>729.90132900000003</v>
      </c>
      <c r="O26" s="147"/>
      <c r="P26" s="150">
        <v>2.0044136699999999</v>
      </c>
      <c r="Q26" s="159">
        <f t="shared" si="7"/>
        <v>1.1401902799999999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</row>
    <row r="28" spans="1:3673" ht="15.75" x14ac:dyDescent="0.25">
      <c r="A28" s="179" t="s">
        <v>11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3673" ht="5.25" customHeight="1" x14ac:dyDescent="0.2"/>
    <row r="30" spans="1:3673" ht="15" x14ac:dyDescent="0.2">
      <c r="C30" s="180" t="s">
        <v>1</v>
      </c>
      <c r="D30" s="180"/>
      <c r="E30" s="180"/>
      <c r="F30" s="180"/>
      <c r="G30" s="180"/>
      <c r="H30" s="180"/>
      <c r="I30" s="180"/>
      <c r="J30" s="180"/>
      <c r="K30" s="180"/>
      <c r="L30" s="152"/>
      <c r="M30" s="181" t="s">
        <v>2</v>
      </c>
      <c r="N30" s="181"/>
      <c r="O30" s="181"/>
      <c r="P30" s="181"/>
      <c r="Q30" s="181"/>
    </row>
    <row r="31" spans="1:3673" x14ac:dyDescent="0.2">
      <c r="C31" s="182" t="s">
        <v>174</v>
      </c>
      <c r="D31" s="182"/>
      <c r="E31" s="182"/>
      <c r="F31" s="182"/>
      <c r="G31" s="156"/>
      <c r="H31" s="182" t="s">
        <v>175</v>
      </c>
      <c r="I31" s="182"/>
      <c r="J31" s="182"/>
      <c r="K31" s="182"/>
      <c r="L31" s="153"/>
      <c r="M31" s="182" t="s">
        <v>174</v>
      </c>
      <c r="N31" s="182"/>
      <c r="O31" s="167"/>
      <c r="P31" s="182" t="s">
        <v>175</v>
      </c>
      <c r="Q31" s="182"/>
    </row>
    <row r="32" spans="1:3673" x14ac:dyDescent="0.2">
      <c r="C32" s="4">
        <v>2022</v>
      </c>
      <c r="D32" s="4">
        <v>2022</v>
      </c>
      <c r="E32" s="4">
        <v>2022</v>
      </c>
      <c r="F32" s="4">
        <v>2022</v>
      </c>
      <c r="G32" s="157"/>
      <c r="H32" s="4">
        <v>2022</v>
      </c>
      <c r="I32" s="4">
        <v>2022</v>
      </c>
      <c r="J32" s="4">
        <v>2022</v>
      </c>
      <c r="K32" s="4">
        <v>2022</v>
      </c>
      <c r="L32" s="154"/>
      <c r="M32" s="5">
        <v>2021</v>
      </c>
      <c r="N32" s="4">
        <v>2022</v>
      </c>
      <c r="O32" s="157"/>
      <c r="P32" s="5">
        <v>2021</v>
      </c>
      <c r="Q32" s="5">
        <v>2022</v>
      </c>
    </row>
    <row r="33" spans="1:3673" x14ac:dyDescent="0.2">
      <c r="C33" s="3" t="s">
        <v>217</v>
      </c>
      <c r="D33" s="3" t="s">
        <v>218</v>
      </c>
      <c r="E33" s="3" t="s">
        <v>219</v>
      </c>
      <c r="F33" s="3" t="s">
        <v>220</v>
      </c>
      <c r="G33" s="157"/>
      <c r="H33" s="3" t="s">
        <v>217</v>
      </c>
      <c r="I33" s="3" t="s">
        <v>218</v>
      </c>
      <c r="J33" s="3" t="s">
        <v>219</v>
      </c>
      <c r="K33" s="3" t="s">
        <v>220</v>
      </c>
      <c r="L33" s="154"/>
      <c r="M33" s="3" t="s">
        <v>220</v>
      </c>
      <c r="N33" s="3" t="s">
        <v>220</v>
      </c>
      <c r="O33" s="157"/>
      <c r="P33" s="3" t="s">
        <v>220</v>
      </c>
      <c r="Q33" s="3" t="s">
        <v>220</v>
      </c>
    </row>
    <row r="34" spans="1:3673" ht="5.25" customHeight="1" x14ac:dyDescent="0.2">
      <c r="C34" s="6"/>
      <c r="D34" s="6"/>
      <c r="E34" s="6"/>
      <c r="F34" s="6"/>
      <c r="G34" s="158"/>
      <c r="H34" s="6"/>
      <c r="I34" s="6"/>
      <c r="J34" s="6"/>
      <c r="K34" s="6"/>
      <c r="L34" s="155"/>
      <c r="M34" s="6"/>
      <c r="N34" s="6"/>
      <c r="O34" s="158"/>
      <c r="P34" s="6"/>
      <c r="Q34" s="6"/>
    </row>
    <row r="35" spans="1:3673" s="160" customFormat="1" x14ac:dyDescent="0.2">
      <c r="A35" s="138" t="s">
        <v>155</v>
      </c>
      <c r="B35" s="147"/>
      <c r="C35" s="139">
        <v>14490.8819</v>
      </c>
      <c r="D35" s="139">
        <v>13126.362800000001</v>
      </c>
      <c r="E35" s="139">
        <v>12596.255300000001</v>
      </c>
      <c r="F35" s="139">
        <v>11559.0697</v>
      </c>
      <c r="G35" s="149"/>
      <c r="H35" s="140">
        <v>3.8997593899999998</v>
      </c>
      <c r="I35" s="140">
        <v>3.5361397000000001</v>
      </c>
      <c r="J35" s="140">
        <v>3.3957937</v>
      </c>
      <c r="K35" s="140">
        <v>3.1146531799999999</v>
      </c>
      <c r="L35" s="149"/>
      <c r="M35" s="139">
        <v>17268.005399999998</v>
      </c>
      <c r="N35" s="139">
        <f>F35</f>
        <v>11559.0697</v>
      </c>
      <c r="O35" s="149"/>
      <c r="P35" s="140">
        <v>4.9260312099999997</v>
      </c>
      <c r="Q35" s="140">
        <f>K35</f>
        <v>3.1146531799999999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</row>
    <row r="36" spans="1:3673" x14ac:dyDescent="0.2">
      <c r="A36" s="183" t="s">
        <v>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spans="1:3673" s="163" customFormat="1" x14ac:dyDescent="0.2">
      <c r="A37" s="141" t="s">
        <v>4</v>
      </c>
      <c r="B37" s="147"/>
      <c r="C37" s="142"/>
      <c r="D37" s="142"/>
      <c r="E37" s="142"/>
      <c r="F37" s="142"/>
      <c r="G37" s="149"/>
      <c r="H37" s="143"/>
      <c r="I37" s="143"/>
      <c r="J37" s="143"/>
      <c r="K37" s="143"/>
      <c r="L37" s="149"/>
      <c r="M37" s="142"/>
      <c r="N37" s="142"/>
      <c r="O37" s="149"/>
      <c r="P37" s="143"/>
      <c r="Q37" s="14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</row>
    <row r="38" spans="1:3673" x14ac:dyDescent="0.2">
      <c r="A38" s="7" t="s">
        <v>203</v>
      </c>
      <c r="B38" s="147"/>
      <c r="C38" s="8">
        <v>4666.5402599999998</v>
      </c>
      <c r="D38" s="8">
        <v>4092.7488899999998</v>
      </c>
      <c r="E38" s="8">
        <v>3666.9207900000001</v>
      </c>
      <c r="F38" s="8">
        <v>3123.1867400000001</v>
      </c>
      <c r="G38" s="149"/>
      <c r="H38" s="9">
        <v>21.181699699999999</v>
      </c>
      <c r="I38" s="9">
        <v>18.683232400000001</v>
      </c>
      <c r="J38" s="9">
        <v>16.866385099999999</v>
      </c>
      <c r="K38" s="9">
        <v>14.3166937</v>
      </c>
      <c r="L38" s="149"/>
      <c r="M38" s="8">
        <v>4880.3767200000002</v>
      </c>
      <c r="N38" s="8">
        <f>F38</f>
        <v>3123.1867400000001</v>
      </c>
      <c r="O38" s="149"/>
      <c r="P38" s="9">
        <v>22.947041200000001</v>
      </c>
      <c r="Q38" s="9">
        <f>K38</f>
        <v>14.3166937</v>
      </c>
    </row>
    <row r="39" spans="1:3673" s="160" customFormat="1" x14ac:dyDescent="0.2">
      <c r="A39" s="144" t="s">
        <v>5</v>
      </c>
      <c r="B39" s="147"/>
      <c r="C39" s="139">
        <v>1766.86715</v>
      </c>
      <c r="D39" s="139">
        <v>1612.1443300000001</v>
      </c>
      <c r="E39" s="139">
        <v>1613.66831</v>
      </c>
      <c r="F39" s="139">
        <v>1468.3490300000001</v>
      </c>
      <c r="G39" s="149"/>
      <c r="H39" s="140">
        <v>8.75076593</v>
      </c>
      <c r="I39" s="140">
        <v>8.0386154399999992</v>
      </c>
      <c r="J39" s="140">
        <v>8.0772264899999993</v>
      </c>
      <c r="K39" s="140">
        <v>7.3949890700000003</v>
      </c>
      <c r="L39" s="149"/>
      <c r="M39" s="139">
        <v>2089.44427</v>
      </c>
      <c r="N39" s="139">
        <f t="shared" ref="N39:N40" si="8">F39</f>
        <v>1468.3490300000001</v>
      </c>
      <c r="O39" s="149"/>
      <c r="P39" s="140">
        <v>11.418976199999999</v>
      </c>
      <c r="Q39" s="140">
        <f>K39</f>
        <v>7.3949890700000003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</row>
    <row r="40" spans="1:3673" s="163" customFormat="1" x14ac:dyDescent="0.2">
      <c r="A40" s="145" t="s">
        <v>6</v>
      </c>
      <c r="B40" s="147"/>
      <c r="C40" s="142">
        <v>7217.8712699999996</v>
      </c>
      <c r="D40" s="142">
        <v>6644.0985499999997</v>
      </c>
      <c r="E40" s="142">
        <v>6542.1748900000002</v>
      </c>
      <c r="F40" s="142">
        <v>6225.8108899999997</v>
      </c>
      <c r="G40" s="149"/>
      <c r="H40" s="143">
        <v>2.4772524100000002</v>
      </c>
      <c r="I40" s="143">
        <v>2.2820661100000001</v>
      </c>
      <c r="J40" s="143">
        <v>2.24853323</v>
      </c>
      <c r="K40" s="143">
        <v>2.1427232200000002</v>
      </c>
      <c r="L40" s="149"/>
      <c r="M40" s="142">
        <v>9190.1627900000003</v>
      </c>
      <c r="N40" s="142">
        <f t="shared" si="8"/>
        <v>6225.8108899999997</v>
      </c>
      <c r="O40" s="149"/>
      <c r="P40" s="143">
        <v>3.3589899000000001</v>
      </c>
      <c r="Q40" s="143">
        <f t="shared" ref="Q40" si="9">K40</f>
        <v>2.1427232200000002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</row>
    <row r="41" spans="1:3673" s="85" customFormat="1" x14ac:dyDescent="0.2">
      <c r="A41" s="146"/>
      <c r="B41" s="147"/>
      <c r="C41" s="148"/>
      <c r="D41" s="148"/>
      <c r="E41" s="148"/>
      <c r="F41" s="148"/>
      <c r="G41" s="149"/>
      <c r="H41" s="150"/>
      <c r="I41" s="150"/>
      <c r="J41" s="150"/>
      <c r="K41" s="150"/>
      <c r="L41" s="149"/>
      <c r="M41" s="148"/>
      <c r="N41" s="148"/>
      <c r="O41" s="149"/>
      <c r="P41" s="150"/>
      <c r="Q41" s="15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</row>
    <row r="42" spans="1:3673" x14ac:dyDescent="0.2">
      <c r="A42" s="183" t="s">
        <v>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3673" s="160" customFormat="1" x14ac:dyDescent="0.2">
      <c r="A43" s="138" t="s">
        <v>8</v>
      </c>
      <c r="B43" s="147"/>
      <c r="C43" s="165">
        <v>2909.0301300000001</v>
      </c>
      <c r="D43" s="165">
        <v>2579.13616</v>
      </c>
      <c r="E43" s="165">
        <v>2507.8943399999998</v>
      </c>
      <c r="F43" s="165">
        <v>2329.04198</v>
      </c>
      <c r="G43" s="147"/>
      <c r="H43" s="140">
        <v>2.9235014600000002</v>
      </c>
      <c r="I43" s="164">
        <v>2.5954877299999999</v>
      </c>
      <c r="J43" s="164">
        <v>2.5266420300000001</v>
      </c>
      <c r="K43" s="164">
        <v>2.3517362300000002</v>
      </c>
      <c r="L43" s="147"/>
      <c r="M43" s="165">
        <v>3691.3659299999999</v>
      </c>
      <c r="N43" s="165">
        <f>F43</f>
        <v>2329.04198</v>
      </c>
      <c r="O43" s="147"/>
      <c r="P43" s="164">
        <v>3.8326767199999998</v>
      </c>
      <c r="Q43" s="164">
        <f>K43</f>
        <v>2.3517362300000002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</row>
    <row r="44" spans="1:3673" s="163" customFormat="1" x14ac:dyDescent="0.2">
      <c r="A44" s="145" t="s">
        <v>204</v>
      </c>
      <c r="B44" s="147"/>
      <c r="C44" s="142">
        <v>814.29364399999997</v>
      </c>
      <c r="D44" s="142">
        <v>707.50514599999997</v>
      </c>
      <c r="E44" s="142">
        <v>632.50545699999998</v>
      </c>
      <c r="F44" s="142">
        <v>546.71614799999998</v>
      </c>
      <c r="G44" s="149"/>
      <c r="H44" s="143">
        <v>14.9934385</v>
      </c>
      <c r="I44" s="143">
        <v>12.8754349</v>
      </c>
      <c r="J44" s="143">
        <v>11.607734600000001</v>
      </c>
      <c r="K44" s="143">
        <v>10.2496466</v>
      </c>
      <c r="L44" s="147"/>
      <c r="M44" s="142">
        <v>1037.9704400000001</v>
      </c>
      <c r="N44" s="161">
        <f t="shared" ref="N44:N53" si="10">F44</f>
        <v>546.71614799999998</v>
      </c>
      <c r="O44" s="147"/>
      <c r="P44" s="143">
        <v>17.308161299999998</v>
      </c>
      <c r="Q44" s="162">
        <f t="shared" ref="Q44:Q53" si="11">K44</f>
        <v>10.2496466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</row>
    <row r="45" spans="1:3673" s="85" customFormat="1" x14ac:dyDescent="0.2">
      <c r="A45" s="166" t="s">
        <v>6</v>
      </c>
      <c r="B45" s="147"/>
      <c r="C45" s="148">
        <v>1873.1790699999999</v>
      </c>
      <c r="D45" s="148">
        <v>1672.43498</v>
      </c>
      <c r="E45" s="148">
        <v>1668.8049599999999</v>
      </c>
      <c r="F45" s="148">
        <v>1593.34809</v>
      </c>
      <c r="G45" s="149"/>
      <c r="H45" s="150">
        <v>2.30083533</v>
      </c>
      <c r="I45" s="150">
        <v>2.0599534099999999</v>
      </c>
      <c r="J45" s="150">
        <v>2.0572814099999999</v>
      </c>
      <c r="K45" s="150">
        <v>1.9667079300000001</v>
      </c>
      <c r="L45" s="147"/>
      <c r="M45" s="148">
        <v>2348.7363599999999</v>
      </c>
      <c r="N45" s="146">
        <f t="shared" si="10"/>
        <v>1593.34809</v>
      </c>
      <c r="O45" s="147"/>
      <c r="P45" s="150">
        <v>3.01901894</v>
      </c>
      <c r="Q45" s="159">
        <f t="shared" si="11"/>
        <v>1.9667079300000001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</row>
    <row r="46" spans="1:3673" x14ac:dyDescent="0.2">
      <c r="A46" s="11"/>
      <c r="B46" s="147"/>
      <c r="C46" s="8"/>
      <c r="D46" s="8"/>
      <c r="E46" s="8"/>
      <c r="F46" s="8"/>
      <c r="G46" s="147"/>
      <c r="H46" s="12"/>
      <c r="I46" s="12"/>
      <c r="J46" s="12"/>
      <c r="K46" s="12"/>
      <c r="L46" s="147"/>
      <c r="M46" s="8"/>
      <c r="N46" s="13"/>
      <c r="O46" s="147"/>
      <c r="P46" s="13"/>
      <c r="Q46" s="63"/>
    </row>
    <row r="47" spans="1:3673" s="160" customFormat="1" x14ac:dyDescent="0.2">
      <c r="A47" s="138" t="s">
        <v>9</v>
      </c>
      <c r="B47" s="147">
        <f>SUM(B9:B45)-SUM(B17:B20)</f>
        <v>22549</v>
      </c>
      <c r="C47" s="165">
        <v>4214.33169</v>
      </c>
      <c r="D47" s="165">
        <v>3904.2780499999999</v>
      </c>
      <c r="E47" s="165">
        <v>3736.4535599999999</v>
      </c>
      <c r="F47" s="165">
        <v>3416.6057500000002</v>
      </c>
      <c r="G47" s="146">
        <v>0</v>
      </c>
      <c r="H47" s="164">
        <v>6.01694963</v>
      </c>
      <c r="I47" s="164">
        <v>5.5798517299999997</v>
      </c>
      <c r="J47" s="164">
        <v>5.3432867599999998</v>
      </c>
      <c r="K47" s="164">
        <v>4.8601057599999997</v>
      </c>
      <c r="L47" s="147"/>
      <c r="M47" s="165">
        <v>5255.6215300000003</v>
      </c>
      <c r="N47" s="165">
        <f t="shared" si="10"/>
        <v>3416.6057500000002</v>
      </c>
      <c r="O47" s="147"/>
      <c r="P47" s="164">
        <v>7.68950303</v>
      </c>
      <c r="Q47" s="164">
        <f t="shared" si="11"/>
        <v>4.8601057599999997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</row>
    <row r="48" spans="1:3673" s="163" customFormat="1" x14ac:dyDescent="0.2">
      <c r="A48" s="145" t="s">
        <v>204</v>
      </c>
      <c r="B48" s="147"/>
      <c r="C48" s="142">
        <v>1124.4739</v>
      </c>
      <c r="D48" s="142">
        <v>1041.90482</v>
      </c>
      <c r="E48" s="142">
        <v>952.607123</v>
      </c>
      <c r="F48" s="142">
        <v>821.92852200000004</v>
      </c>
      <c r="G48" s="149"/>
      <c r="H48" s="143">
        <v>30.4240773</v>
      </c>
      <c r="I48" s="143">
        <v>28.2129656</v>
      </c>
      <c r="J48" s="143">
        <v>26.199315800000001</v>
      </c>
      <c r="K48" s="143">
        <v>21.449074199999998</v>
      </c>
      <c r="L48" s="147"/>
      <c r="M48" s="142">
        <v>1376.0749699999999</v>
      </c>
      <c r="N48" s="161">
        <f t="shared" si="10"/>
        <v>821.92852200000004</v>
      </c>
      <c r="O48" s="147"/>
      <c r="P48" s="143">
        <v>36.490983</v>
      </c>
      <c r="Q48" s="162">
        <f t="shared" si="11"/>
        <v>21.449074199999998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</row>
    <row r="49" spans="1:3673" s="85" customFormat="1" x14ac:dyDescent="0.2">
      <c r="A49" s="166" t="s">
        <v>6</v>
      </c>
      <c r="B49" s="148">
        <v>3666.75731</v>
      </c>
      <c r="C49" s="148">
        <v>2952.4792600000001</v>
      </c>
      <c r="D49" s="148">
        <v>2725.4917999999998</v>
      </c>
      <c r="E49" s="148">
        <v>2662.8179399999999</v>
      </c>
      <c r="F49" s="148">
        <v>2479.0263799999998</v>
      </c>
      <c r="G49" s="149"/>
      <c r="H49" s="150">
        <v>4.7704500799999998</v>
      </c>
      <c r="I49" s="150">
        <v>4.4077559199999996</v>
      </c>
      <c r="J49" s="150">
        <v>4.3081394900000003</v>
      </c>
      <c r="K49" s="150">
        <v>4.0115642899999999</v>
      </c>
      <c r="L49" s="147"/>
      <c r="M49" s="148">
        <v>3666.75731</v>
      </c>
      <c r="N49" s="146">
        <f t="shared" si="10"/>
        <v>2479.0263799999998</v>
      </c>
      <c r="O49" s="147"/>
      <c r="P49" s="150">
        <v>6.1128922899999996</v>
      </c>
      <c r="Q49" s="159">
        <f t="shared" si="11"/>
        <v>4.0115642899999999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</row>
    <row r="50" spans="1:3673" x14ac:dyDescent="0.2">
      <c r="A50" s="11"/>
      <c r="B50" s="147"/>
      <c r="C50" s="14"/>
      <c r="D50" s="14"/>
      <c r="E50" s="14"/>
      <c r="F50" s="14"/>
      <c r="G50" s="147"/>
      <c r="H50" s="15"/>
      <c r="I50" s="15"/>
      <c r="J50" s="15"/>
      <c r="K50" s="15"/>
      <c r="L50" s="147"/>
      <c r="M50" s="14"/>
      <c r="N50" s="62"/>
      <c r="O50" s="147"/>
      <c r="P50" s="13"/>
      <c r="Q50" s="63"/>
    </row>
    <row r="51" spans="1:3673" s="160" customFormat="1" x14ac:dyDescent="0.2">
      <c r="A51" s="138" t="s">
        <v>10</v>
      </c>
      <c r="B51" s="147"/>
      <c r="C51" s="165">
        <v>1496.33942</v>
      </c>
      <c r="D51" s="165">
        <v>1369.9943900000001</v>
      </c>
      <c r="E51" s="165">
        <v>1291.5087599999999</v>
      </c>
      <c r="F51" s="165">
        <v>1167.49766</v>
      </c>
      <c r="G51" s="147"/>
      <c r="H51" s="140">
        <v>2.1600615300000001</v>
      </c>
      <c r="I51" s="164">
        <v>1.9769323999999999</v>
      </c>
      <c r="J51" s="164">
        <v>1.86534478</v>
      </c>
      <c r="K51" s="164">
        <v>1.6891369300000001</v>
      </c>
      <c r="L51" s="147"/>
      <c r="M51" s="165">
        <v>1938.5841700000001</v>
      </c>
      <c r="N51" s="165">
        <f>F51</f>
        <v>1167.49766</v>
      </c>
      <c r="O51" s="147"/>
      <c r="P51" s="164">
        <v>2.8738072699999999</v>
      </c>
      <c r="Q51" s="164">
        <f t="shared" si="11"/>
        <v>1.6891369300000001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</row>
    <row r="52" spans="1:3673" s="163" customFormat="1" x14ac:dyDescent="0.2">
      <c r="A52" s="145" t="s">
        <v>204</v>
      </c>
      <c r="B52" s="147"/>
      <c r="C52" s="142">
        <v>637.98727599999995</v>
      </c>
      <c r="D52" s="142">
        <v>595.75874799999997</v>
      </c>
      <c r="E52" s="142">
        <v>497.002432</v>
      </c>
      <c r="F52" s="142">
        <v>402.51543700000002</v>
      </c>
      <c r="G52" s="149"/>
      <c r="H52" s="143">
        <v>19.8626176</v>
      </c>
      <c r="I52" s="143">
        <v>18.629104099999999</v>
      </c>
      <c r="J52" s="143">
        <v>15.521625</v>
      </c>
      <c r="K52" s="143">
        <v>12.6976479</v>
      </c>
      <c r="L52" s="147"/>
      <c r="M52" s="142">
        <v>633.25204299999996</v>
      </c>
      <c r="N52" s="161">
        <f>F52</f>
        <v>402.51543700000002</v>
      </c>
      <c r="O52" s="147"/>
      <c r="P52" s="143">
        <v>21.7537631</v>
      </c>
      <c r="Q52" s="162">
        <f t="shared" si="11"/>
        <v>12.6976479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</row>
    <row r="53" spans="1:3673" s="85" customFormat="1" x14ac:dyDescent="0.2">
      <c r="A53" s="166" t="s">
        <v>6</v>
      </c>
      <c r="B53" s="147"/>
      <c r="C53" s="148">
        <v>818.77377899999999</v>
      </c>
      <c r="D53" s="148">
        <v>735.92902100000003</v>
      </c>
      <c r="E53" s="148">
        <v>760.12723800000003</v>
      </c>
      <c r="F53" s="148">
        <v>729.84968500000002</v>
      </c>
      <c r="G53" s="149"/>
      <c r="H53" s="150">
        <v>1.2835456599999999</v>
      </c>
      <c r="I53" s="150">
        <v>1.1532587700000001</v>
      </c>
      <c r="J53" s="150">
        <v>1.1926745000000001</v>
      </c>
      <c r="K53" s="150">
        <v>1.1472557400000001</v>
      </c>
      <c r="L53" s="147"/>
      <c r="M53" s="148">
        <v>1256.02757</v>
      </c>
      <c r="N53" s="146">
        <f t="shared" si="10"/>
        <v>729.84968500000002</v>
      </c>
      <c r="O53" s="147"/>
      <c r="P53" s="150">
        <v>2.0138974599999999</v>
      </c>
      <c r="Q53" s="159">
        <f t="shared" si="11"/>
        <v>1.1472557400000001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</row>
    <row r="54" spans="1:3673" x14ac:dyDescent="0.2">
      <c r="A54" s="27"/>
    </row>
  </sheetData>
  <mergeCells count="18">
    <mergeCell ref="A36:Q36"/>
    <mergeCell ref="A42:Q42"/>
    <mergeCell ref="A9:Q9"/>
    <mergeCell ref="A15:Q15"/>
    <mergeCell ref="A28:Q28"/>
    <mergeCell ref="C30:K30"/>
    <mergeCell ref="M30:Q30"/>
    <mergeCell ref="C31:F31"/>
    <mergeCell ref="H31:K31"/>
    <mergeCell ref="M31:N31"/>
    <mergeCell ref="P31:Q31"/>
    <mergeCell ref="A1:Q1"/>
    <mergeCell ref="C3:K3"/>
    <mergeCell ref="M3:Q3"/>
    <mergeCell ref="C4:F4"/>
    <mergeCell ref="H4:K4"/>
    <mergeCell ref="M4:N4"/>
    <mergeCell ref="P4:Q4"/>
  </mergeCell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U54"/>
  <sheetViews>
    <sheetView showGridLines="0" zoomScaleNormal="100" zoomScaleSheetLayoutView="50" workbookViewId="0">
      <selection activeCell="A7" sqref="A7:H54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184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4.1 Br'!B9&lt;0.5),"-",IFERROR('Tabel 4.1 Br'!B9/'Tabel 4 F'!B9*100,"-"))</f>
        <v>4.7316570702794252</v>
      </c>
      <c r="C9" s="93">
        <f>IF(OR('Tabel 4 F'!C9&lt;5,'Tabel 4.1 Br'!C9&lt;0.5),"-",IFERROR('Tabel 4.1 Br'!C9/'Tabel 4 F'!C9*100,"-"))</f>
        <v>1.3277950841570931</v>
      </c>
      <c r="D9" s="93">
        <f>IF(OR('Tabel 4 F'!D9&lt;5,'Tabel 4.1 Br'!D9&lt;0.5),"-",IFERROR('Tabel 4.1 Br'!D9/'Tabel 4 F'!D9*100,"-"))</f>
        <v>0.7594023909292581</v>
      </c>
      <c r="E9" s="93">
        <f>IF(OR('Tabel 4 F'!E9&lt;5,'Tabel 4.1 Br'!E9&lt;0.5),"-",IFERROR('Tabel 4.1 Br'!E9/'Tabel 4 F'!E9*100,"-"))</f>
        <v>0.88037393686031429</v>
      </c>
      <c r="F9" s="93">
        <f>IF(OR('Tabel 4 F'!F9&lt;5,'Tabel 4.1 Br'!F9&lt;0.5),"-",IFERROR('Tabel 4.1 Br'!F9/'Tabel 4 F'!F9*100,"-"))</f>
        <v>1.5520748917748917</v>
      </c>
      <c r="G9" s="117"/>
      <c r="H9" s="93">
        <f>IF(OR('Tabel 4 F'!H9&lt;5,'Tabel 4.1 Br'!H9&lt;0.5),"-",IFERROR('Tabel 4.1 Br'!H9/'Tabel 4 F'!H9*100,"-"))</f>
        <v>1.7018258878098276</v>
      </c>
    </row>
    <row r="10" spans="1:8" ht="15.75" customHeight="1" x14ac:dyDescent="0.2">
      <c r="A10" s="90" t="s">
        <v>208</v>
      </c>
      <c r="B10" s="94">
        <f>IF(OR('Tabel 4 F'!B10&lt;5,'Tabel 4.1 Br'!B10&lt;0.5),"-",IFERROR('Tabel 4.1 Br'!B10/'Tabel 4 F'!B10*100,"-"))</f>
        <v>5.4216117784939941</v>
      </c>
      <c r="C10" s="94">
        <f>IF(OR('Tabel 4 F'!C10&lt;5,'Tabel 4.1 Br'!C10&lt;0.5),"-",IFERROR('Tabel 4.1 Br'!C10/'Tabel 4 F'!C10*100,"-"))</f>
        <v>1.7768098603122433</v>
      </c>
      <c r="D10" s="94">
        <f>IF(OR('Tabel 4 F'!D10&lt;5,'Tabel 4.1 Br'!D10&lt;0.5),"-",IFERROR('Tabel 4.1 Br'!D10/'Tabel 4 F'!D10*100,"-"))</f>
        <v>0.85718943443132389</v>
      </c>
      <c r="E10" s="94">
        <f>IF(OR('Tabel 4 F'!E10&lt;5,'Tabel 4.1 Br'!E10&lt;0.5),"-",IFERROR('Tabel 4.1 Br'!E10/'Tabel 4 F'!E10*100,"-"))</f>
        <v>0.93495811860940703</v>
      </c>
      <c r="F10" s="94">
        <f>IF(OR('Tabel 4 F'!F10&lt;5,'Tabel 4.1 Br'!F10&lt;0.5),"-",IFERROR('Tabel 4.1 Br'!F10/'Tabel 4 F'!F10*100,"-"))</f>
        <v>2.1428383110195672</v>
      </c>
      <c r="G10" s="117"/>
      <c r="H10" s="94">
        <f>IF(OR('Tabel 4 F'!H10&lt;5,'Tabel 4.1 Br'!H10&lt;0.5),"-",IFERROR('Tabel 4.1 Br'!H10/'Tabel 4 F'!H10*100,"-"))</f>
        <v>1.6764948444675503</v>
      </c>
    </row>
    <row r="11" spans="1:8" ht="15.75" customHeight="1" x14ac:dyDescent="0.2">
      <c r="A11" s="83" t="s">
        <v>209</v>
      </c>
      <c r="B11" s="95">
        <f>IF(OR('Tabel 4 F'!B11&lt;5,'Tabel 4.1 Br'!B11&lt;0.5),"-",IFERROR('Tabel 4.1 Br'!B11/'Tabel 4 F'!B11*100,"-"))</f>
        <v>7.8476315390447304</v>
      </c>
      <c r="C11" s="95">
        <f>IF(OR('Tabel 4 F'!C11&lt;5,'Tabel 4.1 Br'!C11&lt;0.5),"-",IFERROR('Tabel 4.1 Br'!C11/'Tabel 4 F'!C11*100,"-"))</f>
        <v>3.3290340616966585</v>
      </c>
      <c r="D11" s="95">
        <f>IF(OR('Tabel 4 F'!D11&lt;5,'Tabel 4.1 Br'!D11&lt;0.5),"-",IFERROR('Tabel 4.1 Br'!D11/'Tabel 4 F'!D11*100,"-"))</f>
        <v>2.1524287376381617</v>
      </c>
      <c r="E11" s="95">
        <f>IF(OR('Tabel 4 F'!E11&lt;5,'Tabel 4.1 Br'!E11&lt;0.5),"-",IFERROR('Tabel 4.1 Br'!E11/'Tabel 4 F'!E11*100,"-"))</f>
        <v>1.6671529790660227</v>
      </c>
      <c r="F11" s="95">
        <f>IF(OR('Tabel 4 F'!F11&lt;5,'Tabel 4.1 Br'!F11&lt;0.5),"-",IFERROR('Tabel 4.1 Br'!F11/'Tabel 4 F'!F11*100,"-"))</f>
        <v>3.6022653061224483</v>
      </c>
      <c r="G11" s="117"/>
      <c r="H11" s="95">
        <f>IF(OR('Tabel 4 F'!H11&lt;5,'Tabel 4.1 Br'!H11&lt;0.5),"-",IFERROR('Tabel 4.1 Br'!H11/'Tabel 4 F'!H11*100,"-"))</f>
        <v>4.1728133504006069</v>
      </c>
    </row>
    <row r="12" spans="1:8" ht="15.75" customHeight="1" x14ac:dyDescent="0.2">
      <c r="A12" s="79" t="s">
        <v>26</v>
      </c>
      <c r="B12" s="93">
        <f>IF(OR('Tabel 4 F'!B12&lt;5,'Tabel 4.1 Br'!B12&lt;0.5),"-",IFERROR('Tabel 4.1 Br'!B12/'Tabel 4 F'!B12*100,"-"))</f>
        <v>13.410322804314328</v>
      </c>
      <c r="C12" s="93">
        <f>IF(OR('Tabel 4 F'!C12&lt;5,'Tabel 4.1 Br'!C12&lt;0.5),"-",IFERROR('Tabel 4.1 Br'!C12/'Tabel 4 F'!C12*100,"-"))</f>
        <v>6.7001093989727174</v>
      </c>
      <c r="D12" s="93">
        <f>IF(OR('Tabel 4 F'!D12&lt;5,'Tabel 4.1 Br'!D12&lt;0.5),"-",IFERROR('Tabel 4.1 Br'!D12/'Tabel 4 F'!D12*100,"-"))</f>
        <v>2.7292989811625006</v>
      </c>
      <c r="E12" s="93">
        <f>IF(OR('Tabel 4 F'!E12&lt;5,'Tabel 4.1 Br'!E12&lt;0.5),"-",IFERROR('Tabel 4.1 Br'!E12/'Tabel 4 F'!E12*100,"-"))</f>
        <v>3.0144049500521843</v>
      </c>
      <c r="F12" s="93">
        <f>IF(OR('Tabel 4 F'!F12&lt;5,'Tabel 4.1 Br'!F12&lt;0.5),"-",IFERROR('Tabel 4.1 Br'!F12/'Tabel 4 F'!F12*100,"-"))</f>
        <v>4.4314707590211526</v>
      </c>
      <c r="G12" s="117"/>
      <c r="H12" s="93">
        <f>IF(OR('Tabel 4 F'!H12&lt;5,'Tabel 4.1 Br'!H12&lt;0.5),"-",IFERROR('Tabel 4.1 Br'!H12/'Tabel 4 F'!H12*100,"-"))</f>
        <v>5.5468855253353206</v>
      </c>
    </row>
    <row r="13" spans="1:8" ht="15.75" customHeight="1" x14ac:dyDescent="0.2">
      <c r="A13" s="90" t="s">
        <v>27</v>
      </c>
      <c r="B13" s="94">
        <f>IF(OR('Tabel 4 F'!B13&lt;5,'Tabel 4.1 Br'!B13&lt;0.5),"-",IFERROR('Tabel 4.1 Br'!B13/'Tabel 4 F'!B13*100,"-"))</f>
        <v>8.2009005281690133</v>
      </c>
      <c r="C13" s="94">
        <f>IF(OR('Tabel 4 F'!C13&lt;5,'Tabel 4.1 Br'!C13&lt;0.5),"-",IFERROR('Tabel 4.1 Br'!C13/'Tabel 4 F'!C13*100,"-"))</f>
        <v>3.5274661095636026</v>
      </c>
      <c r="D13" s="94">
        <f>IF(OR('Tabel 4 F'!D13&lt;5,'Tabel 4.1 Br'!D13&lt;0.5),"-",IFERROR('Tabel 4.1 Br'!D13/'Tabel 4 F'!D13*100,"-"))</f>
        <v>0.87868307086614172</v>
      </c>
      <c r="E13" s="94">
        <f>IF(OR('Tabel 4 F'!E13&lt;5,'Tabel 4.1 Br'!E13&lt;0.5),"-",IFERROR('Tabel 4.1 Br'!E13/'Tabel 4 F'!E13*100,"-"))</f>
        <v>0.93168417283361182</v>
      </c>
      <c r="F13" s="94">
        <f>IF(OR('Tabel 4 F'!F13&lt;5,'Tabel 4.1 Br'!F13&lt;0.5),"-",IFERROR('Tabel 4.1 Br'!F13/'Tabel 4 F'!F13*100,"-"))</f>
        <v>1.9613065953654185</v>
      </c>
      <c r="G13" s="117"/>
      <c r="H13" s="94">
        <f>IF(OR('Tabel 4 F'!H13&lt;5,'Tabel 4.1 Br'!H13&lt;0.5),"-",IFERROR('Tabel 4.1 Br'!H13/'Tabel 4 F'!H13*100,"-"))</f>
        <v>2.1561345621497532</v>
      </c>
    </row>
    <row r="14" spans="1:8" ht="15.75" customHeight="1" x14ac:dyDescent="0.2">
      <c r="A14" s="83" t="s">
        <v>28</v>
      </c>
      <c r="B14" s="95">
        <f>IF(OR('Tabel 4 F'!B14&lt;5,'Tabel 4.1 Br'!B14&lt;0.5),"-",IFERROR('Tabel 4.1 Br'!B14/'Tabel 4 F'!B14*100,"-"))</f>
        <v>6.2038666666666664</v>
      </c>
      <c r="C14" s="95">
        <f>IF(OR('Tabel 4 F'!C14&lt;5,'Tabel 4.1 Br'!C14&lt;0.5),"-",IFERROR('Tabel 4.1 Br'!C14/'Tabel 4 F'!C14*100,"-"))</f>
        <v>2.5240793413173654</v>
      </c>
      <c r="D14" s="95">
        <f>IF(OR('Tabel 4 F'!D14&lt;5,'Tabel 4.1 Br'!D14&lt;0.5),"-",IFERROR('Tabel 4.1 Br'!D14/'Tabel 4 F'!D14*100,"-"))</f>
        <v>2.2038094747682804</v>
      </c>
      <c r="E14" s="95">
        <f>IF(OR('Tabel 4 F'!E14&lt;5,'Tabel 4.1 Br'!E14&lt;0.5),"-",IFERROR('Tabel 4.1 Br'!E14/'Tabel 4 F'!E14*100,"-"))</f>
        <v>1.41387</v>
      </c>
      <c r="F14" s="95">
        <f>IF(OR('Tabel 4 F'!F14&lt;5,'Tabel 4.1 Br'!F14&lt;0.5),"-",IFERROR('Tabel 4.1 Br'!F14/'Tabel 4 F'!F14*100,"-"))</f>
        <v>5.3015654450261778</v>
      </c>
      <c r="G14" s="117"/>
      <c r="H14" s="95">
        <f>IF(OR('Tabel 4 F'!H14&lt;5,'Tabel 4.1 Br'!H14&lt;0.5),"-",IFERROR('Tabel 4.1 Br'!H14/'Tabel 4 F'!H14*100,"-"))</f>
        <v>2.3493781249999999</v>
      </c>
    </row>
    <row r="15" spans="1:8" ht="15.75" customHeight="1" x14ac:dyDescent="0.2">
      <c r="A15" s="79" t="s">
        <v>29</v>
      </c>
      <c r="B15" s="93">
        <f>IF(OR('Tabel 4 F'!B15&lt;5,'Tabel 4.1 Br'!B15&lt;0.5),"-",IFERROR('Tabel 4.1 Br'!B15/'Tabel 4 F'!B15*100,"-"))</f>
        <v>11.575111040609137</v>
      </c>
      <c r="C15" s="93">
        <f>IF(OR('Tabel 4 F'!C15&lt;5,'Tabel 4.1 Br'!C15&lt;0.5),"-",IFERROR('Tabel 4.1 Br'!C15/'Tabel 4 F'!C15*100,"-"))</f>
        <v>6.1425697996918336</v>
      </c>
      <c r="D15" s="93">
        <f>IF(OR('Tabel 4 F'!D15&lt;5,'Tabel 4.1 Br'!D15&lt;0.5),"-",IFERROR('Tabel 4.1 Br'!D15/'Tabel 4 F'!D15*100,"-"))</f>
        <v>3.1055388888888888</v>
      </c>
      <c r="E15" s="93">
        <f>IF(OR('Tabel 4 F'!E15&lt;5,'Tabel 4.1 Br'!E15&lt;0.5),"-",IFERROR('Tabel 4.1 Br'!E15/'Tabel 4 F'!E15*100,"-"))</f>
        <v>4.6204757281553395</v>
      </c>
      <c r="F15" s="93">
        <f>IF(OR('Tabel 4 F'!F15&lt;5,'Tabel 4.1 Br'!F15&lt;0.5),"-",IFERROR('Tabel 4.1 Br'!F15/'Tabel 4 F'!F15*100,"-"))</f>
        <v>3.613377777777778</v>
      </c>
      <c r="G15" s="117"/>
      <c r="H15" s="93">
        <f>IF(OR('Tabel 4 F'!H15&lt;5,'Tabel 4.1 Br'!H15&lt;0.5),"-",IFERROR('Tabel 4.1 Br'!H15/'Tabel 4 F'!H15*100,"-"))</f>
        <v>6.9418028282179023</v>
      </c>
    </row>
    <row r="16" spans="1:8" ht="15.75" customHeight="1" x14ac:dyDescent="0.2">
      <c r="A16" s="90" t="s">
        <v>30</v>
      </c>
      <c r="B16" s="94">
        <f>IF(OR('Tabel 4 F'!B16&lt;5,'Tabel 4.1 Br'!B16&lt;0.5),"-",IFERROR('Tabel 4.1 Br'!B16/'Tabel 4 F'!B16*100,"-"))</f>
        <v>13.554391364902507</v>
      </c>
      <c r="C16" s="94">
        <f>IF(OR('Tabel 4 F'!C16&lt;5,'Tabel 4.1 Br'!C16&lt;0.5),"-",IFERROR('Tabel 4.1 Br'!C16/'Tabel 4 F'!C16*100,"-"))</f>
        <v>8.1461639751552806</v>
      </c>
      <c r="D16" s="94">
        <f>IF(OR('Tabel 4 F'!D16&lt;5,'Tabel 4.1 Br'!D16&lt;0.5),"-",IFERROR('Tabel 4.1 Br'!D16/'Tabel 4 F'!D16*100,"-"))</f>
        <v>3.0584747583243823</v>
      </c>
      <c r="E16" s="94">
        <f>IF(OR('Tabel 4 F'!E16&lt;5,'Tabel 4.1 Br'!E16&lt;0.5),"-",IFERROR('Tabel 4.1 Br'!E16/'Tabel 4 F'!E16*100,"-"))</f>
        <v>2.4715501089324619</v>
      </c>
      <c r="F16" s="94">
        <f>IF(OR('Tabel 4 F'!F16&lt;5,'Tabel 4.1 Br'!F16&lt;0.5),"-",IFERROR('Tabel 4.1 Br'!F16/'Tabel 4 F'!F16*100,"-"))</f>
        <v>2.3170411311053982</v>
      </c>
      <c r="G16" s="117"/>
      <c r="H16" s="94">
        <f>IF(OR('Tabel 4 F'!H16&lt;5,'Tabel 4.1 Br'!H16&lt;0.5),"-",IFERROR('Tabel 4.1 Br'!H16/'Tabel 4 F'!H16*100,"-"))</f>
        <v>5.9312329167774536</v>
      </c>
    </row>
    <row r="17" spans="1:8" ht="15.75" hidden="1" customHeight="1" x14ac:dyDescent="0.2">
      <c r="A17" s="31" t="s">
        <v>31</v>
      </c>
      <c r="B17" s="40">
        <f>IF(OR('Tabel 4 F'!B17&lt;5,'Tabel 4.1 Br'!B17&lt;0.5),"-",IFERROR('Tabel 4.1 Br'!B17/'Tabel 4 F'!B17*100,"-"))</f>
        <v>4.3078044692737425</v>
      </c>
      <c r="C17" s="40">
        <f>IF(OR('Tabel 4 F'!C17&lt;5,'Tabel 4.1 Br'!C17&lt;0.5),"-",IFERROR('Tabel 4.1 Br'!C17/'Tabel 4 F'!C17*100,"-"))</f>
        <v>3.6101364985163205</v>
      </c>
      <c r="D17" s="40">
        <f>IF(OR('Tabel 4 F'!D17&lt;5,'Tabel 4.1 Br'!D17&lt;0.5),"-",IFERROR('Tabel 4.1 Br'!D17/'Tabel 4 F'!D17*100,"-"))</f>
        <v>1.308166355140187</v>
      </c>
      <c r="E17" s="40">
        <f>IF(OR('Tabel 4 F'!E17&lt;5,'Tabel 4.1 Br'!E17&lt;0.5),"-",IFERROR('Tabel 4.1 Br'!E17/'Tabel 4 F'!E17*100,"-"))</f>
        <v>0.48113012895662371</v>
      </c>
      <c r="F17" s="40">
        <f>IF(OR('Tabel 4 F'!F17&lt;5,'Tabel 4.1 Br'!F17&lt;0.5),"-",IFERROR('Tabel 4.1 Br'!F17/'Tabel 4 F'!F17*100,"-"))</f>
        <v>2.2221663019693656</v>
      </c>
      <c r="G17" s="117"/>
      <c r="H17" s="40">
        <f>IF(OR('Tabel 4 F'!H17&lt;5,'Tabel 4.1 Br'!H17&lt;0.5),"-",IFERROR('Tabel 4.1 Br'!H17/'Tabel 4 F'!H17*100,"-"))</f>
        <v>1.7422770012706479</v>
      </c>
    </row>
    <row r="18" spans="1:8" ht="15.75" hidden="1" customHeight="1" x14ac:dyDescent="0.2">
      <c r="A18" s="33" t="s">
        <v>32</v>
      </c>
      <c r="B18" s="41">
        <f>IF(OR('Tabel 4 F'!B18&lt;5,'Tabel 4.1 Br'!B18&lt;0.5),"-",IFERROR('Tabel 4.1 Br'!B18/'Tabel 4 F'!B18*100,"-"))</f>
        <v>6.7077636363636364</v>
      </c>
      <c r="C18" s="41">
        <f>IF(OR('Tabel 4 F'!C18&lt;5,'Tabel 4.1 Br'!C18&lt;0.5),"-",IFERROR('Tabel 4.1 Br'!C18/'Tabel 4 F'!C18*100,"-"))</f>
        <v>2.8836865079365079</v>
      </c>
      <c r="D18" s="41">
        <f>IF(OR('Tabel 4 F'!D18&lt;5,'Tabel 4.1 Br'!D18&lt;0.5),"-",IFERROR('Tabel 4.1 Br'!D18/'Tabel 4 F'!D18*100,"-"))</f>
        <v>2.1934418604651165</v>
      </c>
      <c r="E18" s="41" t="str">
        <f>IF(OR('Tabel 4 F'!E18&lt;5,'Tabel 4.1 Br'!E18&lt;0.5),"-",IFERROR('Tabel 4.1 Br'!E18/'Tabel 4 F'!E18*100,"-"))</f>
        <v>-</v>
      </c>
      <c r="F18" s="41" t="str">
        <f>IF(OR('Tabel 4 F'!F18&lt;5,'Tabel 4.1 Br'!F18&lt;0.5),"-",IFERROR('Tabel 4.1 Br'!F18/'Tabel 4 F'!F18*100,"-"))</f>
        <v>-</v>
      </c>
      <c r="G18" s="117"/>
      <c r="H18" s="41">
        <f>IF(OR('Tabel 4 F'!H18&lt;5,'Tabel 4.1 Br'!H18&lt;0.5),"-",IFERROR('Tabel 4.1 Br'!H18/'Tabel 4 F'!H18*100,"-"))</f>
        <v>2.1736560332871013</v>
      </c>
    </row>
    <row r="19" spans="1:8" ht="15.75" hidden="1" customHeight="1" x14ac:dyDescent="0.2">
      <c r="A19" s="31" t="s">
        <v>33</v>
      </c>
      <c r="B19" s="40" t="str">
        <f>IF(OR('Tabel 4 F'!B19&lt;5,'Tabel 4.1 Br'!B19&lt;0.5),"-",IFERROR('Tabel 4.1 Br'!B19/'Tabel 4 F'!B19*100,"-"))</f>
        <v>-</v>
      </c>
      <c r="C19" s="40">
        <f>IF(OR('Tabel 4 F'!C19&lt;5,'Tabel 4.1 Br'!C19&lt;0.5),"-",IFERROR('Tabel 4.1 Br'!C19/'Tabel 4 F'!C19*100,"-"))</f>
        <v>4.4046190476190477</v>
      </c>
      <c r="D19" s="40" t="str">
        <f>IF(OR('Tabel 4 F'!D19&lt;5,'Tabel 4.1 Br'!D19&lt;0.5),"-",IFERROR('Tabel 4.1 Br'!D19/'Tabel 4 F'!D19*100,"-"))</f>
        <v>-</v>
      </c>
      <c r="E19" s="40" t="str">
        <f>IF(OR('Tabel 4 F'!E19&lt;5,'Tabel 4.1 Br'!E19&lt;0.5),"-",IFERROR('Tabel 4.1 Br'!E19/'Tabel 4 F'!E19*100,"-"))</f>
        <v>-</v>
      </c>
      <c r="F19" s="40">
        <f>IF(OR('Tabel 4 F'!F19&lt;5,'Tabel 4.1 Br'!F19&lt;0.5),"-",IFERROR('Tabel 4.1 Br'!F19/'Tabel 4 F'!F19*100,"-"))</f>
        <v>1.33308</v>
      </c>
      <c r="G19" s="117"/>
      <c r="H19" s="40">
        <f>IF(OR('Tabel 4 F'!H19&lt;5,'Tabel 4.1 Br'!H19&lt;0.5),"-",IFERROR('Tabel 4.1 Br'!H19/'Tabel 4 F'!H19*100,"-"))</f>
        <v>0.80216319444444439</v>
      </c>
    </row>
    <row r="20" spans="1:8" ht="15.75" hidden="1" customHeight="1" x14ac:dyDescent="0.2">
      <c r="A20" s="33" t="s">
        <v>34</v>
      </c>
      <c r="B20" s="41">
        <f>IF(OR('Tabel 4 F'!B20&lt;5,'Tabel 4.1 Br'!B20&lt;0.5),"-",IFERROR('Tabel 4.1 Br'!B20/'Tabel 4 F'!B20*100,"-"))</f>
        <v>10.878037037037036</v>
      </c>
      <c r="C20" s="41">
        <f>IF(OR('Tabel 4 F'!C20&lt;5,'Tabel 4.1 Br'!C20&lt;0.5),"-",IFERROR('Tabel 4.1 Br'!C20/'Tabel 4 F'!C20*100,"-"))</f>
        <v>1.697111111111111</v>
      </c>
      <c r="D20" s="41">
        <f>IF(OR('Tabel 4 F'!D20&lt;5,'Tabel 4.1 Br'!D20&lt;0.5),"-",IFERROR('Tabel 4.1 Br'!D20/'Tabel 4 F'!D20*100,"-"))</f>
        <v>2.0618481675392668</v>
      </c>
      <c r="E20" s="41">
        <f>IF(OR('Tabel 4 F'!E20&lt;5,'Tabel 4.1 Br'!E20&lt;0.5),"-",IFERROR('Tabel 4.1 Br'!E20/'Tabel 4 F'!E20*100,"-"))</f>
        <v>1.5148712121212122</v>
      </c>
      <c r="F20" s="41">
        <f>IF(OR('Tabel 4 F'!F20&lt;5,'Tabel 4.1 Br'!F20&lt;0.5),"-",IFERROR('Tabel 4.1 Br'!F20/'Tabel 4 F'!F20*100,"-"))</f>
        <v>3.9243999999999994</v>
      </c>
      <c r="G20" s="117"/>
      <c r="H20" s="41">
        <f>IF(OR('Tabel 4 F'!H20&lt;5,'Tabel 4.1 Br'!H20&lt;0.5),"-",IFERROR('Tabel 4.1 Br'!H20/'Tabel 4 F'!H20*100,"-"))</f>
        <v>2.6072707509881421</v>
      </c>
    </row>
    <row r="21" spans="1:8" ht="15.75" customHeight="1" x14ac:dyDescent="0.2">
      <c r="A21" s="83" t="s">
        <v>35</v>
      </c>
      <c r="B21" s="95">
        <f>IF(OR('Tabel 4 F'!B21&lt;5,'Tabel 4.1 Br'!B21&lt;0.5),"-",IFERROR('Tabel 4.1 Br'!B21/'Tabel 4 F'!B21*100,"-"))</f>
        <v>5.4514448669201521</v>
      </c>
      <c r="C21" s="95">
        <f>IF(OR('Tabel 4 F'!C21&lt;5,'Tabel 4.1 Br'!C21&lt;0.5),"-",IFERROR('Tabel 4.1 Br'!C21/'Tabel 4 F'!C21*100,"-"))</f>
        <v>3.1451056439942109</v>
      </c>
      <c r="D21" s="95">
        <f>IF(OR('Tabel 4 F'!D21&lt;5,'Tabel 4.1 Br'!D21&lt;0.5),"-",IFERROR('Tabel 4.1 Br'!D21/'Tabel 4 F'!D21*100,"-"))</f>
        <v>1.5621477045908183</v>
      </c>
      <c r="E21" s="95">
        <f>IF(OR('Tabel 4 F'!E21&lt;5,'Tabel 4.1 Br'!E21&lt;0.5),"-",IFERROR('Tabel 4.1 Br'!E21/'Tabel 4 F'!E21*100,"-"))</f>
        <v>0.51378622327790968</v>
      </c>
      <c r="F21" s="95">
        <f>IF(OR('Tabel 4 F'!F21&lt;5,'Tabel 4.1 Br'!F21&lt;0.5),"-",IFERROR('Tabel 4.1 Br'!F21/'Tabel 4 F'!F21*100,"-"))</f>
        <v>2.1458782343987823</v>
      </c>
      <c r="G21" s="117"/>
      <c r="H21" s="95">
        <f>IF(OR('Tabel 4 F'!H21&lt;5,'Tabel 4.1 Br'!H21&lt;0.5),"-",IFERROR('Tabel 4.1 Br'!H21/'Tabel 4 F'!H21*100,"-"))</f>
        <v>1.8655892672858621</v>
      </c>
    </row>
    <row r="22" spans="1:8" ht="15.75" customHeight="1" x14ac:dyDescent="0.2">
      <c r="A22" s="79" t="s">
        <v>36</v>
      </c>
      <c r="B22" s="93">
        <f>IF(OR('Tabel 4 F'!B22&lt;5,'Tabel 4.1 Br'!B22&lt;0.5),"-",IFERROR('Tabel 4.1 Br'!B22/'Tabel 4 F'!B22*100,"-"))</f>
        <v>10.165173913043478</v>
      </c>
      <c r="C22" s="93">
        <f>IF(OR('Tabel 4 F'!C22&lt;5,'Tabel 4.1 Br'!C22&lt;0.5),"-",IFERROR('Tabel 4.1 Br'!C22/'Tabel 4 F'!C22*100,"-"))</f>
        <v>2.8436976744186051</v>
      </c>
      <c r="D22" s="93" t="str">
        <f>IF(OR('Tabel 4 F'!D22&lt;5,'Tabel 4.1 Br'!D22&lt;0.5),"-",IFERROR('Tabel 4.1 Br'!D22/'Tabel 4 F'!D22*100,"-"))</f>
        <v>-</v>
      </c>
      <c r="E22" s="93">
        <f>IF(OR('Tabel 4 F'!E22&lt;5,'Tabel 4.1 Br'!E22&lt;0.5),"-",IFERROR('Tabel 4.1 Br'!E22/'Tabel 4 F'!E22*100,"-"))</f>
        <v>1.3623714285714286</v>
      </c>
      <c r="F22" s="93">
        <f>IF(OR('Tabel 4 F'!F22&lt;5,'Tabel 4.1 Br'!F22&lt;0.5),"-",IFERROR('Tabel 4.1 Br'!F22/'Tabel 4 F'!F22*100,"-"))</f>
        <v>4.6144333333333334</v>
      </c>
      <c r="G22" s="117"/>
      <c r="H22" s="93">
        <f>IF(OR('Tabel 4 F'!H22&lt;5,'Tabel 4.1 Br'!H22&lt;0.5),"-",IFERROR('Tabel 4.1 Br'!H22/'Tabel 4 F'!H22*100,"-"))</f>
        <v>3.0964671916010502</v>
      </c>
    </row>
    <row r="23" spans="1:8" ht="15.75" customHeight="1" x14ac:dyDescent="0.2">
      <c r="A23" s="90" t="s">
        <v>37</v>
      </c>
      <c r="B23" s="94">
        <f>IF(OR('Tabel 4 F'!B23&lt;5,'Tabel 4.1 Br'!B23&lt;0.5),"-",IFERROR('Tabel 4.1 Br'!B23/'Tabel 4 F'!B23*100,"-"))</f>
        <v>9.8880833333333342</v>
      </c>
      <c r="C23" s="94">
        <f>IF(OR('Tabel 4 F'!C23&lt;5,'Tabel 4.1 Br'!C23&lt;0.5),"-",IFERROR('Tabel 4.1 Br'!C23/'Tabel 4 F'!C23*100,"-"))</f>
        <v>3.2804923076923078</v>
      </c>
      <c r="D23" s="94">
        <f>IF(OR('Tabel 4 F'!D23&lt;5,'Tabel 4.1 Br'!D23&lt;0.5),"-",IFERROR('Tabel 4.1 Br'!D23/'Tabel 4 F'!D23*100,"-"))</f>
        <v>2.3617589285714282</v>
      </c>
      <c r="E23" s="94" t="str">
        <f>IF(OR('Tabel 4 F'!E23&lt;5,'Tabel 4.1 Br'!E23&lt;0.5),"-",IFERROR('Tabel 4.1 Br'!E23/'Tabel 4 F'!E23*100,"-"))</f>
        <v>-</v>
      </c>
      <c r="F23" s="94" t="str">
        <f>IF(OR('Tabel 4 F'!F23&lt;5,'Tabel 4.1 Br'!F23&lt;0.5),"-",IFERROR('Tabel 4.1 Br'!F23/'Tabel 4 F'!F23*100,"-"))</f>
        <v>-</v>
      </c>
      <c r="G23" s="117"/>
      <c r="H23" s="94">
        <f>IF(OR('Tabel 4 F'!H23&lt;5,'Tabel 4.1 Br'!H23&lt;0.5),"-",IFERROR('Tabel 4.1 Br'!H23/'Tabel 4 F'!H23*100,"-"))</f>
        <v>4.177187891440501</v>
      </c>
    </row>
    <row r="24" spans="1:8" ht="15.75" customHeight="1" x14ac:dyDescent="0.2">
      <c r="A24" s="83" t="s">
        <v>38</v>
      </c>
      <c r="B24" s="95">
        <f>IF(OR('Tabel 4 F'!B24&lt;5,'Tabel 4.1 Br'!B24&lt;0.5),"-",IFERROR('Tabel 4.1 Br'!B24/'Tabel 4 F'!B24*100,"-"))</f>
        <v>2.3562070063694267</v>
      </c>
      <c r="C24" s="95">
        <f>IF(OR('Tabel 4 F'!C24&lt;5,'Tabel 4.1 Br'!C24&lt;0.5),"-",IFERROR('Tabel 4.1 Br'!C24/'Tabel 4 F'!C24*100,"-"))</f>
        <v>0.81242380422691873</v>
      </c>
      <c r="D24" s="95">
        <f>IF(OR('Tabel 4 F'!D24&lt;5,'Tabel 4.1 Br'!D24&lt;0.5),"-",IFERROR('Tabel 4.1 Br'!D24/'Tabel 4 F'!D24*100,"-"))</f>
        <v>0.76283441558441567</v>
      </c>
      <c r="E24" s="95" t="str">
        <f>IF(OR('Tabel 4 F'!E24&lt;5,'Tabel 4.1 Br'!E24&lt;0.5),"-",IFERROR('Tabel 4.1 Br'!E24/'Tabel 4 F'!E24*100,"-"))</f>
        <v>-</v>
      </c>
      <c r="F24" s="95">
        <f>IF(OR('Tabel 4 F'!F24&lt;5,'Tabel 4.1 Br'!F24&lt;0.5),"-",IFERROR('Tabel 4.1 Br'!F24/'Tabel 4 F'!F24*100,"-"))</f>
        <v>1.3234527363184081</v>
      </c>
      <c r="G24" s="117"/>
      <c r="H24" s="95">
        <f>IF(OR('Tabel 4 F'!H24&lt;5,'Tabel 4.1 Br'!H24&lt;0.5),"-",IFERROR('Tabel 4.1 Br'!H24/'Tabel 4 F'!H24*100,"-"))</f>
        <v>0.87754097056483693</v>
      </c>
    </row>
    <row r="25" spans="1:8" ht="15.75" customHeight="1" x14ac:dyDescent="0.2">
      <c r="A25" s="79" t="s">
        <v>39</v>
      </c>
      <c r="B25" s="93">
        <f>IF(OR('Tabel 4 F'!B25&lt;5,'Tabel 4.1 Br'!B25&lt;0.5),"-",IFERROR('Tabel 4.1 Br'!B25/'Tabel 4 F'!B25*100,"-"))</f>
        <v>5.8088221757322174</v>
      </c>
      <c r="C25" s="93">
        <f>IF(OR('Tabel 4 F'!C25&lt;5,'Tabel 4.1 Br'!C25&lt;0.5),"-",IFERROR('Tabel 4.1 Br'!C25/'Tabel 4 F'!C25*100,"-"))</f>
        <v>2.234600624024961</v>
      </c>
      <c r="D25" s="93">
        <f>IF(OR('Tabel 4 F'!D25&lt;5,'Tabel 4.1 Br'!D25&lt;0.5),"-",IFERROR('Tabel 4.1 Br'!D25/'Tabel 4 F'!D25*100,"-"))</f>
        <v>0.18045041899441339</v>
      </c>
      <c r="E25" s="93">
        <f>IF(OR('Tabel 4 F'!E25&lt;5,'Tabel 4.1 Br'!E25&lt;0.5),"-",IFERROR('Tabel 4.1 Br'!E25/'Tabel 4 F'!E25*100,"-"))</f>
        <v>1.0525010351966875</v>
      </c>
      <c r="F25" s="93">
        <f>IF(OR('Tabel 4 F'!F25&lt;5,'Tabel 4.1 Br'!F25&lt;0.5),"-",IFERROR('Tabel 4.1 Br'!F25/'Tabel 4 F'!F25*100,"-"))</f>
        <v>1.4825333333333333</v>
      </c>
      <c r="G25" s="117"/>
      <c r="H25" s="93">
        <f>IF(OR('Tabel 4 F'!H25&lt;5,'Tabel 4.1 Br'!H25&lt;0.5),"-",IFERROR('Tabel 4.1 Br'!H25/'Tabel 4 F'!H25*100,"-"))</f>
        <v>2.0683349299272664</v>
      </c>
    </row>
    <row r="26" spans="1:8" ht="15.75" customHeight="1" x14ac:dyDescent="0.2">
      <c r="A26" s="90" t="s">
        <v>40</v>
      </c>
      <c r="B26" s="94">
        <f>IF(OR('Tabel 4 F'!B26&lt;5,'Tabel 4.1 Br'!B26&lt;0.5),"-",IFERROR('Tabel 4.1 Br'!B26/'Tabel 4 F'!B26*100,"-"))</f>
        <v>1.5829049504950496</v>
      </c>
      <c r="C26" s="94">
        <f>IF(OR('Tabel 4 F'!C26&lt;5,'Tabel 4.1 Br'!C26&lt;0.5),"-",IFERROR('Tabel 4.1 Br'!C26/'Tabel 4 F'!C26*100,"-"))</f>
        <v>1.0355119069595717</v>
      </c>
      <c r="D26" s="94">
        <f>IF(OR('Tabel 4 F'!D26&lt;5,'Tabel 4.1 Br'!D26&lt;0.5),"-",IFERROR('Tabel 4.1 Br'!D26/'Tabel 4 F'!D26*100,"-"))</f>
        <v>0.18124799035369776</v>
      </c>
      <c r="E26" s="94">
        <f>IF(OR('Tabel 4 F'!E26&lt;5,'Tabel 4.1 Br'!E26&lt;0.5),"-",IFERROR('Tabel 4.1 Br'!E26/'Tabel 4 F'!E26*100,"-"))</f>
        <v>0.37569653368214517</v>
      </c>
      <c r="F26" s="94">
        <f>IF(OR('Tabel 4 F'!F26&lt;5,'Tabel 4.1 Br'!F26&lt;0.5),"-",IFERROR('Tabel 4.1 Br'!F26/'Tabel 4 F'!F26*100,"-"))</f>
        <v>0.13261303890641429</v>
      </c>
      <c r="G26" s="117"/>
      <c r="H26" s="94">
        <f>IF(OR('Tabel 4 F'!H26&lt;5,'Tabel 4.1 Br'!H26&lt;0.5),"-",IFERROR('Tabel 4.1 Br'!H26/'Tabel 4 F'!H26*100,"-"))</f>
        <v>0.80276791616283749</v>
      </c>
    </row>
    <row r="27" spans="1:8" ht="15.75" customHeight="1" x14ac:dyDescent="0.2">
      <c r="A27" s="83" t="s">
        <v>41</v>
      </c>
      <c r="B27" s="95">
        <f>IF(OR('Tabel 4 F'!B27&lt;5,'Tabel 4.1 Br'!B27&lt;0.5),"-",IFERROR('Tabel 4.1 Br'!B27/'Tabel 4 F'!B27*100,"-"))</f>
        <v>1.3531508196721311</v>
      </c>
      <c r="C27" s="95">
        <f>IF(OR('Tabel 4 F'!C27&lt;5,'Tabel 4.1 Br'!C27&lt;0.5),"-",IFERROR('Tabel 4.1 Br'!C27/'Tabel 4 F'!C27*100,"-"))</f>
        <v>0.77133875739644975</v>
      </c>
      <c r="D27" s="95">
        <f>IF(OR('Tabel 4 F'!D27&lt;5,'Tabel 4.1 Br'!D27&lt;0.5),"-",IFERROR('Tabel 4.1 Br'!D27/'Tabel 4 F'!D27*100,"-"))</f>
        <v>1.3188038793103449</v>
      </c>
      <c r="E27" s="95">
        <f>IF(OR('Tabel 4 F'!E27&lt;5,'Tabel 4.1 Br'!E27&lt;0.5),"-",IFERROR('Tabel 4.1 Br'!E27/'Tabel 4 F'!E27*100,"-"))</f>
        <v>0.81739181286549711</v>
      </c>
      <c r="F27" s="95">
        <f>IF(OR('Tabel 4 F'!F27&lt;5,'Tabel 4.1 Br'!F27&lt;0.5),"-",IFERROR('Tabel 4.1 Br'!F27/'Tabel 4 F'!F27*100,"-"))</f>
        <v>0.87703070175438602</v>
      </c>
      <c r="G27" s="117"/>
      <c r="H27" s="95">
        <f>IF(OR('Tabel 4 F'!H27&lt;5,'Tabel 4.1 Br'!H27&lt;0.5),"-",IFERROR('Tabel 4.1 Br'!H27/'Tabel 4 F'!H27*100,"-"))</f>
        <v>1.0052466501240693</v>
      </c>
    </row>
    <row r="28" spans="1:8" ht="15.75" customHeight="1" x14ac:dyDescent="0.2">
      <c r="A28" s="79" t="s">
        <v>42</v>
      </c>
      <c r="B28" s="93">
        <f>IF(OR('Tabel 4 F'!B28&lt;5,'Tabel 4.1 Br'!B28&lt;0.5),"-",IFERROR('Tabel 4.1 Br'!B28/'Tabel 4 F'!B28*100,"-"))</f>
        <v>10.849718826405867</v>
      </c>
      <c r="C28" s="93">
        <f>IF(OR('Tabel 4 F'!C28&lt;5,'Tabel 4.1 Br'!C28&lt;0.5),"-",IFERROR('Tabel 4.1 Br'!C28/'Tabel 4 F'!C28*100,"-"))</f>
        <v>4.2105644241733184</v>
      </c>
      <c r="D28" s="93">
        <f>IF(OR('Tabel 4 F'!D28&lt;5,'Tabel 4.1 Br'!D28&lt;0.5),"-",IFERROR('Tabel 4.1 Br'!D28/'Tabel 4 F'!D28*100,"-"))</f>
        <v>1.6137401015228425</v>
      </c>
      <c r="E28" s="93">
        <f>IF(OR('Tabel 4 F'!E28&lt;5,'Tabel 4.1 Br'!E28&lt;0.5),"-",IFERROR('Tabel 4.1 Br'!E28/'Tabel 4 F'!E28*100,"-"))</f>
        <v>3.1100351999999996</v>
      </c>
      <c r="F28" s="93">
        <f>IF(OR('Tabel 4 F'!F28&lt;5,'Tabel 4.1 Br'!F28&lt;0.5),"-",IFERROR('Tabel 4.1 Br'!F28/'Tabel 4 F'!F28*100,"-"))</f>
        <v>4.4758321479374112</v>
      </c>
      <c r="G28" s="117"/>
      <c r="H28" s="93">
        <f>IF(OR('Tabel 4 F'!H28&lt;5,'Tabel 4.1 Br'!H28&lt;0.5),"-",IFERROR('Tabel 4.1 Br'!H28/'Tabel 4 F'!H28*100,"-"))</f>
        <v>3.620766841932304</v>
      </c>
    </row>
    <row r="29" spans="1:8" ht="15.75" customHeight="1" x14ac:dyDescent="0.2">
      <c r="A29" s="90" t="s">
        <v>43</v>
      </c>
      <c r="B29" s="94" t="str">
        <f>IF(OR('Tabel 4 F'!B29&lt;5,'Tabel 4.1 Br'!B29&lt;0.5),"-",IFERROR('Tabel 4.1 Br'!B29/'Tabel 4 F'!B29*100,"-"))</f>
        <v>-</v>
      </c>
      <c r="C29" s="94">
        <f>IF(OR('Tabel 4 F'!C29&lt;5,'Tabel 4.1 Br'!C29&lt;0.5),"-",IFERROR('Tabel 4.1 Br'!C29/'Tabel 4 F'!C29*100,"-"))</f>
        <v>0.43286956521739128</v>
      </c>
      <c r="D29" s="94" t="str">
        <f>IF(OR('Tabel 4 F'!D29&lt;5,'Tabel 4.1 Br'!D29&lt;0.5),"-",IFERROR('Tabel 4.1 Br'!D29/'Tabel 4 F'!D29*100,"-"))</f>
        <v>-</v>
      </c>
      <c r="E29" s="94">
        <f>IF(OR('Tabel 4 F'!E29&lt;5,'Tabel 4.1 Br'!E29&lt;0.5),"-",IFERROR('Tabel 4.1 Br'!E29/'Tabel 4 F'!E29*100,"-"))</f>
        <v>0.30158431372549016</v>
      </c>
      <c r="F29" s="94">
        <f>IF(OR('Tabel 4 F'!F29&lt;5,'Tabel 4.1 Br'!F29&lt;0.5),"-",IFERROR('Tabel 4.1 Br'!F29/'Tabel 4 F'!F29*100,"-"))</f>
        <v>2.4807741935483869</v>
      </c>
      <c r="G29" s="117"/>
      <c r="H29" s="94">
        <f>IF(OR('Tabel 4 F'!H29&lt;5,'Tabel 4.1 Br'!H29&lt;0.5),"-",IFERROR('Tabel 4.1 Br'!H29/'Tabel 4 F'!H29*100,"-"))</f>
        <v>0.46378922155688618</v>
      </c>
    </row>
    <row r="30" spans="1:8" ht="15.75" customHeight="1" x14ac:dyDescent="0.2">
      <c r="A30" s="83" t="s">
        <v>44</v>
      </c>
      <c r="B30" s="95">
        <f>IF(OR('Tabel 4 F'!B30&lt;5,'Tabel 4.1 Br'!B30&lt;0.5),"-",IFERROR('Tabel 4.1 Br'!B30/'Tabel 4 F'!B30*100,"-"))</f>
        <v>9.5306623376623385</v>
      </c>
      <c r="C30" s="95">
        <f>IF(OR('Tabel 4 F'!C30&lt;5,'Tabel 4.1 Br'!C30&lt;0.5),"-",IFERROR('Tabel 4.1 Br'!C30/'Tabel 4 F'!C30*100,"-"))</f>
        <v>3.9361881188118812</v>
      </c>
      <c r="D30" s="95">
        <f>IF(OR('Tabel 4 F'!D30&lt;5,'Tabel 4.1 Br'!D30&lt;0.5),"-",IFERROR('Tabel 4.1 Br'!D30/'Tabel 4 F'!D30*100,"-"))</f>
        <v>2.8957287334593573</v>
      </c>
      <c r="E30" s="95">
        <f>IF(OR('Tabel 4 F'!E30&lt;5,'Tabel 4.1 Br'!E30&lt;0.5),"-",IFERROR('Tabel 4.1 Br'!E30/'Tabel 4 F'!E30*100,"-"))</f>
        <v>1.6988605405405408</v>
      </c>
      <c r="F30" s="95">
        <f>IF(OR('Tabel 4 F'!F30&lt;5,'Tabel 4.1 Br'!F30&lt;0.5),"-",IFERROR('Tabel 4.1 Br'!F30/'Tabel 4 F'!F30*100,"-"))</f>
        <v>1.3107725694444443</v>
      </c>
      <c r="G30" s="117"/>
      <c r="H30" s="95">
        <f>IF(OR('Tabel 4 F'!H30&lt;5,'Tabel 4.1 Br'!H30&lt;0.5),"-",IFERROR('Tabel 4.1 Br'!H30/'Tabel 4 F'!H30*100,"-"))</f>
        <v>2.6247140653917334</v>
      </c>
    </row>
    <row r="31" spans="1:8" ht="15.75" customHeight="1" x14ac:dyDescent="0.2">
      <c r="A31" s="79" t="s">
        <v>45</v>
      </c>
      <c r="B31" s="93">
        <f>IF(OR('Tabel 4 F'!B31&lt;5,'Tabel 4.1 Br'!B31&lt;0.5),"-",IFERROR('Tabel 4.1 Br'!B31/'Tabel 4 F'!B31*100,"-"))</f>
        <v>14.535789473684209</v>
      </c>
      <c r="C31" s="93">
        <f>IF(OR('Tabel 4 F'!C31&lt;5,'Tabel 4.1 Br'!C31&lt;0.5),"-",IFERROR('Tabel 4.1 Br'!C31/'Tabel 4 F'!C31*100,"-"))</f>
        <v>4.7636160714285714</v>
      </c>
      <c r="D31" s="93">
        <f>IF(OR('Tabel 4 F'!D31&lt;5,'Tabel 4.1 Br'!D31&lt;0.5),"-",IFERROR('Tabel 4.1 Br'!D31/'Tabel 4 F'!D31*100,"-"))</f>
        <v>1.3334540229885057</v>
      </c>
      <c r="E31" s="93">
        <f>IF(OR('Tabel 4 F'!E31&lt;5,'Tabel 4.1 Br'!E31&lt;0.5),"-",IFERROR('Tabel 4.1 Br'!E31/'Tabel 4 F'!E31*100,"-"))</f>
        <v>1.3323364485981308</v>
      </c>
      <c r="F31" s="93">
        <f>IF(OR('Tabel 4 F'!F31&lt;5,'Tabel 4.1 Br'!F31&lt;0.5),"-",IFERROR('Tabel 4.1 Br'!F31/'Tabel 4 F'!F31*100,"-"))</f>
        <v>3.0411755102040816</v>
      </c>
      <c r="G31" s="117"/>
      <c r="H31" s="93">
        <f>IF(OR('Tabel 4 F'!H31&lt;5,'Tabel 4.1 Br'!H31&lt;0.5),"-",IFERROR('Tabel 4.1 Br'!H31/'Tabel 4 F'!H31*100,"-"))</f>
        <v>2.5424730195177951</v>
      </c>
    </row>
    <row r="32" spans="1:8" ht="15.75" customHeight="1" x14ac:dyDescent="0.2">
      <c r="A32" s="90" t="s">
        <v>46</v>
      </c>
      <c r="B32" s="94">
        <f>IF(OR('Tabel 4 F'!B32&lt;5,'Tabel 4.1 Br'!B32&lt;0.5),"-",IFERROR('Tabel 4.1 Br'!B32/'Tabel 4 F'!B32*100,"-"))</f>
        <v>19.9788</v>
      </c>
      <c r="C32" s="94">
        <f>IF(OR('Tabel 4 F'!C32&lt;5,'Tabel 4.1 Br'!C32&lt;0.5),"-",IFERROR('Tabel 4.1 Br'!C32/'Tabel 4 F'!C32*100,"-"))</f>
        <v>5.2823197026022308</v>
      </c>
      <c r="D32" s="94">
        <f>IF(OR('Tabel 4 F'!D32&lt;5,'Tabel 4.1 Br'!D32&lt;0.5),"-",IFERROR('Tabel 4.1 Br'!D32/'Tabel 4 F'!D32*100,"-"))</f>
        <v>2.459600790513834</v>
      </c>
      <c r="E32" s="94">
        <f>IF(OR('Tabel 4 F'!E32&lt;5,'Tabel 4.1 Br'!E32&lt;0.5),"-",IFERROR('Tabel 4.1 Br'!E32/'Tabel 4 F'!E32*100,"-"))</f>
        <v>1.9966329331046313</v>
      </c>
      <c r="F32" s="94">
        <f>IF(OR('Tabel 4 F'!F32&lt;5,'Tabel 4.1 Br'!F32&lt;0.5),"-",IFERROR('Tabel 4.1 Br'!F32/'Tabel 4 F'!F32*100,"-"))</f>
        <v>1.0710897009966778</v>
      </c>
      <c r="G32" s="117"/>
      <c r="H32" s="94">
        <f>IF(OR('Tabel 4 F'!H32&lt;5,'Tabel 4.1 Br'!H32&lt;0.5),"-",IFERROR('Tabel 4.1 Br'!H32/'Tabel 4 F'!H32*100,"-"))</f>
        <v>3.0139713282621416</v>
      </c>
    </row>
    <row r="33" spans="1:15" ht="15.75" customHeight="1" x14ac:dyDescent="0.2">
      <c r="A33" s="83" t="s">
        <v>47</v>
      </c>
      <c r="B33" s="95">
        <f>IF(OR('Tabel 4 F'!B33&lt;5,'Tabel 4.1 Br'!B33&lt;0.5),"-",IFERROR('Tabel 4.1 Br'!B33/'Tabel 4 F'!B33*100,"-"))</f>
        <v>5.2039259766963681</v>
      </c>
      <c r="C33" s="95">
        <f>IF(OR('Tabel 4 F'!C33&lt;5,'Tabel 4.1 Br'!C33&lt;0.5),"-",IFERROR('Tabel 4.1 Br'!C33/'Tabel 4 F'!C33*100,"-"))</f>
        <v>3.4402909090909088</v>
      </c>
      <c r="D33" s="95">
        <f>IF(OR('Tabel 4 F'!D33&lt;5,'Tabel 4.1 Br'!D33&lt;0.5),"-",IFERROR('Tabel 4.1 Br'!D33/'Tabel 4 F'!D33*100,"-"))</f>
        <v>1.5446977522716403</v>
      </c>
      <c r="E33" s="95">
        <f>IF(OR('Tabel 4 F'!E33&lt;5,'Tabel 4.1 Br'!E33&lt;0.5),"-",IFERROR('Tabel 4.1 Br'!E33/'Tabel 4 F'!E33*100,"-"))</f>
        <v>1.1818232795242141</v>
      </c>
      <c r="F33" s="95">
        <f>IF(OR('Tabel 4 F'!F33&lt;5,'Tabel 4.1 Br'!F33&lt;0.5),"-",IFERROR('Tabel 4.1 Br'!F33/'Tabel 4 F'!F33*100,"-"))</f>
        <v>1.6121985559566787</v>
      </c>
      <c r="G33" s="117"/>
      <c r="H33" s="95">
        <f>IF(OR('Tabel 4 F'!H33&lt;5,'Tabel 4.1 Br'!H33&lt;0.5),"-",IFERROR('Tabel 4.1 Br'!H33/'Tabel 4 F'!H33*100,"-"))</f>
        <v>2.8504387600512762</v>
      </c>
    </row>
    <row r="34" spans="1:15" ht="15.75" customHeight="1" x14ac:dyDescent="0.2">
      <c r="A34" s="79" t="s">
        <v>48</v>
      </c>
      <c r="B34" s="93">
        <f>IF(OR('Tabel 4 F'!B34&lt;5,'Tabel 4.1 Br'!B34&lt;0.5),"-",IFERROR('Tabel 4.1 Br'!B34/'Tabel 4 F'!B34*100,"-"))</f>
        <v>1.6961671490593344</v>
      </c>
      <c r="C34" s="93">
        <f>IF(OR('Tabel 4 F'!C34&lt;5,'Tabel 4.1 Br'!C34&lt;0.5),"-",IFERROR('Tabel 4.1 Br'!C34/'Tabel 4 F'!C34*100,"-"))</f>
        <v>1.0699405885619102</v>
      </c>
      <c r="D34" s="93">
        <f>IF(OR('Tabel 4 F'!D34&lt;5,'Tabel 4.1 Br'!D34&lt;0.5),"-",IFERROR('Tabel 4.1 Br'!D34/'Tabel 4 F'!D34*100,"-"))</f>
        <v>0.89739005876591593</v>
      </c>
      <c r="E34" s="93">
        <f>IF(OR('Tabel 4 F'!E34&lt;5,'Tabel 4.1 Br'!E34&lt;0.5),"-",IFERROR('Tabel 4.1 Br'!E34/'Tabel 4 F'!E34*100,"-"))</f>
        <v>0.77415261301699267</v>
      </c>
      <c r="F34" s="93">
        <f>IF(OR('Tabel 4 F'!F34&lt;5,'Tabel 4.1 Br'!F34&lt;0.5),"-",IFERROR('Tabel 4.1 Br'!F34/'Tabel 4 F'!F34*100,"-"))</f>
        <v>2.1718577540106954</v>
      </c>
      <c r="G34" s="117"/>
      <c r="H34" s="93">
        <f>IF(OR('Tabel 4 F'!H34&lt;5,'Tabel 4.1 Br'!H34&lt;0.5),"-",IFERROR('Tabel 4.1 Br'!H34/'Tabel 4 F'!H34*100,"-"))</f>
        <v>1.139485127261576</v>
      </c>
    </row>
    <row r="35" spans="1:15" ht="15.75" customHeight="1" x14ac:dyDescent="0.2">
      <c r="A35" s="90" t="s">
        <v>49</v>
      </c>
      <c r="B35" s="94">
        <f>IF(OR('Tabel 4 F'!B35&lt;5,'Tabel 4.1 Br'!B35&lt;0.5),"-",IFERROR('Tabel 4.1 Br'!B35/'Tabel 4 F'!B35*100,"-"))</f>
        <v>2.6179234293193714</v>
      </c>
      <c r="C35" s="94">
        <f>IF(OR('Tabel 4 F'!C35&lt;5,'Tabel 4.1 Br'!C35&lt;0.5),"-",IFERROR('Tabel 4.1 Br'!C35/'Tabel 4 F'!C35*100,"-"))</f>
        <v>0.88481836327345309</v>
      </c>
      <c r="D35" s="94">
        <f>IF(OR('Tabel 4 F'!D35&lt;5,'Tabel 4.1 Br'!D35&lt;0.5),"-",IFERROR('Tabel 4.1 Br'!D35/'Tabel 4 F'!D35*100,"-"))</f>
        <v>1.0365795724465559</v>
      </c>
      <c r="E35" s="94">
        <f>IF(OR('Tabel 4 F'!E35&lt;5,'Tabel 4.1 Br'!E35&lt;0.5),"-",IFERROR('Tabel 4.1 Br'!E35/'Tabel 4 F'!E35*100,"-"))</f>
        <v>1.1522202150537635</v>
      </c>
      <c r="F35" s="94">
        <f>IF(OR('Tabel 4 F'!F35&lt;5,'Tabel 4.1 Br'!F35&lt;0.5),"-",IFERROR('Tabel 4.1 Br'!F35/'Tabel 4 F'!F35*100,"-"))</f>
        <v>1.9353959731543624</v>
      </c>
      <c r="G35" s="117"/>
      <c r="H35" s="94">
        <f>IF(OR('Tabel 4 F'!H35&lt;5,'Tabel 4.1 Br'!H35&lt;0.5),"-",IFERROR('Tabel 4.1 Br'!H35/'Tabel 4 F'!H35*100,"-"))</f>
        <v>1.3257697698744768</v>
      </c>
    </row>
    <row r="36" spans="1:15" ht="15.75" customHeight="1" x14ac:dyDescent="0.2">
      <c r="A36" s="83" t="s">
        <v>50</v>
      </c>
      <c r="B36" s="95">
        <f>IF(OR('Tabel 4 F'!B36&lt;5,'Tabel 4.1 Br'!B36&lt;0.5),"-",IFERROR('Tabel 4.1 Br'!B36/'Tabel 4 F'!B36*100,"-"))</f>
        <v>6.6645037313432836</v>
      </c>
      <c r="C36" s="95">
        <f>IF(OR('Tabel 4 F'!C36&lt;5,'Tabel 4.1 Br'!C36&lt;0.5),"-",IFERROR('Tabel 4.1 Br'!C36/'Tabel 4 F'!C36*100,"-"))</f>
        <v>3.2050417072522799</v>
      </c>
      <c r="D36" s="95">
        <f>IF(OR('Tabel 4 F'!D36&lt;5,'Tabel 4.1 Br'!D36&lt;0.5),"-",IFERROR('Tabel 4.1 Br'!D36/'Tabel 4 F'!D36*100,"-"))</f>
        <v>1.9649392209110519</v>
      </c>
      <c r="E36" s="95">
        <f>IF(OR('Tabel 4 F'!E36&lt;5,'Tabel 4.1 Br'!E36&lt;0.5),"-",IFERROR('Tabel 4.1 Br'!E36/'Tabel 4 F'!E36*100,"-"))</f>
        <v>1.8820725326991676</v>
      </c>
      <c r="F36" s="95">
        <f>IF(OR('Tabel 4 F'!F36&lt;5,'Tabel 4.1 Br'!F36&lt;0.5),"-",IFERROR('Tabel 4.1 Br'!F36/'Tabel 4 F'!F36*100,"-"))</f>
        <v>3.3582088235294112</v>
      </c>
      <c r="G36" s="117"/>
      <c r="H36" s="95">
        <f>IF(OR('Tabel 4 F'!H36&lt;5,'Tabel 4.1 Br'!H36&lt;0.5),"-",IFERROR('Tabel 4.1 Br'!H36/'Tabel 4 F'!H36*100,"-"))</f>
        <v>3.1602454343924844</v>
      </c>
    </row>
    <row r="37" spans="1:15" ht="15.75" customHeight="1" x14ac:dyDescent="0.2">
      <c r="A37" s="79" t="s">
        <v>51</v>
      </c>
      <c r="B37" s="93">
        <f>IF(OR('Tabel 4 F'!B37&lt;5,'Tabel 4.1 Br'!B37&lt;0.5),"-",IFERROR('Tabel 4.1 Br'!B37/'Tabel 4 F'!B37*100,"-"))</f>
        <v>3.7527586551681038</v>
      </c>
      <c r="C37" s="93">
        <f>IF(OR('Tabel 4 F'!C37&lt;5,'Tabel 4.1 Br'!C37&lt;0.5),"-",IFERROR('Tabel 4.1 Br'!C37/'Tabel 4 F'!C37*100,"-"))</f>
        <v>2.0266748806605599</v>
      </c>
      <c r="D37" s="93">
        <f>IF(OR('Tabel 4 F'!D37&lt;5,'Tabel 4.1 Br'!D37&lt;0.5),"-",IFERROR('Tabel 4.1 Br'!D37/'Tabel 4 F'!D37*100,"-"))</f>
        <v>1.3608163692307691</v>
      </c>
      <c r="E37" s="93">
        <f>IF(OR('Tabel 4 F'!E37&lt;5,'Tabel 4.1 Br'!E37&lt;0.5),"-",IFERROR('Tabel 4.1 Br'!E37/'Tabel 4 F'!E37*100,"-"))</f>
        <v>1.7862145253270716</v>
      </c>
      <c r="F37" s="93">
        <f>IF(OR('Tabel 4 F'!F37&lt;5,'Tabel 4.1 Br'!F37&lt;0.5),"-",IFERROR('Tabel 4.1 Br'!F37/'Tabel 4 F'!F37*100,"-"))</f>
        <v>4.9763827893175083</v>
      </c>
      <c r="G37" s="117"/>
      <c r="H37" s="93">
        <f>IF(OR('Tabel 4 F'!H37&lt;5,'Tabel 4.1 Br'!H37&lt;0.5),"-",IFERROR('Tabel 4.1 Br'!H37/'Tabel 4 F'!H37*100,"-"))</f>
        <v>2.2844098080360609</v>
      </c>
    </row>
    <row r="38" spans="1:15" ht="15.75" customHeight="1" x14ac:dyDescent="0.2">
      <c r="A38" s="90" t="s">
        <v>52</v>
      </c>
      <c r="B38" s="94">
        <f>IF(OR('Tabel 4 F'!B38&lt;5,'Tabel 4.1 Br'!B38&lt;0.5),"-",IFERROR('Tabel 4.1 Br'!B38/'Tabel 4 F'!B38*100,"-"))</f>
        <v>8.0489547088425599</v>
      </c>
      <c r="C38" s="94">
        <f>IF(OR('Tabel 4 F'!C38&lt;5,'Tabel 4.1 Br'!C38&lt;0.5),"-",IFERROR('Tabel 4.1 Br'!C38/'Tabel 4 F'!C38*100,"-"))</f>
        <v>3.4040903703703704</v>
      </c>
      <c r="D38" s="94">
        <f>IF(OR('Tabel 4 F'!D38&lt;5,'Tabel 4.1 Br'!D38&lt;0.5),"-",IFERROR('Tabel 4.1 Br'!D38/'Tabel 4 F'!D38*100,"-"))</f>
        <v>2.2026789989118605</v>
      </c>
      <c r="E38" s="94">
        <f>IF(OR('Tabel 4 F'!E38&lt;5,'Tabel 4.1 Br'!E38&lt;0.5),"-",IFERROR('Tabel 4.1 Br'!E38/'Tabel 4 F'!E38*100,"-"))</f>
        <v>1.3420930962343096</v>
      </c>
      <c r="F38" s="94">
        <f>IF(OR('Tabel 4 F'!F38&lt;5,'Tabel 4.1 Br'!F38&lt;0.5),"-",IFERROR('Tabel 4.1 Br'!F38/'Tabel 4 F'!F38*100,"-"))</f>
        <v>5.6696435986159166</v>
      </c>
      <c r="G38" s="117"/>
      <c r="H38" s="94">
        <f>IF(OR('Tabel 4 F'!H38&lt;5,'Tabel 4.1 Br'!H38&lt;0.5),"-",IFERROR('Tabel 4.1 Br'!H38/'Tabel 4 F'!H38*100,"-"))</f>
        <v>3.8469944715447153</v>
      </c>
    </row>
    <row r="39" spans="1:15" ht="15.75" customHeight="1" x14ac:dyDescent="0.2">
      <c r="A39" s="83" t="s">
        <v>53</v>
      </c>
      <c r="B39" s="95">
        <f>IF(OR('Tabel 4 F'!B39&lt;5,'Tabel 4.1 Br'!B39&lt;0.5),"-",IFERROR('Tabel 4.1 Br'!B39/'Tabel 4 F'!B39*100,"-"))</f>
        <v>6.3715616438356157</v>
      </c>
      <c r="C39" s="95">
        <f>IF(OR('Tabel 4 F'!C39&lt;5,'Tabel 4.1 Br'!C39&lt;0.5),"-",IFERROR('Tabel 4.1 Br'!C39/'Tabel 4 F'!C39*100,"-"))</f>
        <v>4.2191080222398734</v>
      </c>
      <c r="D39" s="95">
        <f>IF(OR('Tabel 4 F'!D39&lt;5,'Tabel 4.1 Br'!D39&lt;0.5),"-",IFERROR('Tabel 4.1 Br'!D39/'Tabel 4 F'!D39*100,"-"))</f>
        <v>1.4091597222222221</v>
      </c>
      <c r="E39" s="95">
        <f>IF(OR('Tabel 4 F'!E39&lt;5,'Tabel 4.1 Br'!E39&lt;0.5),"-",IFERROR('Tabel 4.1 Br'!E39/'Tabel 4 F'!E39*100,"-"))</f>
        <v>1.5296812278630461</v>
      </c>
      <c r="F39" s="95">
        <f>IF(OR('Tabel 4 F'!F39&lt;5,'Tabel 4.1 Br'!F39&lt;0.5),"-",IFERROR('Tabel 4.1 Br'!F39/'Tabel 4 F'!F39*100,"-"))</f>
        <v>3.9164251655629139</v>
      </c>
      <c r="G39" s="117"/>
      <c r="H39" s="95">
        <f>IF(OR('Tabel 4 F'!H39&lt;5,'Tabel 4.1 Br'!H39&lt;0.5),"-",IFERROR('Tabel 4.1 Br'!H39/'Tabel 4 F'!H39*100,"-"))</f>
        <v>3.1584560471976402</v>
      </c>
    </row>
    <row r="40" spans="1:15" ht="15.75" customHeight="1" x14ac:dyDescent="0.2">
      <c r="A40" s="79" t="s">
        <v>54</v>
      </c>
      <c r="B40" s="93">
        <f>IF(OR('Tabel 4 F'!B40&lt;5,'Tabel 4.1 Br'!B40&lt;0.5),"-",IFERROR('Tabel 4.1 Br'!B40/'Tabel 4 F'!B40*100,"-"))</f>
        <v>8.7028601156069367</v>
      </c>
      <c r="C40" s="93">
        <f>IF(OR('Tabel 4 F'!C40&lt;5,'Tabel 4.1 Br'!C40&lt;0.5),"-",IFERROR('Tabel 4.1 Br'!C40/'Tabel 4 F'!C40*100,"-"))</f>
        <v>4.46866882416397</v>
      </c>
      <c r="D40" s="93">
        <f>IF(OR('Tabel 4 F'!D40&lt;5,'Tabel 4.1 Br'!D40&lt;0.5),"-",IFERROR('Tabel 4.1 Br'!D40/'Tabel 4 F'!D40*100,"-"))</f>
        <v>2.694692564346997</v>
      </c>
      <c r="E40" s="93">
        <f>IF(OR('Tabel 4 F'!E40&lt;5,'Tabel 4.1 Br'!E40&lt;0.5),"-",IFERROR('Tabel 4.1 Br'!E40/'Tabel 4 F'!E40*100,"-"))</f>
        <v>2.6558807446189645</v>
      </c>
      <c r="F40" s="93">
        <f>IF(OR('Tabel 4 F'!F40&lt;5,'Tabel 4.1 Br'!F40&lt;0.5),"-",IFERROR('Tabel 4.1 Br'!F40/'Tabel 4 F'!F40*100,"-"))</f>
        <v>3.8064508519003932</v>
      </c>
      <c r="G40" s="117"/>
      <c r="H40" s="93">
        <f>IF(OR('Tabel 4 F'!H40&lt;5,'Tabel 4.1 Br'!H40&lt;0.5),"-",IFERROR('Tabel 4.1 Br'!H40/'Tabel 4 F'!H40*100,"-"))</f>
        <v>3.9643967666803679</v>
      </c>
    </row>
    <row r="41" spans="1:15" ht="15.75" customHeight="1" x14ac:dyDescent="0.2">
      <c r="A41" s="90" t="s">
        <v>214</v>
      </c>
      <c r="B41" s="94">
        <f>IF(OR('Tabel 4 F'!B41&lt;5,'Tabel 4.1 Br'!B41&lt;0.5),"-",IFERROR('Tabel 4.1 Br'!B41/'Tabel 4 F'!B41*100,"-"))</f>
        <v>7.5080037290242387</v>
      </c>
      <c r="C41" s="94">
        <f>IF(OR('Tabel 4 F'!C41&lt;5,'Tabel 4.1 Br'!C41&lt;0.5),"-",IFERROR('Tabel 4.1 Br'!C41/'Tabel 4 F'!C41*100,"-"))</f>
        <v>1.7859140758873928</v>
      </c>
      <c r="D41" s="94">
        <f>IF(OR('Tabel 4 F'!D41&lt;5,'Tabel 4.1 Br'!D41&lt;0.5),"-",IFERROR('Tabel 4.1 Br'!D41/'Tabel 4 F'!D41*100,"-"))</f>
        <v>1.2639866989117292</v>
      </c>
      <c r="E41" s="94">
        <f>IF(OR('Tabel 4 F'!E41&lt;5,'Tabel 4.1 Br'!E41&lt;0.5),"-",IFERROR('Tabel 4.1 Br'!E41/'Tabel 4 F'!E41*100,"-"))</f>
        <v>1.0524359968968191</v>
      </c>
      <c r="F41" s="94">
        <f>IF(OR('Tabel 4 F'!F41&lt;5,'Tabel 4.1 Br'!F41&lt;0.5),"-",IFERROR('Tabel 4.1 Br'!F41/'Tabel 4 F'!F41*100,"-"))</f>
        <v>1.4189556786703601</v>
      </c>
      <c r="G41" s="117"/>
      <c r="H41" s="94">
        <f>IF(OR('Tabel 4 F'!H41&lt;5,'Tabel 4.1 Br'!H41&lt;0.5),"-",IFERROR('Tabel 4.1 Br'!H41/'Tabel 4 F'!H41*100,"-"))</f>
        <v>2.4814881424936388</v>
      </c>
    </row>
    <row r="42" spans="1:15" ht="15.75" customHeight="1" x14ac:dyDescent="0.2">
      <c r="A42" s="83" t="s">
        <v>55</v>
      </c>
      <c r="B42" s="95">
        <f>IF(OR('Tabel 4 F'!B42&lt;5,'Tabel 4.1 Br'!B42&lt;0.5),"-",IFERROR('Tabel 4.1 Br'!B42/'Tabel 4 F'!B42*100,"-"))</f>
        <v>6.0527084615384616</v>
      </c>
      <c r="C42" s="95">
        <f>IF(OR('Tabel 4 F'!C42&lt;5,'Tabel 4.1 Br'!C42&lt;0.5),"-",IFERROR('Tabel 4.1 Br'!C42/'Tabel 4 F'!C42*100,"-"))</f>
        <v>4.0118092764378481</v>
      </c>
      <c r="D42" s="95">
        <f>IF(OR('Tabel 4 F'!D42&lt;5,'Tabel 4.1 Br'!D42&lt;0.5),"-",IFERROR('Tabel 4.1 Br'!D42/'Tabel 4 F'!D42*100,"-"))</f>
        <v>3.3665591054313104</v>
      </c>
      <c r="E42" s="95">
        <f>IF(OR('Tabel 4 F'!E42&lt;5,'Tabel 4.1 Br'!E42&lt;0.5),"-",IFERROR('Tabel 4.1 Br'!E42/'Tabel 4 F'!E42*100,"-"))</f>
        <v>3.1367307692307693</v>
      </c>
      <c r="F42" s="95">
        <f>IF(OR('Tabel 4 F'!F42&lt;5,'Tabel 4.1 Br'!F42&lt;0.5),"-",IFERROR('Tabel 4.1 Br'!F42/'Tabel 4 F'!F42*100,"-"))</f>
        <v>8.0417333333333332</v>
      </c>
      <c r="G42" s="117"/>
      <c r="H42" s="95">
        <f>IF(OR('Tabel 4 F'!H42&lt;5,'Tabel 4.1 Br'!H42&lt;0.5),"-",IFERROR('Tabel 4.1 Br'!H42/'Tabel 4 F'!H42*100,"-"))</f>
        <v>4.3326212343864796</v>
      </c>
    </row>
    <row r="43" spans="1:15" ht="15.75" customHeight="1" x14ac:dyDescent="0.2">
      <c r="A43" s="79" t="s">
        <v>56</v>
      </c>
      <c r="B43" s="93">
        <f>IF(OR('Tabel 4 F'!B43&lt;5,'Tabel 4.1 Br'!B43&lt;0.5),"-",IFERROR('Tabel 4.1 Br'!B43/'Tabel 4 F'!B43*100,"-"))</f>
        <v>8.0097426710097714</v>
      </c>
      <c r="C43" s="93">
        <f>IF(OR('Tabel 4 F'!C43&lt;5,'Tabel 4.1 Br'!C43&lt;0.5),"-",IFERROR('Tabel 4.1 Br'!C43/'Tabel 4 F'!C43*100,"-"))</f>
        <v>6.7105909090909091</v>
      </c>
      <c r="D43" s="93">
        <f>IF(OR('Tabel 4 F'!D43&lt;5,'Tabel 4.1 Br'!D43&lt;0.5),"-",IFERROR('Tabel 4.1 Br'!D43/'Tabel 4 F'!D43*100,"-"))</f>
        <v>3.1539392405063289</v>
      </c>
      <c r="E43" s="93">
        <f>IF(OR('Tabel 4 F'!E43&lt;5,'Tabel 4.1 Br'!E43&lt;0.5),"-",IFERROR('Tabel 4.1 Br'!E43/'Tabel 4 F'!E43*100,"-"))</f>
        <v>2.6418093525179853</v>
      </c>
      <c r="F43" s="93">
        <f>IF(OR('Tabel 4 F'!F43&lt;5,'Tabel 4.1 Br'!F43&lt;0.5),"-",IFERROR('Tabel 4.1 Br'!F43/'Tabel 4 F'!F43*100,"-"))</f>
        <v>6.4089180327868851</v>
      </c>
      <c r="G43" s="117"/>
      <c r="H43" s="93">
        <f>IF(OR('Tabel 4 F'!H43&lt;5,'Tabel 4.1 Br'!H43&lt;0.5),"-",IFERROR('Tabel 4.1 Br'!H43/'Tabel 4 F'!H43*100,"-"))</f>
        <v>5.2105483646485737</v>
      </c>
    </row>
    <row r="44" spans="1:15" ht="15.75" customHeight="1" x14ac:dyDescent="0.2">
      <c r="A44" s="90" t="s">
        <v>57</v>
      </c>
      <c r="B44" s="94">
        <f>IF(OR('Tabel 4 F'!B44&lt;5,'Tabel 4.1 Br'!B44&lt;0.5),"-",IFERROR('Tabel 4.1 Br'!B44/'Tabel 4 F'!B44*100,"-"))</f>
        <v>13.122687409551373</v>
      </c>
      <c r="C44" s="94">
        <f>IF(OR('Tabel 4 F'!C44&lt;5,'Tabel 4.1 Br'!C44&lt;0.5),"-",IFERROR('Tabel 4.1 Br'!C44/'Tabel 4 F'!C44*100,"-"))</f>
        <v>8.1935065989847722</v>
      </c>
      <c r="D44" s="94">
        <f>IF(OR('Tabel 4 F'!D44&lt;5,'Tabel 4.1 Br'!D44&lt;0.5),"-",IFERROR('Tabel 4.1 Br'!D44/'Tabel 4 F'!D44*100,"-"))</f>
        <v>4.5401421052631576</v>
      </c>
      <c r="E44" s="94">
        <f>IF(OR('Tabel 4 F'!E44&lt;5,'Tabel 4.1 Br'!E44&lt;0.5),"-",IFERROR('Tabel 4.1 Br'!E44/'Tabel 4 F'!E44*100,"-"))</f>
        <v>3.9375268817204301</v>
      </c>
      <c r="F44" s="94">
        <f>IF(OR('Tabel 4 F'!F44&lt;5,'Tabel 4.1 Br'!F44&lt;0.5),"-",IFERROR('Tabel 4.1 Br'!F44/'Tabel 4 F'!F44*100,"-"))</f>
        <v>4.8118634538152616</v>
      </c>
      <c r="G44" s="117"/>
      <c r="H44" s="94">
        <f>IF(OR('Tabel 4 F'!H44&lt;5,'Tabel 4.1 Br'!H44&lt;0.5),"-",IFERROR('Tabel 4.1 Br'!H44/'Tabel 4 F'!H44*100,"-"))</f>
        <v>8.9071122427769698</v>
      </c>
    </row>
    <row r="45" spans="1:15" ht="15.75" customHeight="1" x14ac:dyDescent="0.2">
      <c r="A45" s="83" t="s">
        <v>58</v>
      </c>
      <c r="B45" s="95">
        <f>IF(OR('Tabel 4 F'!B45&lt;5,'Tabel 4.1 Br'!B45&lt;0.5),"-",IFERROR('Tabel 4.1 Br'!B45/'Tabel 4 F'!B45*100,"-"))</f>
        <v>11.704055348258708</v>
      </c>
      <c r="C45" s="95">
        <f>IF(OR('Tabel 4 F'!C45&lt;5,'Tabel 4.1 Br'!C45&lt;0.5),"-",IFERROR('Tabel 4.1 Br'!C45/'Tabel 4 F'!C45*100,"-"))</f>
        <v>4.1123603603603609</v>
      </c>
      <c r="D45" s="95">
        <f>IF(OR('Tabel 4 F'!D45&lt;5,'Tabel 4.1 Br'!D45&lt;0.5),"-",IFERROR('Tabel 4.1 Br'!D45/'Tabel 4 F'!D45*100,"-"))</f>
        <v>2.8315141430948416</v>
      </c>
      <c r="E45" s="95">
        <f>IF(OR('Tabel 4 F'!E45&lt;5,'Tabel 4.1 Br'!E45&lt;0.5),"-",IFERROR('Tabel 4.1 Br'!E45/'Tabel 4 F'!E45*100,"-"))</f>
        <v>3.2939446494464937</v>
      </c>
      <c r="F45" s="95">
        <f>IF(OR('Tabel 4 F'!F45&lt;5,'Tabel 4.1 Br'!F45&lt;0.5),"-",IFERROR('Tabel 4.1 Br'!F45/'Tabel 4 F'!F45*100,"-"))</f>
        <v>3.5902499999999997</v>
      </c>
      <c r="G45" s="117"/>
      <c r="H45" s="95">
        <f>IF(OR('Tabel 4 F'!H45&lt;5,'Tabel 4.1 Br'!H45&lt;0.5),"-",IFERROR('Tabel 4.1 Br'!H45/'Tabel 4 F'!H45*100,"-"))</f>
        <v>6.9170885377476798</v>
      </c>
    </row>
    <row r="46" spans="1:15" ht="15.75" customHeight="1" x14ac:dyDescent="0.2">
      <c r="A46" s="79" t="s">
        <v>59</v>
      </c>
      <c r="B46" s="93">
        <f>IF(OR('Tabel 4 F'!B46&lt;5,'Tabel 4.1 Br'!B46&lt;0.5),"-",IFERROR('Tabel 4.1 Br'!B46/'Tabel 4 F'!B46*100,"-"))</f>
        <v>7.65101131071191</v>
      </c>
      <c r="C46" s="93">
        <f>IF(OR('Tabel 4 F'!C46&lt;5,'Tabel 4.1 Br'!C46&lt;0.5),"-",IFERROR('Tabel 4.1 Br'!C46/'Tabel 4 F'!C46*100,"-"))</f>
        <v>3.8407353102089945</v>
      </c>
      <c r="D46" s="93">
        <f>IF(OR('Tabel 4 F'!D46&lt;5,'Tabel 4.1 Br'!D46&lt;0.5),"-",IFERROR('Tabel 4.1 Br'!D46/'Tabel 4 F'!D46*100,"-"))</f>
        <v>3.0389273932253311</v>
      </c>
      <c r="E46" s="93">
        <f>IF(OR('Tabel 4 F'!E46&lt;5,'Tabel 4.1 Br'!E46&lt;0.5),"-",IFERROR('Tabel 4.1 Br'!E46/'Tabel 4 F'!E46*100,"-"))</f>
        <v>4.0524288139704092</v>
      </c>
      <c r="F46" s="93">
        <f>IF(OR('Tabel 4 F'!F46&lt;5,'Tabel 4.1 Br'!F46&lt;0.5),"-",IFERROR('Tabel 4.1 Br'!F46/'Tabel 4 F'!F46*100,"-"))</f>
        <v>5.6246970455683529</v>
      </c>
      <c r="G46" s="117"/>
      <c r="H46" s="93">
        <f>IF(OR('Tabel 4 F'!H46&lt;5,'Tabel 4.1 Br'!H46&lt;0.5),"-",IFERROR('Tabel 4.1 Br'!H46/'Tabel 4 F'!H46*100,"-"))</f>
        <v>4.2576100977848723</v>
      </c>
    </row>
    <row r="47" spans="1:15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5" ht="15.75" customHeight="1" x14ac:dyDescent="0.2">
      <c r="A48" s="88" t="s">
        <v>20</v>
      </c>
      <c r="B48" s="92">
        <f>IF(OR('Tabel 4 F'!B48&lt;5,'Tabel 4.1 Br'!B48&lt;0.5),"-",IFERROR('Tabel 4.1 Br'!B48/'Tabel 4 F'!B48*100,"-"))</f>
        <v>6.8698132101300473</v>
      </c>
      <c r="C48" s="92">
        <f>IF(OR('Tabel 4 F'!C48&lt;5,'Tabel 4.1 Br'!C48&lt;0.5),"-",IFERROR('Tabel 4.1 Br'!C48/'Tabel 4 F'!C48*100,"-"))</f>
        <v>3.2107576372153694</v>
      </c>
      <c r="D48" s="92">
        <f>IF(OR('Tabel 4 F'!D48&lt;5,'Tabel 4.1 Br'!D48&lt;0.5),"-",IFERROR('Tabel 4.1 Br'!D48/'Tabel 4 F'!D48*100,"-"))</f>
        <v>1.7525406308018501</v>
      </c>
      <c r="E48" s="92">
        <f>IF(OR('Tabel 4 F'!E48&lt;5,'Tabel 4.1 Br'!E48&lt;0.5),"-",IFERROR('Tabel 4.1 Br'!E48/'Tabel 4 F'!E48*100,"-"))</f>
        <v>1.6573590359050112</v>
      </c>
      <c r="F48" s="92">
        <f>IF(OR('Tabel 4 F'!F48&lt;5,'Tabel 4.1 Br'!F48&lt;0.5),"-",IFERROR('Tabel 4.1 Br'!F48/'Tabel 4 F'!F48*100,"-"))</f>
        <v>2.920977068715457</v>
      </c>
      <c r="G48" s="119"/>
      <c r="H48" s="92">
        <f>IF(OR('Tabel 4 F'!H48&lt;5,'Tabel 4.1 Br'!H48&lt;0.5),"-",IFERROR('Tabel 4.1 Br'!H48/'Tabel 4 F'!H48*100,"-"))</f>
        <v>3.1146531732409284</v>
      </c>
      <c r="I48" s="34"/>
      <c r="J48" s="34"/>
      <c r="K48" s="34"/>
      <c r="L48" s="34"/>
      <c r="M48" s="34"/>
      <c r="N48" s="34"/>
      <c r="O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</row>
    <row r="50" spans="1:21" ht="15.75" customHeight="1" x14ac:dyDescent="0.2">
      <c r="A50" s="109" t="s">
        <v>60</v>
      </c>
      <c r="B50" s="94">
        <f>IF(OR('Tabel 4 F'!B50&lt;5,'Tabel 4.1 Br'!B50&lt;0.5),"-",IFERROR('Tabel 4.1 Br'!B50/'Tabel 4 F'!B50*100,"-"))</f>
        <v>4.9843738999785367</v>
      </c>
      <c r="C50" s="94">
        <f>IF(OR('Tabel 4 F'!C50&lt;5,'Tabel 4.1 Br'!C50&lt;0.5),"-",IFERROR('Tabel 4.1 Br'!C50/'Tabel 4 F'!C50*100,"-"))</f>
        <v>1.4856011897886106</v>
      </c>
      <c r="D50" s="94">
        <f>IF(OR('Tabel 4 F'!D50&lt;5,'Tabel 4.1 Br'!D50&lt;0.5),"-",IFERROR('Tabel 4.1 Br'!D50/'Tabel 4 F'!D50*100,"-"))</f>
        <v>0.8080871959898509</v>
      </c>
      <c r="E50" s="94">
        <f>IF(OR('Tabel 4 F'!E50&lt;5,'Tabel 4.1 Br'!E50&lt;0.5),"-",IFERROR('Tabel 4.1 Br'!E50/'Tabel 4 F'!E50*100,"-"))</f>
        <v>0.91519763072748139</v>
      </c>
      <c r="F50" s="94">
        <f>IF(OR('Tabel 4 F'!F50&lt;5,'Tabel 4.1 Br'!F50&lt;0.5),"-",IFERROR('Tabel 4.1 Br'!F50/'Tabel 4 F'!F50*100,"-"))</f>
        <v>1.952375854849965</v>
      </c>
      <c r="G50" s="101"/>
      <c r="H50" s="94">
        <f>IF(OR('Tabel 4 F'!H50&lt;5,'Tabel 4.1 Br'!H50&lt;0.5),"-",IFERROR('Tabel 4.1 Br'!H50/'Tabel 4 F'!H50*100,"-"))</f>
        <v>1.6891369252582538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4.1 Br'!B51&lt;0.5),"-",IFERROR('Tabel 4.1 Br'!B51/'Tabel 4 F'!B51*100,"-"))</f>
        <v>12.379006241331483</v>
      </c>
      <c r="C51" s="95">
        <f>IF(OR('Tabel 4 F'!C51&lt;5,'Tabel 4.1 Br'!C51&lt;0.5),"-",IFERROR('Tabel 4.1 Br'!C51/'Tabel 4 F'!C51*100,"-"))</f>
        <v>6.1035295989537923</v>
      </c>
      <c r="D51" s="95">
        <f>IF(OR('Tabel 4 F'!D51&lt;5,'Tabel 4.1 Br'!D51&lt;0.5),"-",IFERROR('Tabel 4.1 Br'!D51/'Tabel 4 F'!D51*100,"-"))</f>
        <v>2.3331345577389735</v>
      </c>
      <c r="E51" s="95">
        <f>IF(OR('Tabel 4 F'!E51&lt;5,'Tabel 4.1 Br'!E51&lt;0.5),"-",IFERROR('Tabel 4.1 Br'!E51/'Tabel 4 F'!E51*100,"-"))</f>
        <v>2.2654082469441432</v>
      </c>
      <c r="F51" s="95">
        <f>IF(OR('Tabel 4 F'!F51&lt;5,'Tabel 4.1 Br'!F51&lt;0.5),"-",IFERROR('Tabel 4.1 Br'!F51/'Tabel 4 F'!F51*100,"-"))</f>
        <v>3.4056018052057095</v>
      </c>
      <c r="G51" s="101"/>
      <c r="H51" s="95">
        <f>IF(OR('Tabel 4 F'!H51&lt;5,'Tabel 4.1 Br'!H51&lt;0.5),"-",IFERROR('Tabel 4.1 Br'!H51/'Tabel 4 F'!H51*100,"-"))</f>
        <v>4.8601057483036749</v>
      </c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4.1 Br'!B52&lt;0.5),"-",IFERROR('Tabel 4.1 Br'!B52/'Tabel 4 F'!B52*100,"-"))</f>
        <v>4.3324454925440588</v>
      </c>
      <c r="C52" s="93">
        <f>IF(OR('Tabel 4 F'!C52&lt;5,'Tabel 4.1 Br'!C52&lt;0.5),"-",IFERROR('Tabel 4.1 Br'!C52/'Tabel 4 F'!C52*100,"-"))</f>
        <v>2.2062763582644855</v>
      </c>
      <c r="D52" s="93">
        <f>IF(OR('Tabel 4 F'!D52&lt;5,'Tabel 4.1 Br'!D52&lt;0.5),"-",IFERROR('Tabel 4.1 Br'!D52/'Tabel 4 F'!D52*100,"-"))</f>
        <v>1.4888605174353207</v>
      </c>
      <c r="E52" s="93">
        <f>IF(OR('Tabel 4 F'!E52&lt;5,'Tabel 4.1 Br'!E52&lt;0.5),"-",IFERROR('Tabel 4.1 Br'!E52/'Tabel 4 F'!E52*100,"-"))</f>
        <v>1.4964961479198768</v>
      </c>
      <c r="F52" s="93">
        <f>IF(OR('Tabel 4 F'!F52&lt;5,'Tabel 4.1 Br'!F52&lt;0.5),"-",IFERROR('Tabel 4.1 Br'!F52/'Tabel 4 F'!F52*100,"-"))</f>
        <v>3.6033169082125607</v>
      </c>
      <c r="G52" s="101"/>
      <c r="H52" s="93">
        <f>IF(OR('Tabel 4 F'!H52&lt;5,'Tabel 4.1 Br'!H52&lt;0.5),"-",IFERROR('Tabel 4.1 Br'!H52/'Tabel 4 F'!H52*100,"-"))</f>
        <v>2.3517362245670723</v>
      </c>
      <c r="I52" s="24"/>
      <c r="J52" s="24"/>
      <c r="K52" s="24"/>
      <c r="L52" s="24"/>
      <c r="M52" s="24"/>
    </row>
    <row r="53" spans="1:21" x14ac:dyDescent="0.2">
      <c r="A53" s="27" t="s">
        <v>69</v>
      </c>
      <c r="G53" s="1"/>
    </row>
    <row r="54" spans="1:21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W53"/>
  <sheetViews>
    <sheetView showGridLines="0" workbookViewId="0">
      <selection activeCell="B38" sqref="B38"/>
    </sheetView>
  </sheetViews>
  <sheetFormatPr defaultRowHeight="12.75" x14ac:dyDescent="0.2"/>
  <cols>
    <col min="1" max="1" width="17.140625" style="27" customWidth="1"/>
    <col min="2" max="2" width="9.7109375" style="27" customWidth="1"/>
    <col min="3" max="8" width="9.7109375" customWidth="1"/>
    <col min="9" max="9" width="0.85546875" style="121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B1" s="16"/>
      <c r="I1" s="120"/>
    </row>
    <row r="2" spans="1:10" ht="15.75" customHeight="1" x14ac:dyDescent="0.2"/>
    <row r="3" spans="1:10" ht="15.75" customHeight="1" x14ac:dyDescent="0.25">
      <c r="A3" s="16" t="s">
        <v>189</v>
      </c>
      <c r="B3" s="16"/>
    </row>
    <row r="4" spans="1:10" ht="15.75" customHeight="1" x14ac:dyDescent="0.25">
      <c r="A4" s="16"/>
      <c r="B4" s="16"/>
    </row>
    <row r="5" spans="1:10" ht="15.75" customHeight="1" x14ac:dyDescent="0.2"/>
    <row r="6" spans="1:10" s="27" customFormat="1" ht="15.75" customHeight="1" x14ac:dyDescent="0.2">
      <c r="C6" s="44"/>
      <c r="D6" s="44"/>
      <c r="E6" s="44"/>
      <c r="F6" s="44"/>
      <c r="G6" s="44"/>
      <c r="H6" s="44"/>
      <c r="I6" s="122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123"/>
      <c r="J7" s="45" t="s">
        <v>13</v>
      </c>
    </row>
    <row r="8" spans="1:10" s="27" customFormat="1" ht="15.75" customHeight="1" x14ac:dyDescent="0.2">
      <c r="C8" s="45"/>
      <c r="D8" s="45"/>
      <c r="E8" s="45"/>
      <c r="F8" s="45"/>
      <c r="G8" s="45"/>
      <c r="H8" s="45"/>
      <c r="I8" s="123"/>
      <c r="J8" s="45"/>
    </row>
    <row r="9" spans="1:10" ht="15.75" customHeight="1" x14ac:dyDescent="0.2">
      <c r="A9" s="79" t="s">
        <v>207</v>
      </c>
      <c r="B9" s="80">
        <v>2028</v>
      </c>
      <c r="C9" s="80">
        <v>1837</v>
      </c>
      <c r="D9" s="80">
        <v>3735</v>
      </c>
      <c r="E9" s="80">
        <v>5681</v>
      </c>
      <c r="F9" s="80">
        <v>4506</v>
      </c>
      <c r="G9" s="80">
        <v>15457</v>
      </c>
      <c r="H9" s="80">
        <v>1251</v>
      </c>
      <c r="I9" s="124"/>
      <c r="J9" s="80">
        <f>SUM(B9:H9)</f>
        <v>34495</v>
      </c>
    </row>
    <row r="10" spans="1:10" ht="15.75" customHeight="1" x14ac:dyDescent="0.2">
      <c r="A10" s="90" t="s">
        <v>208</v>
      </c>
      <c r="B10" s="91">
        <v>1142</v>
      </c>
      <c r="C10" s="91">
        <v>946</v>
      </c>
      <c r="D10" s="91">
        <v>2321</v>
      </c>
      <c r="E10" s="91">
        <v>2972</v>
      </c>
      <c r="F10" s="91">
        <v>2692</v>
      </c>
      <c r="G10" s="91">
        <v>23470</v>
      </c>
      <c r="H10" s="91">
        <v>1080</v>
      </c>
      <c r="I10" s="124"/>
      <c r="J10" s="91">
        <f t="shared" ref="J10:J46" si="0">SUM(B10:H10)</f>
        <v>34623</v>
      </c>
    </row>
    <row r="11" spans="1:10" ht="15.75" customHeight="1" x14ac:dyDescent="0.2">
      <c r="A11" s="83" t="s">
        <v>209</v>
      </c>
      <c r="B11" s="84">
        <v>1756</v>
      </c>
      <c r="C11" s="84">
        <v>1624</v>
      </c>
      <c r="D11" s="84">
        <v>4376</v>
      </c>
      <c r="E11" s="84">
        <v>5313</v>
      </c>
      <c r="F11" s="84">
        <v>2088</v>
      </c>
      <c r="G11" s="84">
        <v>2349</v>
      </c>
      <c r="H11" s="84">
        <v>3587</v>
      </c>
      <c r="I11" s="124"/>
      <c r="J11" s="84">
        <f t="shared" si="0"/>
        <v>21093</v>
      </c>
    </row>
    <row r="12" spans="1:10" ht="15.75" customHeight="1" x14ac:dyDescent="0.2">
      <c r="A12" s="79" t="s">
        <v>26</v>
      </c>
      <c r="B12" s="80">
        <v>2147</v>
      </c>
      <c r="C12" s="80">
        <v>2290</v>
      </c>
      <c r="D12" s="80">
        <v>5775</v>
      </c>
      <c r="E12" s="80">
        <v>9814</v>
      </c>
      <c r="F12" s="80">
        <v>5653</v>
      </c>
      <c r="G12" s="80">
        <v>13912</v>
      </c>
      <c r="H12" s="80">
        <v>3353</v>
      </c>
      <c r="I12" s="124"/>
      <c r="J12" s="80">
        <f t="shared" si="0"/>
        <v>42944</v>
      </c>
    </row>
    <row r="13" spans="1:10" ht="15.75" customHeight="1" x14ac:dyDescent="0.2">
      <c r="A13" s="90" t="s">
        <v>27</v>
      </c>
      <c r="B13" s="91">
        <v>496</v>
      </c>
      <c r="C13" s="91">
        <v>429</v>
      </c>
      <c r="D13" s="91">
        <v>989</v>
      </c>
      <c r="E13" s="91">
        <v>2173</v>
      </c>
      <c r="F13" s="91">
        <v>1441</v>
      </c>
      <c r="G13" s="91">
        <v>8756</v>
      </c>
      <c r="H13" s="91">
        <v>527</v>
      </c>
      <c r="I13" s="124"/>
      <c r="J13" s="91">
        <f t="shared" si="0"/>
        <v>14811</v>
      </c>
    </row>
    <row r="14" spans="1:10" ht="15.75" customHeight="1" x14ac:dyDescent="0.2">
      <c r="A14" s="83" t="s">
        <v>28</v>
      </c>
      <c r="B14" s="84">
        <v>45</v>
      </c>
      <c r="C14" s="84">
        <v>52</v>
      </c>
      <c r="D14" s="84">
        <v>211</v>
      </c>
      <c r="E14" s="84">
        <v>600</v>
      </c>
      <c r="F14" s="84">
        <v>494</v>
      </c>
      <c r="G14" s="84">
        <v>1051</v>
      </c>
      <c r="H14" s="84">
        <v>107</v>
      </c>
      <c r="I14" s="124"/>
      <c r="J14" s="84">
        <f t="shared" si="0"/>
        <v>2560</v>
      </c>
    </row>
    <row r="15" spans="1:10" ht="15.75" customHeight="1" x14ac:dyDescent="0.2">
      <c r="A15" s="79" t="s">
        <v>29</v>
      </c>
      <c r="B15" s="80">
        <v>835</v>
      </c>
      <c r="C15" s="80">
        <v>587</v>
      </c>
      <c r="D15" s="80">
        <v>1458</v>
      </c>
      <c r="E15" s="80">
        <v>1664</v>
      </c>
      <c r="F15" s="80">
        <v>440</v>
      </c>
      <c r="G15" s="80">
        <v>748</v>
      </c>
      <c r="H15" s="80">
        <v>491</v>
      </c>
      <c r="I15" s="124"/>
      <c r="J15" s="80">
        <f t="shared" si="0"/>
        <v>6223</v>
      </c>
    </row>
    <row r="16" spans="1:10" ht="15.75" customHeight="1" x14ac:dyDescent="0.2">
      <c r="A16" s="90" t="s">
        <v>30</v>
      </c>
      <c r="B16" s="91">
        <v>309</v>
      </c>
      <c r="C16" s="91">
        <v>241</v>
      </c>
      <c r="D16" s="91">
        <v>471</v>
      </c>
      <c r="E16" s="91">
        <v>551</v>
      </c>
      <c r="F16" s="91">
        <v>494</v>
      </c>
      <c r="G16" s="91">
        <v>1503</v>
      </c>
      <c r="H16" s="91">
        <v>192</v>
      </c>
      <c r="I16" s="124"/>
      <c r="J16" s="91">
        <f t="shared" si="0"/>
        <v>3761</v>
      </c>
    </row>
    <row r="17" spans="1:13" ht="15.75" hidden="1" customHeight="1" x14ac:dyDescent="0.2">
      <c r="A17" s="31" t="s">
        <v>31</v>
      </c>
      <c r="B17" s="36">
        <v>75</v>
      </c>
      <c r="C17" s="36">
        <v>85</v>
      </c>
      <c r="D17" s="36">
        <v>143</v>
      </c>
      <c r="E17" s="36">
        <v>134</v>
      </c>
      <c r="F17" s="36">
        <v>165</v>
      </c>
      <c r="G17" s="36">
        <v>1500</v>
      </c>
      <c r="H17" s="36">
        <v>259</v>
      </c>
      <c r="I17" s="124"/>
      <c r="J17" s="36">
        <f t="shared" si="0"/>
        <v>2361</v>
      </c>
    </row>
    <row r="18" spans="1:13" ht="15.75" hidden="1" customHeight="1" x14ac:dyDescent="0.2">
      <c r="A18" s="33" t="s">
        <v>32</v>
      </c>
      <c r="B18" s="37">
        <v>26</v>
      </c>
      <c r="C18" s="37">
        <v>28</v>
      </c>
      <c r="D18" s="37">
        <v>91</v>
      </c>
      <c r="E18" s="37">
        <v>146</v>
      </c>
      <c r="F18" s="37">
        <v>92</v>
      </c>
      <c r="G18" s="37">
        <v>286</v>
      </c>
      <c r="H18" s="37">
        <v>52</v>
      </c>
      <c r="I18" s="124"/>
      <c r="J18" s="37">
        <f t="shared" si="0"/>
        <v>721</v>
      </c>
    </row>
    <row r="19" spans="1:13" ht="15.75" hidden="1" customHeight="1" x14ac:dyDescent="0.2">
      <c r="A19" s="31" t="s">
        <v>33</v>
      </c>
      <c r="B19" s="36">
        <v>1</v>
      </c>
      <c r="C19" s="36">
        <v>0</v>
      </c>
      <c r="D19" s="36">
        <v>2</v>
      </c>
      <c r="E19" s="36">
        <v>12</v>
      </c>
      <c r="F19" s="36">
        <v>17</v>
      </c>
      <c r="G19" s="36">
        <v>231</v>
      </c>
      <c r="H19" s="36">
        <v>25</v>
      </c>
      <c r="I19" s="124"/>
      <c r="J19" s="36">
        <f t="shared" si="0"/>
        <v>288</v>
      </c>
    </row>
    <row r="20" spans="1:13" ht="15.75" hidden="1" customHeight="1" x14ac:dyDescent="0.2">
      <c r="A20" s="33" t="s">
        <v>34</v>
      </c>
      <c r="B20" s="37">
        <v>11</v>
      </c>
      <c r="C20" s="37">
        <v>17</v>
      </c>
      <c r="D20" s="37">
        <v>40</v>
      </c>
      <c r="E20" s="37">
        <v>33</v>
      </c>
      <c r="F20" s="37">
        <v>44</v>
      </c>
      <c r="G20" s="37">
        <v>313</v>
      </c>
      <c r="H20" s="37">
        <v>48</v>
      </c>
      <c r="I20" s="124"/>
      <c r="J20" s="37">
        <f t="shared" si="0"/>
        <v>506</v>
      </c>
    </row>
    <row r="21" spans="1:13" ht="15.75" customHeight="1" x14ac:dyDescent="0.2">
      <c r="A21" s="83" t="s">
        <v>35</v>
      </c>
      <c r="B21" s="84">
        <v>113</v>
      </c>
      <c r="C21" s="84">
        <v>130</v>
      </c>
      <c r="D21" s="84">
        <v>276</v>
      </c>
      <c r="E21" s="84">
        <v>325</v>
      </c>
      <c r="F21" s="84">
        <v>318</v>
      </c>
      <c r="G21" s="84">
        <v>2330</v>
      </c>
      <c r="H21" s="84">
        <v>384</v>
      </c>
      <c r="I21" s="124"/>
      <c r="J21" s="84">
        <f t="shared" si="0"/>
        <v>3876</v>
      </c>
    </row>
    <row r="22" spans="1:13" ht="15.75" customHeight="1" x14ac:dyDescent="0.2">
      <c r="A22" s="79" t="s">
        <v>36</v>
      </c>
      <c r="B22" s="80">
        <v>21</v>
      </c>
      <c r="C22" s="80">
        <v>17</v>
      </c>
      <c r="D22" s="80">
        <v>48</v>
      </c>
      <c r="E22" s="80">
        <v>37</v>
      </c>
      <c r="F22" s="80">
        <v>10</v>
      </c>
      <c r="G22" s="80">
        <v>221</v>
      </c>
      <c r="H22" s="80">
        <v>27</v>
      </c>
      <c r="I22" s="124"/>
      <c r="J22" s="80">
        <f t="shared" si="0"/>
        <v>381</v>
      </c>
    </row>
    <row r="23" spans="1:13" ht="15.75" customHeight="1" x14ac:dyDescent="0.2">
      <c r="A23" s="90" t="s">
        <v>37</v>
      </c>
      <c r="B23" s="91">
        <v>33</v>
      </c>
      <c r="C23" s="91">
        <v>34</v>
      </c>
      <c r="D23" s="91">
        <v>110</v>
      </c>
      <c r="E23" s="91">
        <v>151</v>
      </c>
      <c r="F23" s="91">
        <v>45</v>
      </c>
      <c r="G23" s="91">
        <v>70</v>
      </c>
      <c r="H23" s="91">
        <v>36</v>
      </c>
      <c r="I23" s="124"/>
      <c r="J23" s="91">
        <f t="shared" si="0"/>
        <v>479</v>
      </c>
    </row>
    <row r="24" spans="1:13" ht="15.75" customHeight="1" x14ac:dyDescent="0.2">
      <c r="A24" s="83" t="s">
        <v>38</v>
      </c>
      <c r="B24" s="84">
        <v>133</v>
      </c>
      <c r="C24" s="84">
        <v>103</v>
      </c>
      <c r="D24" s="84">
        <v>342</v>
      </c>
      <c r="E24" s="84">
        <v>455</v>
      </c>
      <c r="F24" s="84">
        <v>299</v>
      </c>
      <c r="G24" s="84">
        <v>936</v>
      </c>
      <c r="H24" s="84">
        <v>246</v>
      </c>
      <c r="I24" s="124"/>
      <c r="J24" s="84">
        <f t="shared" si="0"/>
        <v>2514</v>
      </c>
    </row>
    <row r="25" spans="1:13" ht="15.75" customHeight="1" x14ac:dyDescent="0.2">
      <c r="A25" s="79" t="s">
        <v>39</v>
      </c>
      <c r="B25" s="80">
        <v>301</v>
      </c>
      <c r="C25" s="80">
        <v>278</v>
      </c>
      <c r="D25" s="80">
        <v>693</v>
      </c>
      <c r="E25" s="80">
        <v>980</v>
      </c>
      <c r="F25" s="80">
        <v>766</v>
      </c>
      <c r="G25" s="80">
        <v>2135</v>
      </c>
      <c r="H25" s="80">
        <v>484</v>
      </c>
      <c r="I25" s="124"/>
      <c r="J25" s="80">
        <f t="shared" si="0"/>
        <v>5637</v>
      </c>
    </row>
    <row r="26" spans="1:13" ht="15.75" customHeight="1" x14ac:dyDescent="0.2">
      <c r="A26" s="90" t="s">
        <v>40</v>
      </c>
      <c r="B26" s="91">
        <v>970</v>
      </c>
      <c r="C26" s="91">
        <v>877</v>
      </c>
      <c r="D26" s="91">
        <v>2160</v>
      </c>
      <c r="E26" s="91">
        <v>2479</v>
      </c>
      <c r="F26" s="91">
        <v>1192</v>
      </c>
      <c r="G26" s="91">
        <v>3185</v>
      </c>
      <c r="H26" s="91">
        <v>1542</v>
      </c>
      <c r="I26" s="124"/>
      <c r="J26" s="91">
        <f t="shared" si="0"/>
        <v>12405</v>
      </c>
    </row>
    <row r="27" spans="1:13" ht="15.75" customHeight="1" x14ac:dyDescent="0.2">
      <c r="A27" s="83" t="s">
        <v>41</v>
      </c>
      <c r="B27" s="84">
        <v>85</v>
      </c>
      <c r="C27" s="84">
        <v>111</v>
      </c>
      <c r="D27" s="84">
        <v>186</v>
      </c>
      <c r="E27" s="84">
        <v>363</v>
      </c>
      <c r="F27" s="84">
        <v>292</v>
      </c>
      <c r="G27" s="84">
        <v>809</v>
      </c>
      <c r="H27" s="84">
        <v>169</v>
      </c>
      <c r="I27" s="124"/>
      <c r="J27" s="84">
        <f t="shared" si="0"/>
        <v>2015</v>
      </c>
    </row>
    <row r="28" spans="1:13" ht="15.75" customHeight="1" x14ac:dyDescent="0.2">
      <c r="A28" s="79" t="s">
        <v>42</v>
      </c>
      <c r="B28" s="80">
        <v>220</v>
      </c>
      <c r="C28" s="80">
        <v>201</v>
      </c>
      <c r="D28" s="80">
        <v>399</v>
      </c>
      <c r="E28" s="80">
        <v>899</v>
      </c>
      <c r="F28" s="80">
        <v>864</v>
      </c>
      <c r="G28" s="80">
        <v>2828</v>
      </c>
      <c r="H28" s="80">
        <v>675</v>
      </c>
      <c r="I28" s="124"/>
      <c r="J28" s="80">
        <f t="shared" si="0"/>
        <v>6086</v>
      </c>
    </row>
    <row r="29" spans="1:13" ht="15.75" customHeight="1" x14ac:dyDescent="0.2">
      <c r="A29" s="90" t="s">
        <v>43</v>
      </c>
      <c r="B29" s="91">
        <v>25</v>
      </c>
      <c r="C29" s="91">
        <v>26</v>
      </c>
      <c r="D29" s="91">
        <v>45</v>
      </c>
      <c r="E29" s="91">
        <v>77</v>
      </c>
      <c r="F29" s="91">
        <v>111</v>
      </c>
      <c r="G29" s="91">
        <v>503</v>
      </c>
      <c r="H29" s="91">
        <v>48</v>
      </c>
      <c r="I29" s="124"/>
      <c r="J29" s="91">
        <f t="shared" si="0"/>
        <v>835</v>
      </c>
    </row>
    <row r="30" spans="1:13" ht="15.75" customHeight="1" x14ac:dyDescent="0.2">
      <c r="A30" s="83" t="s">
        <v>44</v>
      </c>
      <c r="B30" s="84">
        <v>36</v>
      </c>
      <c r="C30" s="84">
        <v>46</v>
      </c>
      <c r="D30" s="84">
        <v>130</v>
      </c>
      <c r="E30" s="84">
        <v>445</v>
      </c>
      <c r="F30" s="84">
        <v>286</v>
      </c>
      <c r="G30" s="84">
        <v>1373</v>
      </c>
      <c r="H30" s="84">
        <v>926</v>
      </c>
      <c r="I30" s="124"/>
      <c r="J30" s="84">
        <f t="shared" si="0"/>
        <v>3242</v>
      </c>
    </row>
    <row r="31" spans="1:13" ht="15.75" customHeight="1" x14ac:dyDescent="0.2">
      <c r="A31" s="79" t="s">
        <v>45</v>
      </c>
      <c r="B31" s="80">
        <v>11</v>
      </c>
      <c r="C31" s="80">
        <v>8</v>
      </c>
      <c r="D31" s="80">
        <v>20</v>
      </c>
      <c r="E31" s="80">
        <v>60</v>
      </c>
      <c r="F31" s="80">
        <v>63</v>
      </c>
      <c r="G31" s="80">
        <v>467</v>
      </c>
      <c r="H31" s="80">
        <v>242</v>
      </c>
      <c r="I31" s="124"/>
      <c r="J31" s="80">
        <f t="shared" si="0"/>
        <v>871</v>
      </c>
      <c r="M31" s="48"/>
    </row>
    <row r="32" spans="1:13" ht="15.75" customHeight="1" x14ac:dyDescent="0.2">
      <c r="A32" s="90" t="s">
        <v>46</v>
      </c>
      <c r="B32" s="91">
        <v>48</v>
      </c>
      <c r="C32" s="91">
        <v>45</v>
      </c>
      <c r="D32" s="91">
        <v>87</v>
      </c>
      <c r="E32" s="91">
        <v>161</v>
      </c>
      <c r="F32" s="91">
        <v>230</v>
      </c>
      <c r="G32" s="91">
        <v>970</v>
      </c>
      <c r="H32" s="91">
        <v>168</v>
      </c>
      <c r="I32" s="124"/>
      <c r="J32" s="91">
        <f t="shared" si="0"/>
        <v>1709</v>
      </c>
    </row>
    <row r="33" spans="1:21" ht="15.75" customHeight="1" x14ac:dyDescent="0.2">
      <c r="A33" s="83" t="s">
        <v>47</v>
      </c>
      <c r="B33" s="84">
        <v>558</v>
      </c>
      <c r="C33" s="84">
        <v>520</v>
      </c>
      <c r="D33" s="84">
        <v>1420</v>
      </c>
      <c r="E33" s="84">
        <v>2044</v>
      </c>
      <c r="F33" s="84">
        <v>1224</v>
      </c>
      <c r="G33" s="84">
        <v>2038</v>
      </c>
      <c r="H33" s="84">
        <v>777</v>
      </c>
      <c r="I33" s="124"/>
      <c r="J33" s="84">
        <f t="shared" si="0"/>
        <v>8581</v>
      </c>
    </row>
    <row r="34" spans="1:21" ht="15.75" customHeight="1" x14ac:dyDescent="0.2">
      <c r="A34" s="79" t="s">
        <v>48</v>
      </c>
      <c r="B34" s="80">
        <v>761</v>
      </c>
      <c r="C34" s="80">
        <v>801</v>
      </c>
      <c r="D34" s="80">
        <v>2008</v>
      </c>
      <c r="E34" s="80">
        <v>3037</v>
      </c>
      <c r="F34" s="80">
        <v>1774</v>
      </c>
      <c r="G34" s="80">
        <v>5683</v>
      </c>
      <c r="H34" s="80">
        <v>2241</v>
      </c>
      <c r="I34" s="124"/>
      <c r="J34" s="80">
        <f t="shared" si="0"/>
        <v>16305</v>
      </c>
      <c r="L34" s="48"/>
    </row>
    <row r="35" spans="1:21" ht="15.75" customHeight="1" x14ac:dyDescent="0.2">
      <c r="A35" s="90" t="s">
        <v>49</v>
      </c>
      <c r="B35" s="91">
        <v>342</v>
      </c>
      <c r="C35" s="91">
        <v>489</v>
      </c>
      <c r="D35" s="91">
        <v>1134</v>
      </c>
      <c r="E35" s="91">
        <v>1736</v>
      </c>
      <c r="F35" s="91">
        <v>846</v>
      </c>
      <c r="G35" s="91">
        <v>3659</v>
      </c>
      <c r="H35" s="91">
        <v>1354</v>
      </c>
      <c r="I35" s="124"/>
      <c r="J35" s="91">
        <f t="shared" si="0"/>
        <v>9560</v>
      </c>
    </row>
    <row r="36" spans="1:21" ht="15.75" customHeight="1" x14ac:dyDescent="0.2">
      <c r="A36" s="83" t="s">
        <v>50</v>
      </c>
      <c r="B36" s="84">
        <v>1271</v>
      </c>
      <c r="C36" s="84">
        <v>1520</v>
      </c>
      <c r="D36" s="84">
        <v>3865</v>
      </c>
      <c r="E36" s="84">
        <v>5809</v>
      </c>
      <c r="F36" s="84">
        <v>4251</v>
      </c>
      <c r="G36" s="84">
        <v>7615</v>
      </c>
      <c r="H36" s="84">
        <v>4088</v>
      </c>
      <c r="I36" s="124"/>
      <c r="J36" s="84">
        <f t="shared" si="0"/>
        <v>28419</v>
      </c>
    </row>
    <row r="37" spans="1:21" ht="15.75" customHeight="1" x14ac:dyDescent="0.2">
      <c r="A37" s="79" t="s">
        <v>51</v>
      </c>
      <c r="B37" s="80">
        <v>2418</v>
      </c>
      <c r="C37" s="80">
        <v>2320</v>
      </c>
      <c r="D37" s="80">
        <v>4977</v>
      </c>
      <c r="E37" s="80">
        <v>8878</v>
      </c>
      <c r="F37" s="80">
        <v>4726</v>
      </c>
      <c r="G37" s="80">
        <v>11105</v>
      </c>
      <c r="H37" s="80">
        <v>4177</v>
      </c>
      <c r="I37" s="124"/>
      <c r="J37" s="80">
        <f t="shared" si="0"/>
        <v>38601</v>
      </c>
    </row>
    <row r="38" spans="1:21" ht="15.75" customHeight="1" x14ac:dyDescent="0.2">
      <c r="A38" s="90" t="s">
        <v>52</v>
      </c>
      <c r="B38" s="91">
        <v>542</v>
      </c>
      <c r="C38" s="91">
        <v>370</v>
      </c>
      <c r="D38" s="91">
        <v>522</v>
      </c>
      <c r="E38" s="91">
        <v>551</v>
      </c>
      <c r="F38" s="91">
        <v>173</v>
      </c>
      <c r="G38" s="91">
        <v>3167</v>
      </c>
      <c r="H38" s="91">
        <v>825</v>
      </c>
      <c r="I38" s="124"/>
      <c r="J38" s="91">
        <f t="shared" si="0"/>
        <v>6150</v>
      </c>
    </row>
    <row r="39" spans="1:21" ht="15.75" customHeight="1" x14ac:dyDescent="0.2">
      <c r="A39" s="83" t="s">
        <v>53</v>
      </c>
      <c r="B39" s="84">
        <v>75</v>
      </c>
      <c r="C39" s="84">
        <v>200</v>
      </c>
      <c r="D39" s="84">
        <v>617</v>
      </c>
      <c r="E39" s="84">
        <v>639</v>
      </c>
      <c r="F39" s="84">
        <v>127</v>
      </c>
      <c r="G39" s="84">
        <v>2713</v>
      </c>
      <c r="H39" s="84">
        <v>714</v>
      </c>
      <c r="I39" s="124"/>
      <c r="J39" s="84">
        <f t="shared" si="0"/>
        <v>5085</v>
      </c>
    </row>
    <row r="40" spans="1:21" ht="15.75" customHeight="1" x14ac:dyDescent="0.2">
      <c r="A40" s="79" t="s">
        <v>54</v>
      </c>
      <c r="B40" s="80">
        <v>223</v>
      </c>
      <c r="C40" s="80">
        <v>267</v>
      </c>
      <c r="D40" s="80">
        <v>770</v>
      </c>
      <c r="E40" s="80">
        <v>1079</v>
      </c>
      <c r="F40" s="80">
        <v>960</v>
      </c>
      <c r="G40" s="80">
        <v>3323</v>
      </c>
      <c r="H40" s="80">
        <v>677</v>
      </c>
      <c r="I40" s="124"/>
      <c r="J40" s="80">
        <f t="shared" si="0"/>
        <v>7299</v>
      </c>
    </row>
    <row r="41" spans="1:21" ht="15.75" customHeight="1" x14ac:dyDescent="0.2">
      <c r="A41" s="90" t="s">
        <v>214</v>
      </c>
      <c r="B41" s="91">
        <v>772</v>
      </c>
      <c r="C41" s="91">
        <v>711</v>
      </c>
      <c r="D41" s="91">
        <v>1463</v>
      </c>
      <c r="E41" s="91">
        <v>2518</v>
      </c>
      <c r="F41" s="91">
        <v>1489</v>
      </c>
      <c r="G41" s="91">
        <v>2471</v>
      </c>
      <c r="H41" s="91">
        <v>401</v>
      </c>
      <c r="I41" s="124"/>
      <c r="J41" s="91">
        <f t="shared" si="0"/>
        <v>9825</v>
      </c>
    </row>
    <row r="42" spans="1:21" ht="15.75" customHeight="1" x14ac:dyDescent="0.2">
      <c r="A42" s="83" t="s">
        <v>55</v>
      </c>
      <c r="B42" s="84">
        <v>549</v>
      </c>
      <c r="C42" s="84">
        <v>500</v>
      </c>
      <c r="D42" s="84">
        <v>957</v>
      </c>
      <c r="E42" s="84">
        <v>1389</v>
      </c>
      <c r="F42" s="84">
        <v>580</v>
      </c>
      <c r="G42" s="84">
        <v>689</v>
      </c>
      <c r="H42" s="84">
        <v>780</v>
      </c>
      <c r="I42" s="124"/>
      <c r="J42" s="84">
        <f t="shared" si="0"/>
        <v>5444</v>
      </c>
    </row>
    <row r="43" spans="1:21" ht="15.75" customHeight="1" x14ac:dyDescent="0.2">
      <c r="A43" s="79" t="s">
        <v>56</v>
      </c>
      <c r="B43" s="80">
        <v>141</v>
      </c>
      <c r="C43" s="80">
        <v>66</v>
      </c>
      <c r="D43" s="80">
        <v>92</v>
      </c>
      <c r="E43" s="80">
        <v>99</v>
      </c>
      <c r="F43" s="80">
        <v>60</v>
      </c>
      <c r="G43" s="80">
        <v>203</v>
      </c>
      <c r="H43" s="80">
        <v>776</v>
      </c>
      <c r="I43" s="124"/>
      <c r="J43" s="80">
        <f t="shared" si="0"/>
        <v>1437</v>
      </c>
    </row>
    <row r="44" spans="1:21" ht="15.75" customHeight="1" x14ac:dyDescent="0.2">
      <c r="A44" s="90" t="s">
        <v>57</v>
      </c>
      <c r="B44" s="91">
        <v>1052</v>
      </c>
      <c r="C44" s="91">
        <v>400</v>
      </c>
      <c r="D44" s="91">
        <v>572</v>
      </c>
      <c r="E44" s="91">
        <v>556</v>
      </c>
      <c r="F44" s="91">
        <v>249</v>
      </c>
      <c r="G44" s="91">
        <v>1283</v>
      </c>
      <c r="H44" s="91">
        <v>699</v>
      </c>
      <c r="I44" s="124"/>
      <c r="J44" s="91">
        <f t="shared" si="0"/>
        <v>4811</v>
      </c>
    </row>
    <row r="45" spans="1:21" ht="15.75" customHeight="1" x14ac:dyDescent="0.2">
      <c r="A45" s="83" t="s">
        <v>58</v>
      </c>
      <c r="B45" s="84">
        <v>800</v>
      </c>
      <c r="C45" s="84">
        <v>518</v>
      </c>
      <c r="D45" s="84">
        <v>504</v>
      </c>
      <c r="E45" s="84">
        <v>472</v>
      </c>
      <c r="F45" s="84">
        <v>202</v>
      </c>
      <c r="G45" s="84">
        <v>376</v>
      </c>
      <c r="H45" s="84">
        <v>1115</v>
      </c>
      <c r="I45" s="124"/>
      <c r="J45" s="84">
        <f t="shared" si="0"/>
        <v>3987</v>
      </c>
    </row>
    <row r="46" spans="1:21" ht="15.75" customHeight="1" x14ac:dyDescent="0.2">
      <c r="A46" s="79" t="s">
        <v>59</v>
      </c>
      <c r="B46" s="80">
        <v>1557</v>
      </c>
      <c r="C46" s="80">
        <v>1292</v>
      </c>
      <c r="D46" s="80">
        <v>2822</v>
      </c>
      <c r="E46" s="80">
        <v>4219</v>
      </c>
      <c r="F46" s="80">
        <v>3524</v>
      </c>
      <c r="G46" s="80">
        <v>6908</v>
      </c>
      <c r="H46" s="80">
        <v>4733</v>
      </c>
      <c r="I46" s="124"/>
      <c r="J46" s="80">
        <f t="shared" si="0"/>
        <v>25055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125"/>
      <c r="J47" s="22"/>
    </row>
    <row r="48" spans="1:21" ht="15.75" customHeight="1" x14ac:dyDescent="0.2">
      <c r="A48" s="88" t="s">
        <v>20</v>
      </c>
      <c r="B48" s="89">
        <f>SUM(B9:B46)-SUM(B17:B20)</f>
        <v>21815</v>
      </c>
      <c r="C48" s="89">
        <f>SUM(C9:C46)-SUM(C17:C20)</f>
        <v>19856</v>
      </c>
      <c r="D48" s="89">
        <f>SUM(D9:D46)-SUM(D17:D20)</f>
        <v>45555</v>
      </c>
      <c r="E48" s="89">
        <f t="shared" ref="E48:J48" si="1">SUM(E9:E46)-SUM(E17:E20)</f>
        <v>68226</v>
      </c>
      <c r="F48" s="89">
        <f t="shared" si="1"/>
        <v>42469</v>
      </c>
      <c r="G48" s="89">
        <f t="shared" si="1"/>
        <v>134306</v>
      </c>
      <c r="H48" s="89">
        <f t="shared" si="1"/>
        <v>38892</v>
      </c>
      <c r="I48" s="126">
        <f t="shared" si="1"/>
        <v>0</v>
      </c>
      <c r="J48" s="89">
        <f t="shared" si="1"/>
        <v>371119</v>
      </c>
      <c r="K48" s="72">
        <v>4.8601057599999997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127"/>
      <c r="J49" s="32"/>
    </row>
    <row r="50" spans="1:23" ht="15.75" customHeight="1" x14ac:dyDescent="0.2">
      <c r="A50" s="90" t="s">
        <v>60</v>
      </c>
      <c r="B50" s="91">
        <v>3170</v>
      </c>
      <c r="C50" s="91">
        <v>2783</v>
      </c>
      <c r="D50" s="91">
        <v>6056</v>
      </c>
      <c r="E50" s="91">
        <v>8653</v>
      </c>
      <c r="F50" s="91">
        <v>7198</v>
      </c>
      <c r="G50" s="91">
        <v>38927</v>
      </c>
      <c r="H50" s="91">
        <v>2331</v>
      </c>
      <c r="I50" s="124"/>
      <c r="J50" s="91">
        <f>SUM(B50:H50)</f>
        <v>69118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3832</v>
      </c>
      <c r="C51" s="84">
        <v>3599</v>
      </c>
      <c r="D51" s="84">
        <v>8904</v>
      </c>
      <c r="E51" s="84">
        <v>14802</v>
      </c>
      <c r="F51" s="84">
        <v>8522</v>
      </c>
      <c r="G51" s="84">
        <v>25970</v>
      </c>
      <c r="H51" s="84">
        <v>4670</v>
      </c>
      <c r="I51" s="124"/>
      <c r="J51" s="84">
        <f t="shared" ref="J51:J52" si="2">SUM(B51:H51)</f>
        <v>70299</v>
      </c>
      <c r="U51" s="24"/>
      <c r="V51" s="24"/>
      <c r="W51" s="24"/>
    </row>
    <row r="52" spans="1:23" ht="15" x14ac:dyDescent="0.2">
      <c r="A52" s="79" t="s">
        <v>62</v>
      </c>
      <c r="B52" s="80">
        <v>5334</v>
      </c>
      <c r="C52" s="80">
        <v>5500</v>
      </c>
      <c r="D52" s="80">
        <v>12506</v>
      </c>
      <c r="E52" s="80">
        <v>20011</v>
      </c>
      <c r="F52" s="80">
        <v>11770</v>
      </c>
      <c r="G52" s="80">
        <v>31229</v>
      </c>
      <c r="H52" s="80">
        <v>12685</v>
      </c>
      <c r="I52" s="124"/>
      <c r="J52" s="80">
        <f t="shared" si="2"/>
        <v>99035</v>
      </c>
      <c r="K52" s="24"/>
      <c r="L52" s="24"/>
      <c r="M52" s="24"/>
      <c r="N52" s="24"/>
      <c r="O52" s="24"/>
    </row>
    <row r="53" spans="1:23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W53"/>
  <sheetViews>
    <sheetView showGridLines="0" workbookViewId="0">
      <selection activeCell="B39" sqref="B39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</row>
    <row r="2" spans="1:10" ht="15.75" customHeight="1" x14ac:dyDescent="0.2"/>
    <row r="3" spans="1:10" ht="15.75" customHeight="1" x14ac:dyDescent="0.25">
      <c r="A3" s="16" t="s">
        <v>183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 s="44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0" ht="15.75" customHeight="1" x14ac:dyDescent="0.2">
      <c r="A9" s="79" t="s">
        <v>207</v>
      </c>
      <c r="B9" s="80">
        <v>261</v>
      </c>
      <c r="C9" s="80">
        <v>71</v>
      </c>
      <c r="D9" s="80">
        <v>84</v>
      </c>
      <c r="E9" s="80">
        <v>68</v>
      </c>
      <c r="F9" s="80">
        <v>36</v>
      </c>
      <c r="G9" s="80">
        <v>137</v>
      </c>
      <c r="H9" s="80">
        <v>26</v>
      </c>
      <c r="I9" s="77"/>
      <c r="J9" s="80">
        <f>SUM(B9:H9)</f>
        <v>683</v>
      </c>
    </row>
    <row r="10" spans="1:10" ht="15.75" customHeight="1" x14ac:dyDescent="0.2">
      <c r="A10" s="90" t="s">
        <v>208</v>
      </c>
      <c r="B10" s="91">
        <v>212</v>
      </c>
      <c r="C10" s="91">
        <v>45</v>
      </c>
      <c r="D10" s="91">
        <v>52</v>
      </c>
      <c r="E10" s="91">
        <v>41</v>
      </c>
      <c r="F10" s="91">
        <v>21</v>
      </c>
      <c r="G10" s="91">
        <v>290</v>
      </c>
      <c r="H10" s="91">
        <v>15</v>
      </c>
      <c r="I10" s="77"/>
      <c r="J10" s="91">
        <f t="shared" ref="J10:J46" si="0">SUM(B10:H10)</f>
        <v>676</v>
      </c>
    </row>
    <row r="11" spans="1:10" ht="15.75" customHeight="1" x14ac:dyDescent="0.2">
      <c r="A11" s="83" t="s">
        <v>209</v>
      </c>
      <c r="B11" s="84">
        <v>414</v>
      </c>
      <c r="C11" s="84">
        <v>145</v>
      </c>
      <c r="D11" s="84">
        <v>206</v>
      </c>
      <c r="E11" s="84">
        <v>118</v>
      </c>
      <c r="F11" s="84">
        <v>34</v>
      </c>
      <c r="G11" s="84">
        <v>21</v>
      </c>
      <c r="H11" s="84">
        <v>95</v>
      </c>
      <c r="I11" s="77"/>
      <c r="J11" s="84">
        <f t="shared" si="0"/>
        <v>1033</v>
      </c>
    </row>
    <row r="12" spans="1:10" ht="15.75" customHeight="1" x14ac:dyDescent="0.2">
      <c r="A12" s="79" t="s">
        <v>26</v>
      </c>
      <c r="B12" s="80">
        <v>612</v>
      </c>
      <c r="C12" s="80">
        <v>411</v>
      </c>
      <c r="D12" s="80">
        <v>601</v>
      </c>
      <c r="E12" s="80">
        <v>567</v>
      </c>
      <c r="F12" s="80">
        <v>221</v>
      </c>
      <c r="G12" s="80">
        <v>368</v>
      </c>
      <c r="H12" s="80">
        <v>112</v>
      </c>
      <c r="I12" s="77"/>
      <c r="J12" s="80">
        <f t="shared" si="0"/>
        <v>2892</v>
      </c>
    </row>
    <row r="13" spans="1:10" ht="15.75" customHeight="1" x14ac:dyDescent="0.2">
      <c r="A13" s="90" t="s">
        <v>27</v>
      </c>
      <c r="B13" s="91">
        <v>102</v>
      </c>
      <c r="C13" s="91">
        <v>37</v>
      </c>
      <c r="D13" s="91">
        <v>61</v>
      </c>
      <c r="E13" s="91">
        <v>54</v>
      </c>
      <c r="F13" s="91">
        <v>27</v>
      </c>
      <c r="G13" s="91">
        <v>100</v>
      </c>
      <c r="H13" s="91">
        <v>6</v>
      </c>
      <c r="I13" s="77"/>
      <c r="J13" s="91">
        <f t="shared" si="0"/>
        <v>387</v>
      </c>
    </row>
    <row r="14" spans="1:10" ht="15.75" customHeight="1" x14ac:dyDescent="0.2">
      <c r="A14" s="83" t="s">
        <v>28</v>
      </c>
      <c r="B14" s="84">
        <v>11</v>
      </c>
      <c r="C14" s="84">
        <v>4</v>
      </c>
      <c r="D14" s="84">
        <v>8</v>
      </c>
      <c r="E14" s="84">
        <v>17</v>
      </c>
      <c r="F14" s="84">
        <v>9</v>
      </c>
      <c r="G14" s="84">
        <v>20</v>
      </c>
      <c r="H14" s="84">
        <v>2</v>
      </c>
      <c r="I14" s="77"/>
      <c r="J14" s="84">
        <f t="shared" si="0"/>
        <v>71</v>
      </c>
    </row>
    <row r="15" spans="1:10" ht="15.75" customHeight="1" x14ac:dyDescent="0.2">
      <c r="A15" s="79" t="s">
        <v>29</v>
      </c>
      <c r="B15" s="80">
        <v>211</v>
      </c>
      <c r="C15" s="80">
        <v>76</v>
      </c>
      <c r="D15" s="80">
        <v>111</v>
      </c>
      <c r="E15" s="80">
        <v>84</v>
      </c>
      <c r="F15" s="80">
        <v>14</v>
      </c>
      <c r="G15" s="80">
        <v>20</v>
      </c>
      <c r="H15" s="80">
        <v>13</v>
      </c>
      <c r="I15" s="77"/>
      <c r="J15" s="80">
        <f t="shared" si="0"/>
        <v>529</v>
      </c>
    </row>
    <row r="16" spans="1:10" ht="15.75" customHeight="1" x14ac:dyDescent="0.2">
      <c r="A16" s="90" t="s">
        <v>30</v>
      </c>
      <c r="B16" s="91">
        <v>56</v>
      </c>
      <c r="C16" s="91">
        <v>47</v>
      </c>
      <c r="D16" s="91">
        <v>68</v>
      </c>
      <c r="E16" s="91">
        <v>31</v>
      </c>
      <c r="F16" s="91">
        <v>23</v>
      </c>
      <c r="G16" s="91">
        <v>31</v>
      </c>
      <c r="H16" s="91">
        <v>8</v>
      </c>
      <c r="I16" s="77"/>
      <c r="J16" s="91">
        <f t="shared" si="0"/>
        <v>264</v>
      </c>
    </row>
    <row r="17" spans="1:13" ht="15.75" hidden="1" customHeight="1" x14ac:dyDescent="0.2">
      <c r="A17" s="31" t="s">
        <v>31</v>
      </c>
      <c r="B17" s="36">
        <v>10</v>
      </c>
      <c r="C17" s="36">
        <v>5</v>
      </c>
      <c r="D17" s="36">
        <v>8</v>
      </c>
      <c r="E17" s="36">
        <v>1</v>
      </c>
      <c r="F17" s="36">
        <v>4</v>
      </c>
      <c r="G17" s="36">
        <v>17</v>
      </c>
      <c r="H17" s="36">
        <v>5</v>
      </c>
      <c r="I17" s="77"/>
      <c r="J17" s="36">
        <f t="shared" si="0"/>
        <v>50</v>
      </c>
    </row>
    <row r="18" spans="1:13" ht="15.75" hidden="1" customHeight="1" x14ac:dyDescent="0.2">
      <c r="A18" s="33" t="s">
        <v>32</v>
      </c>
      <c r="B18" s="37">
        <v>5</v>
      </c>
      <c r="C18" s="37">
        <v>1</v>
      </c>
      <c r="D18" s="37">
        <v>5</v>
      </c>
      <c r="E18" s="37">
        <v>4</v>
      </c>
      <c r="F18" s="37">
        <v>2</v>
      </c>
      <c r="G18" s="37">
        <v>0</v>
      </c>
      <c r="H18" s="37">
        <v>2</v>
      </c>
      <c r="I18" s="77"/>
      <c r="J18" s="37">
        <f t="shared" si="0"/>
        <v>19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1</v>
      </c>
      <c r="G19" s="36">
        <v>1</v>
      </c>
      <c r="H19" s="36">
        <v>1</v>
      </c>
      <c r="I19" s="77"/>
      <c r="J19" s="36">
        <f t="shared" si="0"/>
        <v>3</v>
      </c>
    </row>
    <row r="20" spans="1:13" ht="15.75" hidden="1" customHeight="1" x14ac:dyDescent="0.2">
      <c r="A20" s="33" t="s">
        <v>34</v>
      </c>
      <c r="B20" s="37">
        <v>5</v>
      </c>
      <c r="C20" s="37">
        <v>1</v>
      </c>
      <c r="D20" s="37">
        <v>1</v>
      </c>
      <c r="E20" s="37">
        <v>0</v>
      </c>
      <c r="F20" s="37">
        <v>0</v>
      </c>
      <c r="G20" s="37">
        <v>6</v>
      </c>
      <c r="H20" s="37">
        <v>1</v>
      </c>
      <c r="I20" s="77"/>
      <c r="J20" s="37">
        <f t="shared" si="0"/>
        <v>14</v>
      </c>
    </row>
    <row r="21" spans="1:13" ht="15.75" customHeight="1" x14ac:dyDescent="0.2">
      <c r="A21" s="83" t="s">
        <v>35</v>
      </c>
      <c r="B21" s="84">
        <v>20</v>
      </c>
      <c r="C21" s="84">
        <v>7</v>
      </c>
      <c r="D21" s="84">
        <v>14</v>
      </c>
      <c r="E21" s="84">
        <v>5</v>
      </c>
      <c r="F21" s="84">
        <v>7</v>
      </c>
      <c r="G21" s="84">
        <v>24</v>
      </c>
      <c r="H21" s="84">
        <v>9</v>
      </c>
      <c r="I21" s="77"/>
      <c r="J21" s="84">
        <f t="shared" si="0"/>
        <v>86</v>
      </c>
    </row>
    <row r="22" spans="1:13" ht="15.75" customHeight="1" x14ac:dyDescent="0.2">
      <c r="A22" s="79" t="s">
        <v>36</v>
      </c>
      <c r="B22" s="80">
        <v>5</v>
      </c>
      <c r="C22" s="80">
        <v>2</v>
      </c>
      <c r="D22" s="80">
        <v>1</v>
      </c>
      <c r="E22" s="80">
        <v>0</v>
      </c>
      <c r="F22" s="80">
        <v>0</v>
      </c>
      <c r="G22" s="80">
        <v>5</v>
      </c>
      <c r="H22" s="80">
        <v>0</v>
      </c>
      <c r="I22" s="77"/>
      <c r="J22" s="80">
        <f t="shared" si="0"/>
        <v>13</v>
      </c>
    </row>
    <row r="23" spans="1:13" ht="15.75" customHeight="1" x14ac:dyDescent="0.2">
      <c r="A23" s="90" t="s">
        <v>37</v>
      </c>
      <c r="B23" s="91">
        <v>8</v>
      </c>
      <c r="C23" s="91">
        <v>6</v>
      </c>
      <c r="D23" s="91">
        <v>4</v>
      </c>
      <c r="E23" s="91">
        <v>4</v>
      </c>
      <c r="F23" s="91">
        <v>0</v>
      </c>
      <c r="G23" s="91">
        <v>1</v>
      </c>
      <c r="H23" s="91">
        <v>1</v>
      </c>
      <c r="I23" s="77"/>
      <c r="J23" s="91">
        <f t="shared" si="0"/>
        <v>24</v>
      </c>
    </row>
    <row r="24" spans="1:13" ht="15.75" customHeight="1" x14ac:dyDescent="0.2">
      <c r="A24" s="83" t="s">
        <v>38</v>
      </c>
      <c r="B24" s="84">
        <v>8</v>
      </c>
      <c r="C24" s="84">
        <v>4</v>
      </c>
      <c r="D24" s="84">
        <v>4</v>
      </c>
      <c r="E24" s="84">
        <v>5</v>
      </c>
      <c r="F24" s="84">
        <v>1</v>
      </c>
      <c r="G24" s="84">
        <v>4</v>
      </c>
      <c r="H24" s="84">
        <v>5</v>
      </c>
      <c r="I24" s="77"/>
      <c r="J24" s="84">
        <f t="shared" si="0"/>
        <v>31</v>
      </c>
    </row>
    <row r="25" spans="1:13" ht="15.75" customHeight="1" x14ac:dyDescent="0.2">
      <c r="A25" s="79" t="s">
        <v>39</v>
      </c>
      <c r="B25" s="80">
        <v>43</v>
      </c>
      <c r="C25" s="80">
        <v>18</v>
      </c>
      <c r="D25" s="80">
        <v>31</v>
      </c>
      <c r="E25" s="80">
        <v>16</v>
      </c>
      <c r="F25" s="80">
        <v>4</v>
      </c>
      <c r="G25" s="80">
        <v>16</v>
      </c>
      <c r="H25" s="80">
        <v>8</v>
      </c>
      <c r="I25" s="77"/>
      <c r="J25" s="80">
        <f t="shared" si="0"/>
        <v>136</v>
      </c>
    </row>
    <row r="26" spans="1:13" ht="15.75" customHeight="1" x14ac:dyDescent="0.2">
      <c r="A26" s="90" t="s">
        <v>40</v>
      </c>
      <c r="B26" s="91">
        <v>15</v>
      </c>
      <c r="C26" s="91">
        <v>25</v>
      </c>
      <c r="D26" s="91">
        <v>52</v>
      </c>
      <c r="E26" s="91">
        <v>21</v>
      </c>
      <c r="F26" s="91">
        <v>3</v>
      </c>
      <c r="G26" s="91">
        <v>5</v>
      </c>
      <c r="H26" s="91">
        <v>7</v>
      </c>
      <c r="I26" s="77"/>
      <c r="J26" s="91">
        <f t="shared" si="0"/>
        <v>128</v>
      </c>
    </row>
    <row r="27" spans="1:13" ht="15.75" customHeight="1" x14ac:dyDescent="0.2">
      <c r="A27" s="83" t="s">
        <v>41</v>
      </c>
      <c r="B27" s="84">
        <v>3</v>
      </c>
      <c r="C27" s="84">
        <v>3</v>
      </c>
      <c r="D27" s="84">
        <v>2</v>
      </c>
      <c r="E27" s="84">
        <v>4</v>
      </c>
      <c r="F27" s="84">
        <v>6</v>
      </c>
      <c r="G27" s="84">
        <v>7</v>
      </c>
      <c r="H27" s="84">
        <v>1</v>
      </c>
      <c r="I27" s="77"/>
      <c r="J27" s="84">
        <f t="shared" si="0"/>
        <v>26</v>
      </c>
    </row>
    <row r="28" spans="1:13" ht="15.75" customHeight="1" x14ac:dyDescent="0.2">
      <c r="A28" s="79" t="s">
        <v>42</v>
      </c>
      <c r="B28" s="80">
        <v>60</v>
      </c>
      <c r="C28" s="80">
        <v>25</v>
      </c>
      <c r="D28" s="80">
        <v>22</v>
      </c>
      <c r="E28" s="80">
        <v>32</v>
      </c>
      <c r="F28" s="80">
        <v>19</v>
      </c>
      <c r="G28" s="80">
        <v>82</v>
      </c>
      <c r="H28" s="80">
        <v>19</v>
      </c>
      <c r="I28" s="77"/>
      <c r="J28" s="80">
        <f t="shared" si="0"/>
        <v>259</v>
      </c>
    </row>
    <row r="29" spans="1:13" ht="15.75" customHeight="1" x14ac:dyDescent="0.2">
      <c r="A29" s="90" t="s">
        <v>43</v>
      </c>
      <c r="B29" s="91">
        <v>0</v>
      </c>
      <c r="C29" s="91">
        <v>0</v>
      </c>
      <c r="D29" s="91">
        <v>1</v>
      </c>
      <c r="E29" s="91">
        <v>0</v>
      </c>
      <c r="F29" s="91">
        <v>0</v>
      </c>
      <c r="G29" s="91">
        <v>4</v>
      </c>
      <c r="H29" s="91">
        <v>0</v>
      </c>
      <c r="I29" s="77"/>
      <c r="J29" s="91">
        <f t="shared" si="0"/>
        <v>5</v>
      </c>
    </row>
    <row r="30" spans="1:13" ht="15.75" customHeight="1" x14ac:dyDescent="0.2">
      <c r="A30" s="83" t="s">
        <v>44</v>
      </c>
      <c r="B30" s="84">
        <v>9</v>
      </c>
      <c r="C30" s="84">
        <v>11</v>
      </c>
      <c r="D30" s="84">
        <v>11</v>
      </c>
      <c r="E30" s="84">
        <v>19</v>
      </c>
      <c r="F30" s="84">
        <v>6</v>
      </c>
      <c r="G30" s="84">
        <v>24</v>
      </c>
      <c r="H30" s="84">
        <v>19</v>
      </c>
      <c r="I30" s="77"/>
      <c r="J30" s="84">
        <f t="shared" si="0"/>
        <v>99</v>
      </c>
    </row>
    <row r="31" spans="1:13" ht="15.75" customHeight="1" x14ac:dyDescent="0.2">
      <c r="A31" s="79" t="s">
        <v>45</v>
      </c>
      <c r="B31" s="80">
        <v>5</v>
      </c>
      <c r="C31" s="80">
        <v>0</v>
      </c>
      <c r="D31" s="80">
        <v>2</v>
      </c>
      <c r="E31" s="80">
        <v>5</v>
      </c>
      <c r="F31" s="80">
        <v>2</v>
      </c>
      <c r="G31" s="80">
        <v>11</v>
      </c>
      <c r="H31" s="80">
        <v>7</v>
      </c>
      <c r="I31" s="77"/>
      <c r="J31" s="80">
        <f t="shared" si="0"/>
        <v>32</v>
      </c>
      <c r="M31" s="48"/>
    </row>
    <row r="32" spans="1:13" ht="15.75" customHeight="1" x14ac:dyDescent="0.2">
      <c r="A32" s="90" t="s">
        <v>46</v>
      </c>
      <c r="B32" s="91">
        <v>14</v>
      </c>
      <c r="C32" s="91">
        <v>12</v>
      </c>
      <c r="D32" s="91">
        <v>5</v>
      </c>
      <c r="E32" s="91">
        <v>3</v>
      </c>
      <c r="F32" s="91">
        <v>10</v>
      </c>
      <c r="G32" s="91">
        <v>13</v>
      </c>
      <c r="H32" s="91">
        <v>4</v>
      </c>
      <c r="I32" s="77"/>
      <c r="J32" s="91">
        <f t="shared" si="0"/>
        <v>61</v>
      </c>
    </row>
    <row r="33" spans="1:21" ht="15.75" customHeight="1" x14ac:dyDescent="0.2">
      <c r="A33" s="83" t="s">
        <v>47</v>
      </c>
      <c r="B33" s="84">
        <v>65</v>
      </c>
      <c r="C33" s="84">
        <v>38</v>
      </c>
      <c r="D33" s="84">
        <v>68</v>
      </c>
      <c r="E33" s="84">
        <v>73</v>
      </c>
      <c r="F33" s="84">
        <v>23</v>
      </c>
      <c r="G33" s="84">
        <v>20</v>
      </c>
      <c r="H33" s="84">
        <v>13</v>
      </c>
      <c r="I33" s="77"/>
      <c r="J33" s="84">
        <f t="shared" si="0"/>
        <v>300</v>
      </c>
    </row>
    <row r="34" spans="1:21" ht="15.75" customHeight="1" x14ac:dyDescent="0.2">
      <c r="A34" s="79" t="s">
        <v>48</v>
      </c>
      <c r="B34" s="80">
        <v>53</v>
      </c>
      <c r="C34" s="80">
        <v>19</v>
      </c>
      <c r="D34" s="80">
        <v>24</v>
      </c>
      <c r="E34" s="80">
        <v>33</v>
      </c>
      <c r="F34" s="80">
        <v>17</v>
      </c>
      <c r="G34" s="80">
        <v>50</v>
      </c>
      <c r="H34" s="80">
        <v>24</v>
      </c>
      <c r="I34" s="77"/>
      <c r="J34" s="80">
        <f t="shared" si="0"/>
        <v>220</v>
      </c>
      <c r="L34" s="48"/>
    </row>
    <row r="35" spans="1:21" ht="15.75" customHeight="1" x14ac:dyDescent="0.2">
      <c r="A35" s="90" t="s">
        <v>49</v>
      </c>
      <c r="B35" s="91">
        <v>37</v>
      </c>
      <c r="C35" s="91">
        <v>18</v>
      </c>
      <c r="D35" s="91">
        <v>13</v>
      </c>
      <c r="E35" s="91">
        <v>12</v>
      </c>
      <c r="F35" s="91">
        <v>7</v>
      </c>
      <c r="G35" s="91">
        <v>50</v>
      </c>
      <c r="H35" s="91">
        <v>14</v>
      </c>
      <c r="I35" s="77"/>
      <c r="J35" s="91">
        <f t="shared" si="0"/>
        <v>151</v>
      </c>
    </row>
    <row r="36" spans="1:21" ht="15.75" customHeight="1" x14ac:dyDescent="0.2">
      <c r="A36" s="83" t="s">
        <v>50</v>
      </c>
      <c r="B36" s="84">
        <v>239</v>
      </c>
      <c r="C36" s="84">
        <v>147</v>
      </c>
      <c r="D36" s="84">
        <v>190</v>
      </c>
      <c r="E36" s="84">
        <v>146</v>
      </c>
      <c r="F36" s="84">
        <v>102</v>
      </c>
      <c r="G36" s="84">
        <v>139</v>
      </c>
      <c r="H36" s="84">
        <v>100</v>
      </c>
      <c r="I36" s="77"/>
      <c r="J36" s="84">
        <f t="shared" si="0"/>
        <v>1063</v>
      </c>
    </row>
    <row r="37" spans="1:21" ht="15.75" customHeight="1" x14ac:dyDescent="0.2">
      <c r="A37" s="79" t="s">
        <v>51</v>
      </c>
      <c r="B37" s="80">
        <v>241</v>
      </c>
      <c r="C37" s="80">
        <v>106</v>
      </c>
      <c r="D37" s="80">
        <v>165</v>
      </c>
      <c r="E37" s="80">
        <v>174</v>
      </c>
      <c r="F37" s="80">
        <v>70</v>
      </c>
      <c r="G37" s="80">
        <v>211</v>
      </c>
      <c r="H37" s="80">
        <v>70</v>
      </c>
      <c r="I37" s="77"/>
      <c r="J37" s="80">
        <f t="shared" si="0"/>
        <v>1037</v>
      </c>
    </row>
    <row r="38" spans="1:21" ht="15.75" customHeight="1" x14ac:dyDescent="0.2">
      <c r="A38" s="90" t="s">
        <v>52</v>
      </c>
      <c r="B38" s="91">
        <v>90</v>
      </c>
      <c r="C38" s="91">
        <v>32</v>
      </c>
      <c r="D38" s="91">
        <v>35</v>
      </c>
      <c r="E38" s="91">
        <v>18</v>
      </c>
      <c r="F38" s="91">
        <v>8</v>
      </c>
      <c r="G38" s="91">
        <v>77</v>
      </c>
      <c r="H38" s="91">
        <v>16</v>
      </c>
      <c r="I38" s="77"/>
      <c r="J38" s="91">
        <f t="shared" si="0"/>
        <v>276</v>
      </c>
    </row>
    <row r="39" spans="1:21" ht="15.75" customHeight="1" x14ac:dyDescent="0.2">
      <c r="A39" s="83" t="s">
        <v>53</v>
      </c>
      <c r="B39" s="84">
        <v>20</v>
      </c>
      <c r="C39" s="84">
        <v>22</v>
      </c>
      <c r="D39" s="84">
        <v>37</v>
      </c>
      <c r="E39" s="84">
        <v>31</v>
      </c>
      <c r="F39" s="84">
        <v>3</v>
      </c>
      <c r="G39" s="84">
        <v>61</v>
      </c>
      <c r="H39" s="84">
        <v>9</v>
      </c>
      <c r="I39" s="77"/>
      <c r="J39" s="84">
        <f t="shared" si="0"/>
        <v>183</v>
      </c>
    </row>
    <row r="40" spans="1:21" ht="15.75" customHeight="1" x14ac:dyDescent="0.2">
      <c r="A40" s="79" t="s">
        <v>54</v>
      </c>
      <c r="B40" s="80">
        <v>48</v>
      </c>
      <c r="C40" s="80">
        <v>29</v>
      </c>
      <c r="D40" s="80">
        <v>60</v>
      </c>
      <c r="E40" s="80">
        <v>56</v>
      </c>
      <c r="F40" s="80">
        <v>35</v>
      </c>
      <c r="G40" s="80">
        <v>95</v>
      </c>
      <c r="H40" s="80">
        <v>24</v>
      </c>
      <c r="I40" s="77"/>
      <c r="J40" s="80">
        <f>SUM(B40:H40)</f>
        <v>347</v>
      </c>
    </row>
    <row r="41" spans="1:21" ht="15.75" customHeight="1" x14ac:dyDescent="0.2">
      <c r="A41" s="90" t="s">
        <v>214</v>
      </c>
      <c r="B41" s="91">
        <v>123</v>
      </c>
      <c r="C41" s="91">
        <v>49</v>
      </c>
      <c r="D41" s="91">
        <v>50</v>
      </c>
      <c r="E41" s="91">
        <v>19</v>
      </c>
      <c r="F41" s="91">
        <v>12</v>
      </c>
      <c r="G41" s="91">
        <v>29</v>
      </c>
      <c r="H41" s="91">
        <v>2</v>
      </c>
      <c r="I41" s="77"/>
      <c r="J41" s="91">
        <f>SUM(B41:H41)</f>
        <v>284</v>
      </c>
    </row>
    <row r="42" spans="1:21" ht="15.75" customHeight="1" x14ac:dyDescent="0.2">
      <c r="A42" s="83" t="s">
        <v>55</v>
      </c>
      <c r="B42" s="84">
        <v>79</v>
      </c>
      <c r="C42" s="84">
        <v>44</v>
      </c>
      <c r="D42" s="84">
        <v>35</v>
      </c>
      <c r="E42" s="84">
        <v>52</v>
      </c>
      <c r="F42" s="84">
        <v>15</v>
      </c>
      <c r="G42" s="84">
        <v>12</v>
      </c>
      <c r="H42" s="84">
        <v>31</v>
      </c>
      <c r="I42" s="77"/>
      <c r="J42" s="84">
        <f t="shared" si="0"/>
        <v>268</v>
      </c>
    </row>
    <row r="43" spans="1:21" ht="15.75" customHeight="1" x14ac:dyDescent="0.2">
      <c r="A43" s="79" t="s">
        <v>56</v>
      </c>
      <c r="B43" s="80">
        <v>29</v>
      </c>
      <c r="C43" s="80">
        <v>5</v>
      </c>
      <c r="D43" s="80">
        <v>14</v>
      </c>
      <c r="E43" s="80">
        <v>5</v>
      </c>
      <c r="F43" s="80">
        <v>6</v>
      </c>
      <c r="G43" s="80">
        <v>8</v>
      </c>
      <c r="H43" s="80">
        <v>24</v>
      </c>
      <c r="I43" s="77"/>
      <c r="J43" s="80">
        <f t="shared" si="0"/>
        <v>91</v>
      </c>
    </row>
    <row r="44" spans="1:21" ht="15.75" customHeight="1" x14ac:dyDescent="0.2">
      <c r="A44" s="90" t="s">
        <v>57</v>
      </c>
      <c r="B44" s="91">
        <v>261</v>
      </c>
      <c r="C44" s="91">
        <v>78</v>
      </c>
      <c r="D44" s="91">
        <v>74</v>
      </c>
      <c r="E44" s="91">
        <v>39</v>
      </c>
      <c r="F44" s="91">
        <v>14</v>
      </c>
      <c r="G44" s="91">
        <v>47</v>
      </c>
      <c r="H44" s="91">
        <v>16</v>
      </c>
      <c r="I44" s="77"/>
      <c r="J44" s="91">
        <f t="shared" si="0"/>
        <v>529</v>
      </c>
    </row>
    <row r="45" spans="1:21" ht="15.75" customHeight="1" x14ac:dyDescent="0.2">
      <c r="A45" s="83" t="s">
        <v>58</v>
      </c>
      <c r="B45" s="84">
        <v>210</v>
      </c>
      <c r="C45" s="84">
        <v>47</v>
      </c>
      <c r="D45" s="84">
        <v>27</v>
      </c>
      <c r="E45" s="84">
        <v>13</v>
      </c>
      <c r="F45" s="84">
        <v>2</v>
      </c>
      <c r="G45" s="84">
        <v>4</v>
      </c>
      <c r="H45" s="84">
        <v>27</v>
      </c>
      <c r="I45" s="77"/>
      <c r="J45" s="84">
        <f t="shared" si="0"/>
        <v>330</v>
      </c>
    </row>
    <row r="46" spans="1:21" ht="15.75" customHeight="1" x14ac:dyDescent="0.2">
      <c r="A46" s="79" t="s">
        <v>59</v>
      </c>
      <c r="B46" s="80">
        <v>191</v>
      </c>
      <c r="C46" s="80">
        <v>119</v>
      </c>
      <c r="D46" s="80">
        <v>169</v>
      </c>
      <c r="E46" s="80">
        <v>215</v>
      </c>
      <c r="F46" s="80">
        <v>117</v>
      </c>
      <c r="G46" s="80">
        <v>308</v>
      </c>
      <c r="H46" s="80">
        <v>162</v>
      </c>
      <c r="I46" s="77"/>
      <c r="J46" s="80">
        <f t="shared" si="0"/>
        <v>1281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3755</v>
      </c>
      <c r="C48" s="89">
        <f>SUM(C9:C46)-SUM(C17:C20)</f>
        <v>1702</v>
      </c>
      <c r="D48" s="89">
        <f>SUM(D9:D46)-SUM(D17:D20)</f>
        <v>2301</v>
      </c>
      <c r="E48" s="89">
        <f t="shared" ref="E48:J48" si="1">SUM(E9:E46)-SUM(E17:E20)</f>
        <v>1980</v>
      </c>
      <c r="F48" s="89">
        <f t="shared" si="1"/>
        <v>874</v>
      </c>
      <c r="G48" s="89">
        <f t="shared" si="1"/>
        <v>2294</v>
      </c>
      <c r="H48" s="89">
        <f t="shared" si="1"/>
        <v>889</v>
      </c>
      <c r="I48" s="126"/>
      <c r="J48" s="89">
        <f t="shared" si="1"/>
        <v>13795</v>
      </c>
      <c r="K48" s="72">
        <v>4.8601057599999997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473</v>
      </c>
      <c r="C50" s="91">
        <v>116</v>
      </c>
      <c r="D50" s="91">
        <v>136</v>
      </c>
      <c r="E50" s="91">
        <v>109</v>
      </c>
      <c r="F50" s="91">
        <v>57</v>
      </c>
      <c r="G50" s="91">
        <v>427</v>
      </c>
      <c r="H50" s="91">
        <v>41</v>
      </c>
      <c r="I50" s="77"/>
      <c r="J50" s="91">
        <f>SUM(B50:H50)</f>
        <v>1359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992</v>
      </c>
      <c r="C51" s="84">
        <v>575</v>
      </c>
      <c r="D51" s="84">
        <v>849</v>
      </c>
      <c r="E51" s="84">
        <v>753</v>
      </c>
      <c r="F51" s="84">
        <v>294</v>
      </c>
      <c r="G51" s="84">
        <v>539</v>
      </c>
      <c r="H51" s="84">
        <v>141</v>
      </c>
      <c r="I51" s="77"/>
      <c r="J51" s="84">
        <f t="shared" ref="J51:J52" si="2">SUM(B51:H51)</f>
        <v>4143</v>
      </c>
      <c r="U51" s="24"/>
      <c r="V51" s="24"/>
      <c r="W51" s="24"/>
    </row>
    <row r="52" spans="1:23" ht="15" x14ac:dyDescent="0.2">
      <c r="A52" s="79" t="s">
        <v>62</v>
      </c>
      <c r="B52" s="80">
        <v>660</v>
      </c>
      <c r="C52" s="80">
        <v>322</v>
      </c>
      <c r="D52" s="80">
        <v>427</v>
      </c>
      <c r="E52" s="80">
        <v>383</v>
      </c>
      <c r="F52" s="80">
        <v>204</v>
      </c>
      <c r="G52" s="80">
        <v>527</v>
      </c>
      <c r="H52" s="80">
        <v>224</v>
      </c>
      <c r="I52" s="77"/>
      <c r="J52" s="80">
        <f t="shared" si="2"/>
        <v>2747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W53"/>
  <sheetViews>
    <sheetView showGridLines="0" topLeftCell="A16" workbookViewId="0">
      <selection activeCell="A7" sqref="A7:J53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I1"/>
    </row>
    <row r="2" spans="1:10" ht="15.75" customHeight="1" x14ac:dyDescent="0.2"/>
    <row r="3" spans="1:10" ht="15.75" customHeight="1" x14ac:dyDescent="0.25">
      <c r="A3" s="16" t="s">
        <v>182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/>
      <c r="J8" s="45"/>
    </row>
    <row r="9" spans="1:10" ht="15.75" customHeight="1" x14ac:dyDescent="0.2">
      <c r="A9" s="79" t="s">
        <v>207</v>
      </c>
      <c r="B9" s="80">
        <v>224.24749</v>
      </c>
      <c r="C9" s="80">
        <v>61.167589999999997</v>
      </c>
      <c r="D9" s="80">
        <v>74.26558</v>
      </c>
      <c r="E9" s="80">
        <v>56.117379999999997</v>
      </c>
      <c r="F9" s="80">
        <v>30.547619999999998</v>
      </c>
      <c r="G9" s="80">
        <v>119.04322000000001</v>
      </c>
      <c r="H9" s="80">
        <v>21.65596</v>
      </c>
      <c r="I9" s="77"/>
      <c r="J9" s="80">
        <f>SUM(B9:H9)</f>
        <v>587.04484000000002</v>
      </c>
    </row>
    <row r="10" spans="1:10" ht="15.75" customHeight="1" x14ac:dyDescent="0.2">
      <c r="A10" s="90" t="s">
        <v>208</v>
      </c>
      <c r="B10" s="91">
        <v>178.26795000000001</v>
      </c>
      <c r="C10" s="91">
        <v>43.279490000000003</v>
      </c>
      <c r="D10" s="91">
        <v>44.393439999999998</v>
      </c>
      <c r="E10" s="91">
        <v>35.561030000000002</v>
      </c>
      <c r="F10" s="91">
        <v>18.577310000000001</v>
      </c>
      <c r="G10" s="91">
        <v>246.89702</v>
      </c>
      <c r="H10" s="91">
        <v>13.47658</v>
      </c>
      <c r="I10" s="77"/>
      <c r="J10" s="91">
        <f t="shared" ref="J10:J46" si="0">SUM(B10:H10)</f>
        <v>580.45281999999997</v>
      </c>
    </row>
    <row r="11" spans="1:10" ht="15.75" customHeight="1" x14ac:dyDescent="0.2">
      <c r="A11" s="83" t="s">
        <v>209</v>
      </c>
      <c r="B11" s="84">
        <v>347.15836000000002</v>
      </c>
      <c r="C11" s="84">
        <v>129.60767999999999</v>
      </c>
      <c r="D11" s="84">
        <v>174.65040999999999</v>
      </c>
      <c r="E11" s="84">
        <v>100.7734</v>
      </c>
      <c r="F11" s="84">
        <v>29.088750000000001</v>
      </c>
      <c r="G11" s="84">
        <v>17.6143</v>
      </c>
      <c r="H11" s="84">
        <v>81.27861</v>
      </c>
      <c r="I11" s="77"/>
      <c r="J11" s="84">
        <f t="shared" si="0"/>
        <v>880.1715099999999</v>
      </c>
    </row>
    <row r="12" spans="1:10" ht="15.75" customHeight="1" x14ac:dyDescent="0.2">
      <c r="A12" s="79" t="s">
        <v>26</v>
      </c>
      <c r="B12" s="80">
        <v>503.68864000000002</v>
      </c>
      <c r="C12" s="80">
        <v>352.23601000000002</v>
      </c>
      <c r="D12" s="80">
        <v>494.34852999999998</v>
      </c>
      <c r="E12" s="80">
        <v>462.39879999999999</v>
      </c>
      <c r="F12" s="80">
        <v>179.77858000000001</v>
      </c>
      <c r="G12" s="80">
        <v>298.30536999999998</v>
      </c>
      <c r="H12" s="80">
        <v>91.298569999999998</v>
      </c>
      <c r="I12" s="77"/>
      <c r="J12" s="80">
        <f t="shared" si="0"/>
        <v>2382.0544999999997</v>
      </c>
    </row>
    <row r="13" spans="1:10" ht="15.75" customHeight="1" x14ac:dyDescent="0.2">
      <c r="A13" s="90" t="s">
        <v>27</v>
      </c>
      <c r="B13" s="91">
        <v>85.640870000000007</v>
      </c>
      <c r="C13" s="91">
        <v>31.14077</v>
      </c>
      <c r="D13" s="91">
        <v>48.490609999999997</v>
      </c>
      <c r="E13" s="91">
        <v>45.650219999999997</v>
      </c>
      <c r="F13" s="91">
        <v>21.79006</v>
      </c>
      <c r="G13" s="91">
        <v>81.317279999999997</v>
      </c>
      <c r="H13" s="91">
        <v>5.3152900000000001</v>
      </c>
      <c r="I13" s="77"/>
      <c r="J13" s="91">
        <f t="shared" si="0"/>
        <v>319.3451</v>
      </c>
    </row>
    <row r="14" spans="1:10" ht="15.75" customHeight="1" x14ac:dyDescent="0.2">
      <c r="A14" s="83" t="s">
        <v>28</v>
      </c>
      <c r="B14" s="84">
        <v>8.7064199999999996</v>
      </c>
      <c r="C14" s="84">
        <v>3.9069400000000001</v>
      </c>
      <c r="D14" s="84">
        <v>7.0616899999999996</v>
      </c>
      <c r="E14" s="84">
        <v>14.02732</v>
      </c>
      <c r="F14" s="84">
        <v>8.0003700000000002</v>
      </c>
      <c r="G14" s="84">
        <v>16.691199999999998</v>
      </c>
      <c r="H14" s="84">
        <v>1.75014</v>
      </c>
      <c r="I14" s="77"/>
      <c r="J14" s="84">
        <f t="shared" si="0"/>
        <v>60.144080000000002</v>
      </c>
    </row>
    <row r="15" spans="1:10" ht="15.75" customHeight="1" x14ac:dyDescent="0.2">
      <c r="A15" s="79" t="s">
        <v>29</v>
      </c>
      <c r="B15" s="80">
        <v>174.34105</v>
      </c>
      <c r="C15" s="80">
        <v>64.651660000000007</v>
      </c>
      <c r="D15" s="80">
        <v>85.380780000000001</v>
      </c>
      <c r="E15" s="80">
        <v>68.891660000000002</v>
      </c>
      <c r="F15" s="80">
        <v>11.999000000000001</v>
      </c>
      <c r="G15" s="80">
        <v>16.494730000000001</v>
      </c>
      <c r="H15" s="80">
        <v>10.22953</v>
      </c>
      <c r="I15" s="77"/>
      <c r="J15" s="80">
        <f t="shared" si="0"/>
        <v>431.98841000000004</v>
      </c>
    </row>
    <row r="16" spans="1:10" ht="15.75" customHeight="1" x14ac:dyDescent="0.2">
      <c r="A16" s="90" t="s">
        <v>30</v>
      </c>
      <c r="B16" s="91">
        <v>49.551549999999999</v>
      </c>
      <c r="C16" s="91">
        <v>39.953850000000003</v>
      </c>
      <c r="D16" s="91">
        <v>57.116570000000003</v>
      </c>
      <c r="E16" s="91">
        <v>25.25666</v>
      </c>
      <c r="F16" s="91">
        <v>19.91206</v>
      </c>
      <c r="G16" s="91">
        <v>24.225660000000001</v>
      </c>
      <c r="H16" s="91">
        <v>7.0573199999999998</v>
      </c>
      <c r="I16" s="77"/>
      <c r="J16" s="91">
        <f t="shared" si="0"/>
        <v>223.07367000000002</v>
      </c>
    </row>
    <row r="17" spans="1:13" ht="15.75" hidden="1" customHeight="1" x14ac:dyDescent="0.2">
      <c r="A17" s="31" t="s">
        <v>31</v>
      </c>
      <c r="B17" s="36">
        <v>8.2529800000000009</v>
      </c>
      <c r="C17" s="36">
        <v>3.9375</v>
      </c>
      <c r="D17" s="36">
        <v>7.3386100000000001</v>
      </c>
      <c r="E17" s="36">
        <v>0.99980999999999998</v>
      </c>
      <c r="F17" s="36">
        <v>3.2913399999999999</v>
      </c>
      <c r="G17" s="36">
        <v>12.86971</v>
      </c>
      <c r="H17" s="36">
        <v>4.4452100000000003</v>
      </c>
      <c r="I17" s="77"/>
      <c r="J17" s="36">
        <f t="shared" si="0"/>
        <v>41.135159999999999</v>
      </c>
    </row>
    <row r="18" spans="1:13" ht="15.75" hidden="1" customHeight="1" x14ac:dyDescent="0.2">
      <c r="A18" s="33" t="s">
        <v>32</v>
      </c>
      <c r="B18" s="37">
        <v>3.9967600000000001</v>
      </c>
      <c r="C18" s="37">
        <v>0.99980999999999998</v>
      </c>
      <c r="D18" s="37">
        <v>3.40984</v>
      </c>
      <c r="E18" s="37">
        <v>3.3586999999999998</v>
      </c>
      <c r="F18" s="37">
        <v>1.99963</v>
      </c>
      <c r="G18" s="37">
        <v>0</v>
      </c>
      <c r="H18" s="37">
        <v>1.9073199999999999</v>
      </c>
      <c r="I18" s="77"/>
      <c r="J18" s="37">
        <f t="shared" si="0"/>
        <v>15.67206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0.92496999999999996</v>
      </c>
      <c r="G19" s="36">
        <v>0.38545000000000001</v>
      </c>
      <c r="H19" s="36">
        <v>0.99980999999999998</v>
      </c>
      <c r="I19" s="77"/>
      <c r="J19" s="36">
        <f t="shared" si="0"/>
        <v>2.3102299999999998</v>
      </c>
    </row>
    <row r="20" spans="1:13" ht="15.75" hidden="1" customHeight="1" x14ac:dyDescent="0.2">
      <c r="A20" s="33" t="s">
        <v>34</v>
      </c>
      <c r="B20" s="37">
        <v>4.3117299999999998</v>
      </c>
      <c r="C20" s="37">
        <v>0.99980999999999998</v>
      </c>
      <c r="D20" s="37">
        <v>0.99980999999999998</v>
      </c>
      <c r="E20" s="37">
        <v>0</v>
      </c>
      <c r="F20" s="37">
        <v>0</v>
      </c>
      <c r="G20" s="37">
        <v>5.8816199999999998</v>
      </c>
      <c r="H20" s="37">
        <v>0.99980999999999998</v>
      </c>
      <c r="I20" s="77"/>
      <c r="J20" s="37">
        <f t="shared" si="0"/>
        <v>13.192779999999999</v>
      </c>
    </row>
    <row r="21" spans="1:13" ht="15.75" customHeight="1" x14ac:dyDescent="0.2">
      <c r="A21" s="83" t="s">
        <v>35</v>
      </c>
      <c r="B21" s="84">
        <v>16.56147</v>
      </c>
      <c r="C21" s="84">
        <v>5.9371299999999998</v>
      </c>
      <c r="D21" s="84">
        <v>11.74827</v>
      </c>
      <c r="E21" s="84">
        <v>4.3585099999999999</v>
      </c>
      <c r="F21" s="84">
        <v>6.2159300000000002</v>
      </c>
      <c r="G21" s="84">
        <v>19.136780000000002</v>
      </c>
      <c r="H21" s="84">
        <v>8.35215</v>
      </c>
      <c r="I21" s="77">
        <v>131.81002000000001</v>
      </c>
      <c r="J21" s="84">
        <f t="shared" si="0"/>
        <v>72.310240000000007</v>
      </c>
    </row>
    <row r="22" spans="1:13" ht="15.75" customHeight="1" x14ac:dyDescent="0.2">
      <c r="A22" s="79" t="s">
        <v>36</v>
      </c>
      <c r="B22" s="80">
        <v>4.67598</v>
      </c>
      <c r="C22" s="80">
        <v>1.99963</v>
      </c>
      <c r="D22" s="80">
        <v>0.44596000000000002</v>
      </c>
      <c r="E22" s="80">
        <v>0</v>
      </c>
      <c r="F22" s="80">
        <v>0</v>
      </c>
      <c r="G22" s="80">
        <v>4.67598</v>
      </c>
      <c r="H22" s="80">
        <v>0</v>
      </c>
      <c r="I22" s="77"/>
      <c r="J22" s="80">
        <f t="shared" si="0"/>
        <v>11.797550000000001</v>
      </c>
    </row>
    <row r="23" spans="1:13" ht="15.75" customHeight="1" x14ac:dyDescent="0.2">
      <c r="A23" s="90" t="s">
        <v>37</v>
      </c>
      <c r="B23" s="91">
        <v>7.7215699999999998</v>
      </c>
      <c r="C23" s="91">
        <v>5.5647700000000002</v>
      </c>
      <c r="D23" s="91">
        <v>2.4911099999999999</v>
      </c>
      <c r="E23" s="91">
        <v>2.9801000000000002</v>
      </c>
      <c r="F23" s="91">
        <v>0</v>
      </c>
      <c r="G23" s="91">
        <v>0.72287999999999997</v>
      </c>
      <c r="H23" s="91">
        <v>0.52829000000000004</v>
      </c>
      <c r="I23" s="77"/>
      <c r="J23" s="91">
        <f t="shared" si="0"/>
        <v>20.008719999999997</v>
      </c>
    </row>
    <row r="24" spans="1:13" ht="15.75" customHeight="1" x14ac:dyDescent="0.2">
      <c r="A24" s="83" t="s">
        <v>38</v>
      </c>
      <c r="B24" s="84">
        <v>6.3737300000000001</v>
      </c>
      <c r="C24" s="84">
        <v>3.63001</v>
      </c>
      <c r="D24" s="84">
        <v>2.6089899999999999</v>
      </c>
      <c r="E24" s="84">
        <v>3.0381100000000001</v>
      </c>
      <c r="F24" s="84">
        <v>0.99980999999999998</v>
      </c>
      <c r="G24" s="84">
        <v>3.7067299999999999</v>
      </c>
      <c r="H24" s="84">
        <v>1.7039899999999999</v>
      </c>
      <c r="I24" s="77"/>
      <c r="J24" s="84">
        <f t="shared" si="0"/>
        <v>22.06137</v>
      </c>
    </row>
    <row r="25" spans="1:13" ht="15.75" customHeight="1" x14ac:dyDescent="0.2">
      <c r="A25" s="79" t="s">
        <v>39</v>
      </c>
      <c r="B25" s="80">
        <v>36.386830000000003</v>
      </c>
      <c r="C25" s="80">
        <v>15.004049999999999</v>
      </c>
      <c r="D25" s="80">
        <v>28.572939999999999</v>
      </c>
      <c r="E25" s="80">
        <v>13.457240000000001</v>
      </c>
      <c r="F25" s="80">
        <v>3.7834500000000002</v>
      </c>
      <c r="G25" s="80">
        <v>14.335430000000001</v>
      </c>
      <c r="H25" s="80">
        <v>5.0520800000000001</v>
      </c>
      <c r="I25" s="77"/>
      <c r="J25" s="80">
        <f t="shared" si="0"/>
        <v>116.59202000000001</v>
      </c>
    </row>
    <row r="26" spans="1:13" ht="15.75" customHeight="1" x14ac:dyDescent="0.2">
      <c r="A26" s="90" t="s">
        <v>40</v>
      </c>
      <c r="B26" s="91">
        <v>11.07591</v>
      </c>
      <c r="C26" s="91">
        <v>18.967749999999999</v>
      </c>
      <c r="D26" s="91">
        <v>41.111460000000001</v>
      </c>
      <c r="E26" s="91">
        <v>16.190359999999998</v>
      </c>
      <c r="F26" s="91">
        <v>2.6096200000000001</v>
      </c>
      <c r="G26" s="91">
        <v>4.0684800000000001</v>
      </c>
      <c r="H26" s="91">
        <v>5.5597799999999999</v>
      </c>
      <c r="I26" s="77"/>
      <c r="J26" s="91">
        <f t="shared" si="0"/>
        <v>99.583359999999999</v>
      </c>
    </row>
    <row r="27" spans="1:13" ht="15.75" customHeight="1" x14ac:dyDescent="0.2">
      <c r="A27" s="83" t="s">
        <v>41</v>
      </c>
      <c r="B27" s="84">
        <v>1.11083</v>
      </c>
      <c r="C27" s="84">
        <v>2.16865</v>
      </c>
      <c r="D27" s="84">
        <v>1.3397399999999999</v>
      </c>
      <c r="E27" s="84">
        <v>3.7684799999999998</v>
      </c>
      <c r="F27" s="84">
        <v>5.0732900000000001</v>
      </c>
      <c r="G27" s="84">
        <v>5.7949200000000003</v>
      </c>
      <c r="H27" s="84">
        <v>0.99980999999999998</v>
      </c>
      <c r="I27" s="77"/>
      <c r="J27" s="84">
        <f t="shared" si="0"/>
        <v>20.25572</v>
      </c>
    </row>
    <row r="28" spans="1:13" ht="15.75" customHeight="1" x14ac:dyDescent="0.2">
      <c r="A28" s="79" t="s">
        <v>42</v>
      </c>
      <c r="B28" s="80">
        <v>53.840200000000003</v>
      </c>
      <c r="C28" s="80">
        <v>19.052579999999999</v>
      </c>
      <c r="D28" s="80">
        <v>18.67211</v>
      </c>
      <c r="E28" s="80">
        <v>24.604880000000001</v>
      </c>
      <c r="F28" s="80">
        <v>14.93108</v>
      </c>
      <c r="G28" s="80">
        <v>71.362189999999998</v>
      </c>
      <c r="H28" s="80">
        <v>17.896840000000001</v>
      </c>
      <c r="I28" s="77"/>
      <c r="J28" s="80">
        <f t="shared" si="0"/>
        <v>220.35988</v>
      </c>
    </row>
    <row r="29" spans="1:13" ht="15.75" customHeight="1" x14ac:dyDescent="0.2">
      <c r="A29" s="90" t="s">
        <v>43</v>
      </c>
      <c r="B29" s="91">
        <v>0</v>
      </c>
      <c r="C29" s="91">
        <v>0</v>
      </c>
      <c r="D29" s="91">
        <v>0.79647999999999997</v>
      </c>
      <c r="E29" s="91">
        <v>0</v>
      </c>
      <c r="F29" s="91">
        <v>0</v>
      </c>
      <c r="G29" s="91">
        <v>3.0761599999999998</v>
      </c>
      <c r="H29" s="91">
        <v>0</v>
      </c>
      <c r="I29" s="77"/>
      <c r="J29" s="91">
        <f t="shared" si="0"/>
        <v>3.8726399999999996</v>
      </c>
    </row>
    <row r="30" spans="1:13" ht="15.75" customHeight="1" x14ac:dyDescent="0.2">
      <c r="A30" s="83" t="s">
        <v>44</v>
      </c>
      <c r="B30" s="84">
        <v>7.7764600000000002</v>
      </c>
      <c r="C30" s="84">
        <v>9.3082999999999991</v>
      </c>
      <c r="D30" s="84">
        <v>9.1361600000000003</v>
      </c>
      <c r="E30" s="84">
        <v>15.965199999999999</v>
      </c>
      <c r="F30" s="84">
        <v>5.0795199999999996</v>
      </c>
      <c r="G30" s="84">
        <v>21.471340000000001</v>
      </c>
      <c r="H30" s="84">
        <v>16.356269999999999</v>
      </c>
      <c r="I30" s="77"/>
      <c r="J30" s="84">
        <f t="shared" si="0"/>
        <v>85.093249999999998</v>
      </c>
    </row>
    <row r="31" spans="1:13" ht="15.75" customHeight="1" x14ac:dyDescent="0.2">
      <c r="A31" s="79" t="s">
        <v>45</v>
      </c>
      <c r="B31" s="80">
        <v>3.4572400000000001</v>
      </c>
      <c r="C31" s="80">
        <v>0</v>
      </c>
      <c r="D31" s="80">
        <v>1.38839</v>
      </c>
      <c r="E31" s="80">
        <v>2.4755199999999999</v>
      </c>
      <c r="F31" s="80">
        <v>1.7202</v>
      </c>
      <c r="G31" s="80">
        <v>8.4120299999999997</v>
      </c>
      <c r="H31" s="80">
        <v>4.6915699999999996</v>
      </c>
      <c r="I31" s="77"/>
      <c r="J31" s="80">
        <f t="shared" si="0"/>
        <v>22.144949999999998</v>
      </c>
      <c r="M31" s="48"/>
    </row>
    <row r="32" spans="1:13" ht="15.75" customHeight="1" x14ac:dyDescent="0.2">
      <c r="A32" s="90" t="s">
        <v>46</v>
      </c>
      <c r="B32" s="91">
        <v>11.072789999999999</v>
      </c>
      <c r="C32" s="91">
        <v>11.31292</v>
      </c>
      <c r="D32" s="91">
        <v>4.3398000000000003</v>
      </c>
      <c r="E32" s="91">
        <v>2.4530699999999999</v>
      </c>
      <c r="F32" s="91">
        <v>8.6590199999999999</v>
      </c>
      <c r="G32" s="91">
        <v>9.9026999999999994</v>
      </c>
      <c r="H32" s="91">
        <v>3.7684799999999998</v>
      </c>
      <c r="I32" s="77"/>
      <c r="J32" s="91">
        <f t="shared" si="0"/>
        <v>51.508780000000002</v>
      </c>
    </row>
    <row r="33" spans="1:21" ht="15.75" customHeight="1" x14ac:dyDescent="0.2">
      <c r="A33" s="83" t="s">
        <v>47</v>
      </c>
      <c r="B33" s="84">
        <v>53.165970000000002</v>
      </c>
      <c r="C33" s="84">
        <v>31.561160000000001</v>
      </c>
      <c r="D33" s="84">
        <v>54.352899999999998</v>
      </c>
      <c r="E33" s="84">
        <v>60.206449999999997</v>
      </c>
      <c r="F33" s="84">
        <v>18.02844</v>
      </c>
      <c r="G33" s="84">
        <v>17.145890000000001</v>
      </c>
      <c r="H33" s="84">
        <v>10.135350000000001</v>
      </c>
      <c r="I33" s="77"/>
      <c r="J33" s="84">
        <f t="shared" si="0"/>
        <v>244.59615999999997</v>
      </c>
    </row>
    <row r="34" spans="1:21" ht="15.75" customHeight="1" x14ac:dyDescent="0.2">
      <c r="A34" s="79" t="s">
        <v>48</v>
      </c>
      <c r="B34" s="80">
        <v>40.533279999999998</v>
      </c>
      <c r="C34" s="80">
        <v>16.366869999999999</v>
      </c>
      <c r="D34" s="80">
        <v>20.550740000000001</v>
      </c>
      <c r="E34" s="80">
        <v>29.10435</v>
      </c>
      <c r="F34" s="80">
        <v>13.126049999999999</v>
      </c>
      <c r="G34" s="80">
        <v>45.072659999999999</v>
      </c>
      <c r="H34" s="80">
        <v>21.039110000000001</v>
      </c>
      <c r="I34" s="77"/>
      <c r="J34" s="80">
        <f t="shared" si="0"/>
        <v>185.79305999999997</v>
      </c>
      <c r="L34" s="48"/>
    </row>
    <row r="35" spans="1:21" ht="15.75" customHeight="1" x14ac:dyDescent="0.2">
      <c r="A35" s="90" t="s">
        <v>49</v>
      </c>
      <c r="B35" s="91">
        <v>28.903510000000001</v>
      </c>
      <c r="C35" s="91">
        <v>15.21237</v>
      </c>
      <c r="D35" s="91">
        <v>11.382149999999999</v>
      </c>
      <c r="E35" s="91">
        <v>10.56321</v>
      </c>
      <c r="F35" s="91">
        <v>5.1986499999999998</v>
      </c>
      <c r="G35" s="91">
        <v>43.819000000000003</v>
      </c>
      <c r="H35" s="91">
        <v>11.66469</v>
      </c>
      <c r="I35" s="77"/>
      <c r="J35" s="91">
        <f t="shared" si="0"/>
        <v>126.74358000000001</v>
      </c>
    </row>
    <row r="36" spans="1:21" ht="15.75" customHeight="1" x14ac:dyDescent="0.2">
      <c r="A36" s="83" t="s">
        <v>50</v>
      </c>
      <c r="B36" s="84">
        <v>199.18294</v>
      </c>
      <c r="C36" s="84">
        <v>130.88754</v>
      </c>
      <c r="D36" s="84">
        <v>160.29875999999999</v>
      </c>
      <c r="E36" s="84">
        <v>126.4704</v>
      </c>
      <c r="F36" s="84">
        <v>86.353149999999999</v>
      </c>
      <c r="G36" s="84">
        <v>114.34666</v>
      </c>
      <c r="H36" s="84">
        <v>80.570700000000002</v>
      </c>
      <c r="I36" s="77"/>
      <c r="J36" s="84">
        <f t="shared" si="0"/>
        <v>898.11015000000009</v>
      </c>
    </row>
    <row r="37" spans="1:21" ht="15.75" customHeight="1" x14ac:dyDescent="0.2">
      <c r="A37" s="79" t="s">
        <v>51</v>
      </c>
      <c r="B37" s="80">
        <v>203.16222999999999</v>
      </c>
      <c r="C37" s="80">
        <v>90.295640000000006</v>
      </c>
      <c r="D37" s="80">
        <v>137.91803999999999</v>
      </c>
      <c r="E37" s="80">
        <v>146.92696000000001</v>
      </c>
      <c r="F37" s="80">
        <v>61.873010000000001</v>
      </c>
      <c r="G37" s="80">
        <v>179.12431000000001</v>
      </c>
      <c r="H37" s="80">
        <v>62.504829999999998</v>
      </c>
      <c r="I37" s="77"/>
      <c r="J37" s="80">
        <f t="shared" si="0"/>
        <v>881.80502000000001</v>
      </c>
    </row>
    <row r="38" spans="1:21" ht="15.75" customHeight="1" x14ac:dyDescent="0.2">
      <c r="A38" s="90" t="s">
        <v>52</v>
      </c>
      <c r="B38" s="91">
        <v>74.934200000000004</v>
      </c>
      <c r="C38" s="91">
        <v>28.351520000000001</v>
      </c>
      <c r="D38" s="91">
        <v>30.704170000000001</v>
      </c>
      <c r="E38" s="91">
        <v>15.526730000000001</v>
      </c>
      <c r="F38" s="91">
        <v>6.9338199999999999</v>
      </c>
      <c r="G38" s="91">
        <v>66.941310000000001</v>
      </c>
      <c r="H38" s="91">
        <v>13.198399999999999</v>
      </c>
      <c r="I38" s="77"/>
      <c r="J38" s="91">
        <f t="shared" si="0"/>
        <v>236.59014999999999</v>
      </c>
    </row>
    <row r="39" spans="1:21" ht="15.75" customHeight="1" x14ac:dyDescent="0.2">
      <c r="A39" s="83" t="s">
        <v>53</v>
      </c>
      <c r="B39" s="84">
        <v>18.380839999999999</v>
      </c>
      <c r="C39" s="84">
        <v>18.42013</v>
      </c>
      <c r="D39" s="84">
        <v>33.431669999999997</v>
      </c>
      <c r="E39" s="84">
        <v>26.850249999999999</v>
      </c>
      <c r="F39" s="84">
        <v>2.9277099999999998</v>
      </c>
      <c r="G39" s="84">
        <v>52.752450000000003</v>
      </c>
      <c r="H39" s="84">
        <v>7.8444500000000001</v>
      </c>
      <c r="I39" s="77"/>
      <c r="J39" s="84">
        <f t="shared" si="0"/>
        <v>160.60750000000002</v>
      </c>
    </row>
    <row r="40" spans="1:21" ht="15.75" customHeight="1" x14ac:dyDescent="0.2">
      <c r="A40" s="79" t="s">
        <v>54</v>
      </c>
      <c r="B40" s="80">
        <v>40.485869999999998</v>
      </c>
      <c r="C40" s="80">
        <v>24.716519999999999</v>
      </c>
      <c r="D40" s="80">
        <v>49.489179999999998</v>
      </c>
      <c r="E40" s="80">
        <v>44.458300000000001</v>
      </c>
      <c r="F40" s="80">
        <v>30.66675</v>
      </c>
      <c r="G40" s="80">
        <v>78.627830000000003</v>
      </c>
      <c r="H40" s="80">
        <v>20.91686</v>
      </c>
      <c r="I40" s="77"/>
      <c r="J40" s="80">
        <f t="shared" si="0"/>
        <v>289.36131</v>
      </c>
    </row>
    <row r="41" spans="1:21" ht="15.75" customHeight="1" x14ac:dyDescent="0.2">
      <c r="A41" s="90" t="s">
        <v>214</v>
      </c>
      <c r="B41" s="91">
        <v>103.77553</v>
      </c>
      <c r="C41" s="91">
        <v>43.822740000000003</v>
      </c>
      <c r="D41" s="91">
        <v>43.878309999999999</v>
      </c>
      <c r="E41" s="91">
        <v>17.15399</v>
      </c>
      <c r="F41" s="91">
        <v>8.4523200000000003</v>
      </c>
      <c r="G41" s="91">
        <v>24.723320000000001</v>
      </c>
      <c r="H41" s="91">
        <v>2</v>
      </c>
      <c r="I41" s="77"/>
      <c r="J41" s="91">
        <f t="shared" si="0"/>
        <v>243.80621000000002</v>
      </c>
    </row>
    <row r="42" spans="1:21" ht="15.75" customHeight="1" x14ac:dyDescent="0.2">
      <c r="A42" s="83" t="s">
        <v>55</v>
      </c>
      <c r="B42" s="84">
        <v>69.361940000000004</v>
      </c>
      <c r="C42" s="84">
        <v>40.963009999999997</v>
      </c>
      <c r="D42" s="84">
        <v>31.944120000000002</v>
      </c>
      <c r="E42" s="84">
        <v>43.376159999999999</v>
      </c>
      <c r="F42" s="84">
        <v>13.124180000000001</v>
      </c>
      <c r="G42" s="84">
        <v>10.76904</v>
      </c>
      <c r="H42" s="84">
        <v>26.329450000000001</v>
      </c>
      <c r="I42" s="77"/>
      <c r="J42" s="84">
        <f t="shared" si="0"/>
        <v>235.86789999999999</v>
      </c>
    </row>
    <row r="43" spans="1:21" ht="15.75" customHeight="1" x14ac:dyDescent="0.2">
      <c r="A43" s="79" t="s">
        <v>56</v>
      </c>
      <c r="B43" s="80">
        <v>22.74184</v>
      </c>
      <c r="C43" s="80">
        <v>4.2081999999999997</v>
      </c>
      <c r="D43" s="80">
        <v>12.56471</v>
      </c>
      <c r="E43" s="80">
        <v>4.3304400000000003</v>
      </c>
      <c r="F43" s="80">
        <v>5.0676699999999997</v>
      </c>
      <c r="G43" s="80">
        <v>6.7111599999999996</v>
      </c>
      <c r="H43" s="80">
        <v>19.251539999999999</v>
      </c>
      <c r="I43" s="77"/>
      <c r="J43" s="80">
        <f t="shared" si="0"/>
        <v>74.875560000000007</v>
      </c>
    </row>
    <row r="44" spans="1:21" ht="15.75" customHeight="1" x14ac:dyDescent="0.2">
      <c r="A44" s="90" t="s">
        <v>57</v>
      </c>
      <c r="B44" s="91">
        <v>203.79155</v>
      </c>
      <c r="C44" s="91">
        <v>65.149379999999994</v>
      </c>
      <c r="D44" s="91">
        <v>63.68365</v>
      </c>
      <c r="E44" s="91">
        <v>31.75451</v>
      </c>
      <c r="F44" s="91">
        <v>11.491300000000001</v>
      </c>
      <c r="G44" s="91">
        <v>39.244059999999998</v>
      </c>
      <c r="H44" s="91">
        <v>13.40672</v>
      </c>
      <c r="I44" s="77"/>
      <c r="J44" s="91">
        <f t="shared" si="0"/>
        <v>428.52116999999998</v>
      </c>
    </row>
    <row r="45" spans="1:21" ht="15.75" customHeight="1" x14ac:dyDescent="0.2">
      <c r="A45" s="83" t="s">
        <v>58</v>
      </c>
      <c r="B45" s="84">
        <v>174.02981</v>
      </c>
      <c r="C45" s="84">
        <v>41.3703</v>
      </c>
      <c r="D45" s="84">
        <v>23.119820000000001</v>
      </c>
      <c r="E45" s="84">
        <v>11.282360000000001</v>
      </c>
      <c r="F45" s="84">
        <v>1.17944</v>
      </c>
      <c r="G45" s="84">
        <v>2.1474500000000001</v>
      </c>
      <c r="H45" s="84">
        <v>22.655149999999999</v>
      </c>
      <c r="I45" s="77"/>
      <c r="J45" s="84">
        <f t="shared" si="0"/>
        <v>275.78433000000001</v>
      </c>
    </row>
    <row r="46" spans="1:21" ht="15.75" customHeight="1" x14ac:dyDescent="0.2">
      <c r="A46" s="79" t="s">
        <v>59</v>
      </c>
      <c r="B46" s="80">
        <v>159.08188999999999</v>
      </c>
      <c r="C46" s="80">
        <v>98.133849999999995</v>
      </c>
      <c r="D46" s="80">
        <v>141.65159</v>
      </c>
      <c r="E46" s="80">
        <v>181.16011</v>
      </c>
      <c r="F46" s="80">
        <v>96.440470000000005</v>
      </c>
      <c r="G46" s="80">
        <v>257.04172999999997</v>
      </c>
      <c r="H46" s="80">
        <v>133.23457999999999</v>
      </c>
      <c r="I46" s="77"/>
      <c r="J46" s="80">
        <f t="shared" si="0"/>
        <v>1066.74422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3123.1867399999996</v>
      </c>
      <c r="C48" s="89">
        <f>SUM(C9:C46)-SUM(C17:C20)</f>
        <v>1468.3490099999999</v>
      </c>
      <c r="D48" s="89">
        <f>SUM(D9:D46)-SUM(D17:D20)</f>
        <v>1923.3288299999997</v>
      </c>
      <c r="E48" s="89">
        <f t="shared" ref="E48:H48" si="1">SUM(E9:E46)-SUM(E17:E20)</f>
        <v>1647.1321599999997</v>
      </c>
      <c r="F48" s="89">
        <f t="shared" si="1"/>
        <v>729.62863000000004</v>
      </c>
      <c r="G48" s="89">
        <f t="shared" si="1"/>
        <v>1925.7212699999995</v>
      </c>
      <c r="H48" s="89">
        <f t="shared" si="1"/>
        <v>741.72309000000007</v>
      </c>
      <c r="I48" s="126"/>
      <c r="J48" s="89">
        <f t="shared" ref="J48" si="2">SUM(J9:J46)-SUM(J17:J20)</f>
        <v>11559.069730000003</v>
      </c>
      <c r="K48" s="72">
        <v>4.8601057599999997</v>
      </c>
      <c r="L48" s="34"/>
      <c r="M48" s="34"/>
      <c r="N48" s="34"/>
      <c r="O48" s="23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402.51544000000001</v>
      </c>
      <c r="C50" s="91">
        <v>104.44708</v>
      </c>
      <c r="D50" s="91">
        <v>118.65902</v>
      </c>
      <c r="E50" s="91">
        <v>91.67841</v>
      </c>
      <c r="F50" s="91">
        <v>49.124929999999999</v>
      </c>
      <c r="G50" s="91">
        <v>365.94024999999999</v>
      </c>
      <c r="H50" s="91">
        <v>35.132539999999999</v>
      </c>
      <c r="I50" s="77"/>
      <c r="J50" s="91">
        <f>SUM(B50:H50)</f>
        <v>1167.4976700000002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821.92852000000005</v>
      </c>
      <c r="C51" s="84">
        <v>491.88923</v>
      </c>
      <c r="D51" s="84">
        <v>692.39818000000002</v>
      </c>
      <c r="E51" s="84">
        <v>616.22465999999997</v>
      </c>
      <c r="F51" s="84">
        <v>241.48007000000001</v>
      </c>
      <c r="G51" s="84">
        <v>437.03424000000001</v>
      </c>
      <c r="H51" s="84">
        <v>115.65085000000001</v>
      </c>
      <c r="I51" s="77"/>
      <c r="J51" s="84">
        <f t="shared" ref="J51:J52" si="3">SUM(B51:H51)</f>
        <v>3416.6057500000002</v>
      </c>
      <c r="U51" s="24"/>
      <c r="V51" s="24"/>
      <c r="W51" s="24"/>
    </row>
    <row r="52" spans="1:23" ht="15" x14ac:dyDescent="0.2">
      <c r="A52" s="79" t="s">
        <v>62</v>
      </c>
      <c r="B52" s="80">
        <v>546.71614999999997</v>
      </c>
      <c r="C52" s="80">
        <v>281.11394999999999</v>
      </c>
      <c r="D52" s="80">
        <v>360.85386</v>
      </c>
      <c r="E52" s="80">
        <v>328.59165000000002</v>
      </c>
      <c r="F52" s="80">
        <v>173.48469</v>
      </c>
      <c r="G52" s="80">
        <v>449.30394000000001</v>
      </c>
      <c r="H52" s="80">
        <v>188.97773000000001</v>
      </c>
      <c r="I52" s="77"/>
      <c r="J52" s="80">
        <f t="shared" si="3"/>
        <v>2329.0419699999998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S53"/>
  <sheetViews>
    <sheetView showGridLines="0" zoomScaleNormal="100" workbookViewId="0">
      <selection activeCell="B39" sqref="B39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1" width="3.5703125" bestFit="1" customWidth="1"/>
    <col min="12" max="12" width="3.5703125" customWidth="1"/>
    <col min="13" max="13" width="2.42578125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186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 Be'!B9&lt;0.5),"-",IFERROR('Tabel 5 Be'!B9/'Tabel 5 F'!B9*100,"-"))</f>
        <v>12.8698224852071</v>
      </c>
      <c r="C9" s="93">
        <f>IF(OR('Tabel 5 F'!C9&lt;5,'Tabel 5 Be'!C9&lt;0.5),"-",IFERROR('Tabel 5 Be'!C9/'Tabel 5 F'!C9*100,"-"))</f>
        <v>3.8649972781709305</v>
      </c>
      <c r="D9" s="93">
        <f>IF(OR('Tabel 5 F'!D9&lt;5,'Tabel 5 Be'!D9&lt;0.5),"-",IFERROR('Tabel 5 Be'!D9/'Tabel 5 F'!D9*100,"-"))</f>
        <v>2.248995983935743</v>
      </c>
      <c r="E9" s="93">
        <f>IF(OR('Tabel 5 F'!E9&lt;5,'Tabel 5 Be'!E9&lt;0.5),"-",IFERROR('Tabel 5 Be'!E9/'Tabel 5 F'!E9*100,"-"))</f>
        <v>1.1969723640204191</v>
      </c>
      <c r="F9" s="93">
        <f>IF(OR('Tabel 5 F'!F9&lt;5,'Tabel 5 Be'!F9&lt;0.5),"-",IFERROR('Tabel 5 Be'!F9/'Tabel 5 F'!F9*100,"-"))</f>
        <v>0.79893475366178435</v>
      </c>
      <c r="G9" s="93">
        <f>IF(OR('Tabel 5 F'!G9&lt;5,'Tabel 5 Be'!G9&lt;0.5),"-",IFERROR('Tabel 5 Be'!G9/'Tabel 5 F'!G9*100,"-"))</f>
        <v>0.88632981820534384</v>
      </c>
      <c r="H9" s="93">
        <f>IF(OR('Tabel 5 F'!H9&lt;5,'Tabel 5 Be'!H9&lt;0.5),"-",IFERROR('Tabel 5 Be'!H9/'Tabel 5 F'!H9*100,"-"))</f>
        <v>2.0783373301358914</v>
      </c>
      <c r="I9" s="66"/>
      <c r="J9" s="93">
        <f>IF(OR('Tabel 5 F'!J9&lt;5,'Tabel 5 Be'!J9&lt;0.5),"-",IFERROR('Tabel 5 Be'!J9/'Tabel 5 F'!J9*100,"-"))</f>
        <v>1.9799971010291346</v>
      </c>
      <c r="K9" s="65"/>
    </row>
    <row r="10" spans="1:11" ht="15.75" customHeight="1" x14ac:dyDescent="0.2">
      <c r="A10" s="90" t="s">
        <v>208</v>
      </c>
      <c r="B10" s="94">
        <f>IF(OR('Tabel 5 F'!B10&lt;5,'Tabel 5 Be'!B10&lt;0.5),"-",IFERROR('Tabel 5 Be'!B10/'Tabel 5 F'!B10*100,"-"))</f>
        <v>18.563922942206652</v>
      </c>
      <c r="C10" s="94">
        <f>IF(OR('Tabel 5 F'!C10&lt;5,'Tabel 5 Be'!C10&lt;0.5),"-",IFERROR('Tabel 5 Be'!C10/'Tabel 5 F'!C10*100,"-"))</f>
        <v>4.7568710359408035</v>
      </c>
      <c r="D10" s="94">
        <f>IF(OR('Tabel 5 F'!D10&lt;5,'Tabel 5 Be'!D10&lt;0.5),"-",IFERROR('Tabel 5 Be'!D10/'Tabel 5 F'!D10*100,"-"))</f>
        <v>2.2404136148211977</v>
      </c>
      <c r="E10" s="94">
        <f>IF(OR('Tabel 5 F'!E10&lt;5,'Tabel 5 Be'!E10&lt;0.5),"-",IFERROR('Tabel 5 Be'!E10/'Tabel 5 F'!E10*100,"-"))</f>
        <v>1.3795423956931361</v>
      </c>
      <c r="F10" s="94">
        <f>IF(OR('Tabel 5 F'!F10&lt;5,'Tabel 5 Be'!F10&lt;0.5),"-",IFERROR('Tabel 5 Be'!F10/'Tabel 5 F'!F10*100,"-"))</f>
        <v>0.78008915304606241</v>
      </c>
      <c r="G10" s="94">
        <f>IF(OR('Tabel 5 F'!G10&lt;5,'Tabel 5 Be'!G10&lt;0.5),"-",IFERROR('Tabel 5 Be'!G10/'Tabel 5 F'!G10*100,"-"))</f>
        <v>1.2356199403493822</v>
      </c>
      <c r="H10" s="94">
        <f>IF(OR('Tabel 5 F'!H10&lt;5,'Tabel 5 Be'!H10&lt;0.5),"-",IFERROR('Tabel 5 Be'!H10/'Tabel 5 F'!H10*100,"-"))</f>
        <v>1.3888888888888888</v>
      </c>
      <c r="I10" s="66"/>
      <c r="J10" s="94">
        <f>IF(OR('Tabel 5 F'!J10&lt;5,'Tabel 5 Be'!J10&lt;0.5),"-",IFERROR('Tabel 5 Be'!J10/'Tabel 5 F'!J10*100,"-"))</f>
        <v>1.9524593478323657</v>
      </c>
      <c r="K10" s="65"/>
    </row>
    <row r="11" spans="1:11" ht="15.75" customHeight="1" x14ac:dyDescent="0.2">
      <c r="A11" s="83" t="s">
        <v>209</v>
      </c>
      <c r="B11" s="95">
        <f>IF(OR('Tabel 5 F'!B11&lt;5,'Tabel 5 Be'!B11&lt;0.5),"-",IFERROR('Tabel 5 Be'!B11/'Tabel 5 F'!B11*100,"-"))</f>
        <v>23.57630979498861</v>
      </c>
      <c r="C11" s="95">
        <f>IF(OR('Tabel 5 F'!C11&lt;5,'Tabel 5 Be'!C11&lt;0.5),"-",IFERROR('Tabel 5 Be'!C11/'Tabel 5 F'!C11*100,"-"))</f>
        <v>8.9285714285714288</v>
      </c>
      <c r="D11" s="95">
        <f>IF(OR('Tabel 5 F'!D11&lt;5,'Tabel 5 Be'!D11&lt;0.5),"-",IFERROR('Tabel 5 Be'!D11/'Tabel 5 F'!D11*100,"-"))</f>
        <v>4.7074954296160874</v>
      </c>
      <c r="E11" s="95">
        <f>IF(OR('Tabel 5 F'!E11&lt;5,'Tabel 5 Be'!E11&lt;0.5),"-",IFERROR('Tabel 5 Be'!E11/'Tabel 5 F'!E11*100,"-"))</f>
        <v>2.220967438358743</v>
      </c>
      <c r="F11" s="95">
        <f>IF(OR('Tabel 5 F'!F11&lt;5,'Tabel 5 Be'!F11&lt;0.5),"-",IFERROR('Tabel 5 Be'!F11/'Tabel 5 F'!F11*100,"-"))</f>
        <v>1.6283524904214559</v>
      </c>
      <c r="G11" s="95">
        <f>IF(OR('Tabel 5 F'!G11&lt;5,'Tabel 5 Be'!G11&lt;0.5),"-",IFERROR('Tabel 5 Be'!G11/'Tabel 5 F'!G11*100,"-"))</f>
        <v>0.89399744572158357</v>
      </c>
      <c r="H11" s="95">
        <f>IF(OR('Tabel 5 F'!H11&lt;5,'Tabel 5 Be'!H11&lt;0.5),"-",IFERROR('Tabel 5 Be'!H11/'Tabel 5 F'!H11*100,"-"))</f>
        <v>2.6484527460273211</v>
      </c>
      <c r="I11" s="66"/>
      <c r="J11" s="95">
        <f>IF(OR('Tabel 5 F'!J11&lt;5,'Tabel 5 Be'!J11&lt;0.5),"-",IFERROR('Tabel 5 Be'!J11/'Tabel 5 F'!J11*100,"-"))</f>
        <v>4.8973593135163327</v>
      </c>
      <c r="K11" s="65"/>
    </row>
    <row r="12" spans="1:11" ht="15.75" customHeight="1" x14ac:dyDescent="0.2">
      <c r="A12" s="79" t="s">
        <v>26</v>
      </c>
      <c r="B12" s="93">
        <f>IF(OR('Tabel 5 F'!B12&lt;5,'Tabel 5 Be'!B12&lt;0.5),"-",IFERROR('Tabel 5 Be'!B12/'Tabel 5 F'!B12*100,"-"))</f>
        <v>28.504890544946438</v>
      </c>
      <c r="C12" s="93">
        <f>IF(OR('Tabel 5 F'!C12&lt;5,'Tabel 5 Be'!C12&lt;0.5),"-",IFERROR('Tabel 5 Be'!C12/'Tabel 5 F'!C12*100,"-"))</f>
        <v>17.94759825327511</v>
      </c>
      <c r="D12" s="93">
        <f>IF(OR('Tabel 5 F'!D12&lt;5,'Tabel 5 Be'!D12&lt;0.5),"-",IFERROR('Tabel 5 Be'!D12/'Tabel 5 F'!D12*100,"-"))</f>
        <v>10.406926406926408</v>
      </c>
      <c r="E12" s="93">
        <f>IF(OR('Tabel 5 F'!E12&lt;5,'Tabel 5 Be'!E12&lt;0.5),"-",IFERROR('Tabel 5 Be'!E12/'Tabel 5 F'!E12*100,"-"))</f>
        <v>5.7774607703281031</v>
      </c>
      <c r="F12" s="93">
        <f>IF(OR('Tabel 5 F'!F12&lt;5,'Tabel 5 Be'!F12&lt;0.5),"-",IFERROR('Tabel 5 Be'!F12/'Tabel 5 F'!F12*100,"-"))</f>
        <v>3.9094286219706351</v>
      </c>
      <c r="G12" s="93">
        <f>IF(OR('Tabel 5 F'!G12&lt;5,'Tabel 5 Be'!G12&lt;0.5),"-",IFERROR('Tabel 5 Be'!G12/'Tabel 5 F'!G12*100,"-"))</f>
        <v>2.6451983898792411</v>
      </c>
      <c r="H12" s="93">
        <f>IF(OR('Tabel 5 F'!H12&lt;5,'Tabel 5 Be'!H12&lt;0.5),"-",IFERROR('Tabel 5 Be'!H12/'Tabel 5 F'!H12*100,"-"))</f>
        <v>3.3402922755741122</v>
      </c>
      <c r="I12" s="66"/>
      <c r="J12" s="93">
        <f>IF(OR('Tabel 5 F'!J12&lt;5,'Tabel 5 Be'!J12&lt;0.5),"-",IFERROR('Tabel 5 Be'!J12/'Tabel 5 F'!J12*100,"-"))</f>
        <v>6.7343517138599109</v>
      </c>
      <c r="K12" s="65"/>
    </row>
    <row r="13" spans="1:11" ht="15.75" customHeight="1" x14ac:dyDescent="0.2">
      <c r="A13" s="90" t="s">
        <v>27</v>
      </c>
      <c r="B13" s="94">
        <f>IF(OR('Tabel 5 F'!B13&lt;5,'Tabel 5 Be'!B13&lt;0.5),"-",IFERROR('Tabel 5 Be'!B13/'Tabel 5 F'!B13*100,"-"))</f>
        <v>20.56451612903226</v>
      </c>
      <c r="C13" s="94">
        <f>IF(OR('Tabel 5 F'!C13&lt;5,'Tabel 5 Be'!C13&lt;0.5),"-",IFERROR('Tabel 5 Be'!C13/'Tabel 5 F'!C13*100,"-"))</f>
        <v>8.6247086247086244</v>
      </c>
      <c r="D13" s="94">
        <f>IF(OR('Tabel 5 F'!D13&lt;5,'Tabel 5 Be'!D13&lt;0.5),"-",IFERROR('Tabel 5 Be'!D13/'Tabel 5 F'!D13*100,"-"))</f>
        <v>6.1678463094034379</v>
      </c>
      <c r="E13" s="94">
        <f>IF(OR('Tabel 5 F'!E13&lt;5,'Tabel 5 Be'!E13&lt;0.5),"-",IFERROR('Tabel 5 Be'!E13/'Tabel 5 F'!E13*100,"-"))</f>
        <v>2.4850437183617116</v>
      </c>
      <c r="F13" s="94">
        <f>IF(OR('Tabel 5 F'!F13&lt;5,'Tabel 5 Be'!F13&lt;0.5),"-",IFERROR('Tabel 5 Be'!F13/'Tabel 5 F'!F13*100,"-"))</f>
        <v>1.8736988202637055</v>
      </c>
      <c r="G13" s="94">
        <f>IF(OR('Tabel 5 F'!G13&lt;5,'Tabel 5 Be'!G13&lt;0.5),"-",IFERROR('Tabel 5 Be'!G13/'Tabel 5 F'!G13*100,"-"))</f>
        <v>1.1420740063956145</v>
      </c>
      <c r="H13" s="94">
        <f>IF(OR('Tabel 5 F'!H13&lt;5,'Tabel 5 Be'!H13&lt;0.5),"-",IFERROR('Tabel 5 Be'!H13/'Tabel 5 F'!H13*100,"-"))</f>
        <v>1.1385199240986716</v>
      </c>
      <c r="I13" s="66"/>
      <c r="J13" s="94">
        <f>IF(OR('Tabel 5 F'!J13&lt;5,'Tabel 5 Be'!J13&lt;0.5),"-",IFERROR('Tabel 5 Be'!J13/'Tabel 5 F'!J13*100,"-"))</f>
        <v>2.6129228276281142</v>
      </c>
      <c r="K13" s="65"/>
    </row>
    <row r="14" spans="1:11" ht="15.75" customHeight="1" x14ac:dyDescent="0.2">
      <c r="A14" s="83" t="s">
        <v>28</v>
      </c>
      <c r="B14" s="95">
        <f>IF(OR('Tabel 5 F'!B14&lt;5,'Tabel 5 Be'!B14&lt;0.5),"-",IFERROR('Tabel 5 Be'!B14/'Tabel 5 F'!B14*100,"-"))</f>
        <v>24.444444444444443</v>
      </c>
      <c r="C14" s="95">
        <f>IF(OR('Tabel 5 F'!C14&lt;5,'Tabel 5 Be'!C14&lt;0.5),"-",IFERROR('Tabel 5 Be'!C14/'Tabel 5 F'!C14*100,"-"))</f>
        <v>7.6923076923076925</v>
      </c>
      <c r="D14" s="95">
        <f>IF(OR('Tabel 5 F'!D14&lt;5,'Tabel 5 Be'!D14&lt;0.5),"-",IFERROR('Tabel 5 Be'!D14/'Tabel 5 F'!D14*100,"-"))</f>
        <v>3.7914691943127963</v>
      </c>
      <c r="E14" s="95">
        <f>IF(OR('Tabel 5 F'!E14&lt;5,'Tabel 5 Be'!E14&lt;0.5),"-",IFERROR('Tabel 5 Be'!E14/'Tabel 5 F'!E14*100,"-"))</f>
        <v>2.833333333333333</v>
      </c>
      <c r="F14" s="95">
        <f>IF(OR('Tabel 5 F'!F14&lt;5,'Tabel 5 Be'!F14&lt;0.5),"-",IFERROR('Tabel 5 Be'!F14/'Tabel 5 F'!F14*100,"-"))</f>
        <v>1.8218623481781375</v>
      </c>
      <c r="G14" s="95">
        <f>IF(OR('Tabel 5 F'!G14&lt;5,'Tabel 5 Be'!G14&lt;0.5),"-",IFERROR('Tabel 5 Be'!G14/'Tabel 5 F'!G14*100,"-"))</f>
        <v>1.9029495718363463</v>
      </c>
      <c r="H14" s="95">
        <f>IF(OR('Tabel 5 F'!H14&lt;5,'Tabel 5 Be'!H14&lt;0.5),"-",IFERROR('Tabel 5 Be'!H14/'Tabel 5 F'!H14*100,"-"))</f>
        <v>1.8691588785046727</v>
      </c>
      <c r="I14" s="66"/>
      <c r="J14" s="95">
        <f>IF(OR('Tabel 5 F'!J14&lt;5,'Tabel 5 Be'!J14&lt;0.5),"-",IFERROR('Tabel 5 Be'!J14/'Tabel 5 F'!J14*100,"-"))</f>
        <v>2.7734375</v>
      </c>
      <c r="K14" s="65"/>
    </row>
    <row r="15" spans="1:11" ht="15.75" customHeight="1" x14ac:dyDescent="0.2">
      <c r="A15" s="79" t="s">
        <v>29</v>
      </c>
      <c r="B15" s="93">
        <f>IF(OR('Tabel 5 F'!B15&lt;5,'Tabel 5 Be'!B15&lt;0.5),"-",IFERROR('Tabel 5 Be'!B15/'Tabel 5 F'!B15*100,"-"))</f>
        <v>25.269461077844312</v>
      </c>
      <c r="C15" s="93">
        <f>IF(OR('Tabel 5 F'!C15&lt;5,'Tabel 5 Be'!C15&lt;0.5),"-",IFERROR('Tabel 5 Be'!C15/'Tabel 5 F'!C15*100,"-"))</f>
        <v>12.947189097103918</v>
      </c>
      <c r="D15" s="93">
        <f>IF(OR('Tabel 5 F'!D15&lt;5,'Tabel 5 Be'!D15&lt;0.5),"-",IFERROR('Tabel 5 Be'!D15/'Tabel 5 F'!D15*100,"-"))</f>
        <v>7.6131687242798352</v>
      </c>
      <c r="E15" s="93">
        <f>IF(OR('Tabel 5 F'!E15&lt;5,'Tabel 5 Be'!E15&lt;0.5),"-",IFERROR('Tabel 5 Be'!E15/'Tabel 5 F'!E15*100,"-"))</f>
        <v>5.0480769230769234</v>
      </c>
      <c r="F15" s="93">
        <f>IF(OR('Tabel 5 F'!F15&lt;5,'Tabel 5 Be'!F15&lt;0.5),"-",IFERROR('Tabel 5 Be'!F15/'Tabel 5 F'!F15*100,"-"))</f>
        <v>3.1818181818181817</v>
      </c>
      <c r="G15" s="93">
        <f>IF(OR('Tabel 5 F'!G15&lt;5,'Tabel 5 Be'!G15&lt;0.5),"-",IFERROR('Tabel 5 Be'!G15/'Tabel 5 F'!G15*100,"-"))</f>
        <v>2.6737967914438503</v>
      </c>
      <c r="H15" s="93">
        <f>IF(OR('Tabel 5 F'!H15&lt;5,'Tabel 5 Be'!H15&lt;0.5),"-",IFERROR('Tabel 5 Be'!H15/'Tabel 5 F'!H15*100,"-"))</f>
        <v>2.6476578411405294</v>
      </c>
      <c r="I15" s="66"/>
      <c r="J15" s="93">
        <f>IF(OR('Tabel 5 F'!J15&lt;5,'Tabel 5 Be'!J15&lt;0.5),"-",IFERROR('Tabel 5 Be'!J15/'Tabel 5 F'!J15*100,"-"))</f>
        <v>8.5007231238952272</v>
      </c>
      <c r="K15" s="65"/>
    </row>
    <row r="16" spans="1:11" ht="15.75" customHeight="1" x14ac:dyDescent="0.2">
      <c r="A16" s="90" t="s">
        <v>30</v>
      </c>
      <c r="B16" s="94">
        <f>IF(OR('Tabel 5 F'!B16&lt;5,'Tabel 5 Be'!B16&lt;0.5),"-",IFERROR('Tabel 5 Be'!B16/'Tabel 5 F'!B16*100,"-"))</f>
        <v>18.122977346278319</v>
      </c>
      <c r="C16" s="94">
        <f>IF(OR('Tabel 5 F'!C16&lt;5,'Tabel 5 Be'!C16&lt;0.5),"-",IFERROR('Tabel 5 Be'!C16/'Tabel 5 F'!C16*100,"-"))</f>
        <v>19.502074688796682</v>
      </c>
      <c r="D16" s="94">
        <f>IF(OR('Tabel 5 F'!D16&lt;5,'Tabel 5 Be'!D16&lt;0.5),"-",IFERROR('Tabel 5 Be'!D16/'Tabel 5 F'!D16*100,"-"))</f>
        <v>14.437367303609342</v>
      </c>
      <c r="E16" s="94">
        <f>IF(OR('Tabel 5 F'!E16&lt;5,'Tabel 5 Be'!E16&lt;0.5),"-",IFERROR('Tabel 5 Be'!E16/'Tabel 5 F'!E16*100,"-"))</f>
        <v>5.6261343012704179</v>
      </c>
      <c r="F16" s="94">
        <f>IF(OR('Tabel 5 F'!F16&lt;5,'Tabel 5 Be'!F16&lt;0.5),"-",IFERROR('Tabel 5 Be'!F16/'Tabel 5 F'!F16*100,"-"))</f>
        <v>4.6558704453441297</v>
      </c>
      <c r="G16" s="94">
        <f>IF(OR('Tabel 5 F'!G16&lt;5,'Tabel 5 Be'!G16&lt;0.5),"-",IFERROR('Tabel 5 Be'!G16/'Tabel 5 F'!G16*100,"-"))</f>
        <v>2.0625415834996672</v>
      </c>
      <c r="H16" s="94">
        <f>IF(OR('Tabel 5 F'!H16&lt;5,'Tabel 5 Be'!H16&lt;0.5),"-",IFERROR('Tabel 5 Be'!H16/'Tabel 5 F'!H16*100,"-"))</f>
        <v>4.1666666666666661</v>
      </c>
      <c r="I16" s="66"/>
      <c r="J16" s="94">
        <f>IF(OR('Tabel 5 F'!J16&lt;5,'Tabel 5 Be'!J16&lt;0.5),"-",IFERROR('Tabel 5 Be'!J16/'Tabel 5 F'!J16*100,"-"))</f>
        <v>7.0194097314543997</v>
      </c>
      <c r="K16" s="65"/>
    </row>
    <row r="17" spans="1:11" ht="15" hidden="1" customHeight="1" x14ac:dyDescent="0.2">
      <c r="A17" s="31" t="s">
        <v>31</v>
      </c>
      <c r="B17" s="40">
        <f>IF(OR('Tabel 5 F'!B17&lt;5,'Tabel 5 Be'!B17&lt;0.5),"-",IFERROR('Tabel 5 Be'!B17/'Tabel 5 F'!B17*100,"-"))</f>
        <v>13.333333333333334</v>
      </c>
      <c r="C17" s="40">
        <f>IF(OR('Tabel 5 F'!C17&lt;5,'Tabel 5 Be'!C17&lt;0.5),"-",IFERROR('Tabel 5 Be'!C17/'Tabel 5 F'!C17*100,"-"))</f>
        <v>5.8823529411764701</v>
      </c>
      <c r="D17" s="40">
        <f>IF(OR('Tabel 5 F'!D17&lt;5,'Tabel 5 Be'!D17&lt;0.5),"-",IFERROR('Tabel 5 Be'!D17/'Tabel 5 F'!D17*100,"-"))</f>
        <v>5.5944055944055942</v>
      </c>
      <c r="E17" s="40">
        <f>IF(OR('Tabel 5 F'!E17&lt;5,'Tabel 5 Be'!E17&lt;0.5),"-",IFERROR('Tabel 5 Be'!E17/'Tabel 5 F'!E17*100,"-"))</f>
        <v>0.74626865671641784</v>
      </c>
      <c r="F17" s="40">
        <f>IF(OR('Tabel 5 F'!F17&lt;5,'Tabel 5 Be'!F17&lt;0.5),"-",IFERROR('Tabel 5 Be'!F17/'Tabel 5 F'!F17*100,"-"))</f>
        <v>2.4242424242424243</v>
      </c>
      <c r="G17" s="40">
        <f>IF(OR('Tabel 5 F'!G17&lt;5,'Tabel 5 Be'!G17&lt;0.5),"-",IFERROR('Tabel 5 Be'!G17/'Tabel 5 F'!G17*100,"-"))</f>
        <v>1.1333333333333333</v>
      </c>
      <c r="H17" s="40">
        <f>IF(OR('Tabel 5 F'!H17&lt;5,'Tabel 5 Be'!H17&lt;0.5),"-",IFERROR('Tabel 5 Be'!H17/'Tabel 5 F'!H17*100,"-"))</f>
        <v>1.9305019305019304</v>
      </c>
      <c r="I17" s="66"/>
      <c r="J17" s="40">
        <f>IF(OR('Tabel 5 F'!J17&lt;5,'Tabel 5 Be'!J17&lt;0.5),"-",IFERROR('Tabel 5 Be'!J17/'Tabel 5 F'!J17*100,"-"))</f>
        <v>2.1177467174925879</v>
      </c>
      <c r="K17" s="65"/>
    </row>
    <row r="18" spans="1:11" ht="15" hidden="1" customHeight="1" x14ac:dyDescent="0.2">
      <c r="A18" s="33" t="s">
        <v>32</v>
      </c>
      <c r="B18" s="41">
        <f>IF(OR('Tabel 5 F'!B18&lt;5,'Tabel 5 Be'!B18&lt;0.5),"-",IFERROR('Tabel 5 Be'!B18/'Tabel 5 F'!B18*100,"-"))</f>
        <v>19.230769230769234</v>
      </c>
      <c r="C18" s="41">
        <f>IF(OR('Tabel 5 F'!C18&lt;5,'Tabel 5 Be'!C18&lt;0.5),"-",IFERROR('Tabel 5 Be'!C18/'Tabel 5 F'!C18*100,"-"))</f>
        <v>3.5714285714285712</v>
      </c>
      <c r="D18" s="41">
        <f>IF(OR('Tabel 5 F'!D18&lt;5,'Tabel 5 Be'!D18&lt;0.5),"-",IFERROR('Tabel 5 Be'!D18/'Tabel 5 F'!D18*100,"-"))</f>
        <v>5.4945054945054945</v>
      </c>
      <c r="E18" s="41">
        <f>IF(OR('Tabel 5 F'!E18&lt;5,'Tabel 5 Be'!E18&lt;0.5),"-",IFERROR('Tabel 5 Be'!E18/'Tabel 5 F'!E18*100,"-"))</f>
        <v>2.7397260273972601</v>
      </c>
      <c r="F18" s="41">
        <f>IF(OR('Tabel 5 F'!F18&lt;5,'Tabel 5 Be'!F18&lt;0.5),"-",IFERROR('Tabel 5 Be'!F18/'Tabel 5 F'!F18*100,"-"))</f>
        <v>2.1739130434782608</v>
      </c>
      <c r="G18" s="41" t="str">
        <f>IF(OR('Tabel 5 F'!G18&lt;5,'Tabel 5 Be'!G18&lt;0.5),"-",IFERROR('Tabel 5 Be'!G18/'Tabel 5 F'!G18*100,"-"))</f>
        <v>-</v>
      </c>
      <c r="H18" s="41">
        <f>IF(OR('Tabel 5 F'!H18&lt;5,'Tabel 5 Be'!H18&lt;0.5),"-",IFERROR('Tabel 5 Be'!H18/'Tabel 5 F'!H18*100,"-"))</f>
        <v>3.8461538461538463</v>
      </c>
      <c r="I18" s="66"/>
      <c r="J18" s="41">
        <f>IF(OR('Tabel 5 F'!J18&lt;5,'Tabel 5 Be'!J18&lt;0.5),"-",IFERROR('Tabel 5 Be'!J18/'Tabel 5 F'!J18*100,"-"))</f>
        <v>2.6352288488210815</v>
      </c>
      <c r="K18" s="65"/>
    </row>
    <row r="19" spans="1:11" ht="15" hidden="1" customHeight="1" x14ac:dyDescent="0.2">
      <c r="A19" s="31" t="s">
        <v>33</v>
      </c>
      <c r="B19" s="40" t="str">
        <f>IF(OR('Tabel 5 F'!B19&lt;5,'Tabel 5 Be'!B19&lt;0.5),"-",IFERROR('Tabel 5 Be'!B19/'Tabel 5 F'!B19*100,"-"))</f>
        <v>-</v>
      </c>
      <c r="C19" s="40" t="str">
        <f>IF(OR('Tabel 5 F'!C19&lt;5,'Tabel 5 Be'!C19&lt;0.5),"-",IFERROR('Tabel 5 Be'!C19/'Tabel 5 F'!C19*100,"-"))</f>
        <v>-</v>
      </c>
      <c r="D19" s="40" t="str">
        <f>IF(OR('Tabel 5 F'!D19&lt;5,'Tabel 5 Be'!D19&lt;0.5),"-",IFERROR('Tabel 5 Be'!D19/'Tabel 5 F'!D19*100,"-"))</f>
        <v>-</v>
      </c>
      <c r="E19" s="40" t="str">
        <f>IF(OR('Tabel 5 F'!E19&lt;5,'Tabel 5 Be'!E19&lt;0.5),"-",IFERROR('Tabel 5 Be'!E19/'Tabel 5 F'!E19*100,"-"))</f>
        <v>-</v>
      </c>
      <c r="F19" s="40">
        <f>IF(OR('Tabel 5 F'!F19&lt;5,'Tabel 5 Be'!F19&lt;0.5),"-",IFERROR('Tabel 5 Be'!F19/'Tabel 5 F'!F19*100,"-"))</f>
        <v>5.8823529411764701</v>
      </c>
      <c r="G19" s="40">
        <f>IF(OR('Tabel 5 F'!G19&lt;5,'Tabel 5 Be'!G19&lt;0.5),"-",IFERROR('Tabel 5 Be'!G19/'Tabel 5 F'!G19*100,"-"))</f>
        <v>0.4329004329004329</v>
      </c>
      <c r="H19" s="40">
        <f>IF(OR('Tabel 5 F'!H19&lt;5,'Tabel 5 Be'!H19&lt;0.5),"-",IFERROR('Tabel 5 Be'!H19/'Tabel 5 F'!H19*100,"-"))</f>
        <v>4</v>
      </c>
      <c r="I19" s="66"/>
      <c r="J19" s="40">
        <f>IF(OR('Tabel 5 F'!J19&lt;5,'Tabel 5 Be'!J19&lt;0.5),"-",IFERROR('Tabel 5 Be'!J19/'Tabel 5 F'!J19*100,"-"))</f>
        <v>1.0416666666666665</v>
      </c>
      <c r="K19" s="65"/>
    </row>
    <row r="20" spans="1:11" ht="15" hidden="1" customHeight="1" x14ac:dyDescent="0.2">
      <c r="A20" s="33" t="s">
        <v>34</v>
      </c>
      <c r="B20" s="41">
        <f>IF(OR('Tabel 5 F'!B20&lt;5,'Tabel 5 Be'!B20&lt;0.5),"-",IFERROR('Tabel 5 Be'!B20/'Tabel 5 F'!B20*100,"-"))</f>
        <v>45.454545454545453</v>
      </c>
      <c r="C20" s="41">
        <f>IF(OR('Tabel 5 F'!C20&lt;5,'Tabel 5 Be'!C20&lt;0.5),"-",IFERROR('Tabel 5 Be'!C20/'Tabel 5 F'!C20*100,"-"))</f>
        <v>5.8823529411764701</v>
      </c>
      <c r="D20" s="41">
        <f>IF(OR('Tabel 5 F'!D20&lt;5,'Tabel 5 Be'!D20&lt;0.5),"-",IFERROR('Tabel 5 Be'!D20/'Tabel 5 F'!D20*100,"-"))</f>
        <v>2.5</v>
      </c>
      <c r="E20" s="41" t="str">
        <f>IF(OR('Tabel 5 F'!E20&lt;5,'Tabel 5 Be'!E20&lt;0.5),"-",IFERROR('Tabel 5 Be'!E20/'Tabel 5 F'!E20*100,"-"))</f>
        <v>-</v>
      </c>
      <c r="F20" s="41" t="str">
        <f>IF(OR('Tabel 5 F'!F20&lt;5,'Tabel 5 Be'!F20&lt;0.5),"-",IFERROR('Tabel 5 Be'!F20/'Tabel 5 F'!F20*100,"-"))</f>
        <v>-</v>
      </c>
      <c r="G20" s="41">
        <f>IF(OR('Tabel 5 F'!G20&lt;5,'Tabel 5 Be'!G20&lt;0.5),"-",IFERROR('Tabel 5 Be'!G20/'Tabel 5 F'!G20*100,"-"))</f>
        <v>1.9169329073482428</v>
      </c>
      <c r="H20" s="41">
        <f>IF(OR('Tabel 5 F'!H20&lt;5,'Tabel 5 Be'!H20&lt;0.5),"-",IFERROR('Tabel 5 Be'!H20/'Tabel 5 F'!H20*100,"-"))</f>
        <v>2.083333333333333</v>
      </c>
      <c r="I20" s="66"/>
      <c r="J20" s="41">
        <f>IF(OR('Tabel 5 F'!J20&lt;5,'Tabel 5 Be'!J20&lt;0.5),"-",IFERROR('Tabel 5 Be'!J20/'Tabel 5 F'!J20*100,"-"))</f>
        <v>2.766798418972332</v>
      </c>
      <c r="K20" s="65"/>
    </row>
    <row r="21" spans="1:11" ht="15.75" customHeight="1" x14ac:dyDescent="0.2">
      <c r="A21" s="83" t="s">
        <v>35</v>
      </c>
      <c r="B21" s="95">
        <f>IF(OR('Tabel 5 F'!B21&lt;5,'Tabel 5 Be'!B21&lt;0.5),"-",IFERROR('Tabel 5 Be'!B21/'Tabel 5 F'!B21*100,"-"))</f>
        <v>17.699115044247787</v>
      </c>
      <c r="C21" s="95">
        <f>IF(OR('Tabel 5 F'!C21&lt;5,'Tabel 5 Be'!C21&lt;0.5),"-",IFERROR('Tabel 5 Be'!C21/'Tabel 5 F'!C21*100,"-"))</f>
        <v>5.384615384615385</v>
      </c>
      <c r="D21" s="95">
        <f>IF(OR('Tabel 5 F'!D21&lt;5,'Tabel 5 Be'!D21&lt;0.5),"-",IFERROR('Tabel 5 Be'!D21/'Tabel 5 F'!D21*100,"-"))</f>
        <v>5.0724637681159424</v>
      </c>
      <c r="E21" s="95">
        <f>IF(OR('Tabel 5 F'!E21&lt;5,'Tabel 5 Be'!E21&lt;0.5),"-",IFERROR('Tabel 5 Be'!E21/'Tabel 5 F'!E21*100,"-"))</f>
        <v>1.5384615384615385</v>
      </c>
      <c r="F21" s="95">
        <f>IF(OR('Tabel 5 F'!F21&lt;5,'Tabel 5 Be'!F21&lt;0.5),"-",IFERROR('Tabel 5 Be'!F21/'Tabel 5 F'!F21*100,"-"))</f>
        <v>2.2012578616352201</v>
      </c>
      <c r="G21" s="95">
        <f>IF(OR('Tabel 5 F'!G21&lt;5,'Tabel 5 Be'!G21&lt;0.5),"-",IFERROR('Tabel 5 Be'!G21/'Tabel 5 F'!G21*100,"-"))</f>
        <v>1.0300429184549356</v>
      </c>
      <c r="H21" s="95">
        <f>IF(OR('Tabel 5 F'!H21&lt;5,'Tabel 5 Be'!H21&lt;0.5),"-",IFERROR('Tabel 5 Be'!H21/'Tabel 5 F'!H21*100,"-"))</f>
        <v>2.34375</v>
      </c>
      <c r="I21" s="66"/>
      <c r="J21" s="95">
        <f>IF(OR('Tabel 5 F'!J21&lt;5,'Tabel 5 Be'!J21&lt;0.5),"-",IFERROR('Tabel 5 Be'!J21/'Tabel 5 F'!J21*100,"-"))</f>
        <v>2.2187822497420022</v>
      </c>
      <c r="K21" s="65"/>
    </row>
    <row r="22" spans="1:11" ht="15.75" customHeight="1" x14ac:dyDescent="0.2">
      <c r="A22" s="79" t="s">
        <v>36</v>
      </c>
      <c r="B22" s="93">
        <f>IF(OR('Tabel 5 F'!B22&lt;5,'Tabel 5 Be'!B22&lt;0.5),"-",IFERROR('Tabel 5 Be'!B22/'Tabel 5 F'!B22*100,"-"))</f>
        <v>23.809523809523807</v>
      </c>
      <c r="C22" s="93">
        <f>IF(OR('Tabel 5 F'!C22&lt;5,'Tabel 5 Be'!C22&lt;0.5),"-",IFERROR('Tabel 5 Be'!C22/'Tabel 5 F'!C22*100,"-"))</f>
        <v>11.76470588235294</v>
      </c>
      <c r="D22" s="93">
        <f>IF(OR('Tabel 5 F'!D22&lt;5,'Tabel 5 Be'!D22&lt;0.5),"-",IFERROR('Tabel 5 Be'!D22/'Tabel 5 F'!D22*100,"-"))</f>
        <v>2.083333333333333</v>
      </c>
      <c r="E22" s="93" t="str">
        <f>IF(OR('Tabel 5 F'!E22&lt;5,'Tabel 5 Be'!E22&lt;0.5),"-",IFERROR('Tabel 5 Be'!E22/'Tabel 5 F'!E22*100,"-"))</f>
        <v>-</v>
      </c>
      <c r="F22" s="93" t="str">
        <f>IF(OR('Tabel 5 F'!F22&lt;5,'Tabel 5 Be'!F22&lt;0.5),"-",IFERROR('Tabel 5 Be'!F22/'Tabel 5 F'!F22*100,"-"))</f>
        <v>-</v>
      </c>
      <c r="G22" s="93">
        <f>IF(OR('Tabel 5 F'!G22&lt;5,'Tabel 5 Be'!G22&lt;0.5),"-",IFERROR('Tabel 5 Be'!G22/'Tabel 5 F'!G22*100,"-"))</f>
        <v>2.2624434389140271</v>
      </c>
      <c r="H22" s="93" t="str">
        <f>IF(OR('Tabel 5 F'!H22&lt;5,'Tabel 5 Be'!H22&lt;0.5),"-",IFERROR('Tabel 5 Be'!H22/'Tabel 5 F'!H22*100,"-"))</f>
        <v>-</v>
      </c>
      <c r="I22" s="66"/>
      <c r="J22" s="93">
        <f>IF(OR('Tabel 5 F'!J22&lt;5,'Tabel 5 Be'!J22&lt;0.5),"-",IFERROR('Tabel 5 Be'!J22/'Tabel 5 F'!J22*100,"-"))</f>
        <v>3.4120734908136483</v>
      </c>
      <c r="K22" s="65"/>
    </row>
    <row r="23" spans="1:11" ht="15.75" customHeight="1" x14ac:dyDescent="0.2">
      <c r="A23" s="90" t="s">
        <v>37</v>
      </c>
      <c r="B23" s="94">
        <f>IF(OR('Tabel 5 F'!B23&lt;5,'Tabel 5 Be'!B23&lt;0.5),"-",IFERROR('Tabel 5 Be'!B23/'Tabel 5 F'!B23*100,"-"))</f>
        <v>24.242424242424242</v>
      </c>
      <c r="C23" s="94">
        <f>IF(OR('Tabel 5 F'!C23&lt;5,'Tabel 5 Be'!C23&lt;0.5),"-",IFERROR('Tabel 5 Be'!C23/'Tabel 5 F'!C23*100,"-"))</f>
        <v>17.647058823529413</v>
      </c>
      <c r="D23" s="94">
        <f>IF(OR('Tabel 5 F'!D23&lt;5,'Tabel 5 Be'!D23&lt;0.5),"-",IFERROR('Tabel 5 Be'!D23/'Tabel 5 F'!D23*100,"-"))</f>
        <v>3.6363636363636362</v>
      </c>
      <c r="E23" s="94">
        <f>IF(OR('Tabel 5 F'!E23&lt;5,'Tabel 5 Be'!E23&lt;0.5),"-",IFERROR('Tabel 5 Be'!E23/'Tabel 5 F'!E23*100,"-"))</f>
        <v>2.6490066225165565</v>
      </c>
      <c r="F23" s="94" t="str">
        <f>IF(OR('Tabel 5 F'!F23&lt;5,'Tabel 5 Be'!F23&lt;0.5),"-",IFERROR('Tabel 5 Be'!F23/'Tabel 5 F'!F23*100,"-"))</f>
        <v>-</v>
      </c>
      <c r="G23" s="94">
        <f>IF(OR('Tabel 5 F'!G23&lt;5,'Tabel 5 Be'!G23&lt;0.5),"-",IFERROR('Tabel 5 Be'!G23/'Tabel 5 F'!G23*100,"-"))</f>
        <v>1.4285714285714286</v>
      </c>
      <c r="H23" s="94">
        <f>IF(OR('Tabel 5 F'!H23&lt;5,'Tabel 5 Be'!H23&lt;0.5),"-",IFERROR('Tabel 5 Be'!H23/'Tabel 5 F'!H23*100,"-"))</f>
        <v>2.7777777777777777</v>
      </c>
      <c r="I23" s="66"/>
      <c r="J23" s="94">
        <f>IF(OR('Tabel 5 F'!J23&lt;5,'Tabel 5 Be'!J23&lt;0.5),"-",IFERROR('Tabel 5 Be'!J23/'Tabel 5 F'!J23*100,"-"))</f>
        <v>5.010438413361169</v>
      </c>
      <c r="K23" s="65"/>
    </row>
    <row r="24" spans="1:11" ht="15.75" customHeight="1" x14ac:dyDescent="0.2">
      <c r="A24" s="83" t="s">
        <v>38</v>
      </c>
      <c r="B24" s="95">
        <f>IF(OR('Tabel 5 F'!B24&lt;5,'Tabel 5 Be'!B24&lt;0.5),"-",IFERROR('Tabel 5 Be'!B24/'Tabel 5 F'!B24*100,"-"))</f>
        <v>6.0150375939849621</v>
      </c>
      <c r="C24" s="95">
        <f>IF(OR('Tabel 5 F'!C24&lt;5,'Tabel 5 Be'!C24&lt;0.5),"-",IFERROR('Tabel 5 Be'!C24/'Tabel 5 F'!C24*100,"-"))</f>
        <v>3.8834951456310676</v>
      </c>
      <c r="D24" s="95">
        <f>IF(OR('Tabel 5 F'!D24&lt;5,'Tabel 5 Be'!D24&lt;0.5),"-",IFERROR('Tabel 5 Be'!D24/'Tabel 5 F'!D24*100,"-"))</f>
        <v>1.1695906432748537</v>
      </c>
      <c r="E24" s="95">
        <f>IF(OR('Tabel 5 F'!E24&lt;5,'Tabel 5 Be'!E24&lt;0.5),"-",IFERROR('Tabel 5 Be'!E24/'Tabel 5 F'!E24*100,"-"))</f>
        <v>1.098901098901099</v>
      </c>
      <c r="F24" s="95">
        <f>IF(OR('Tabel 5 F'!F24&lt;5,'Tabel 5 Be'!F24&lt;0.5),"-",IFERROR('Tabel 5 Be'!F24/'Tabel 5 F'!F24*100,"-"))</f>
        <v>0.33444816053511706</v>
      </c>
      <c r="G24" s="95">
        <f>IF(OR('Tabel 5 F'!G24&lt;5,'Tabel 5 Be'!G24&lt;0.5),"-",IFERROR('Tabel 5 Be'!G24/'Tabel 5 F'!G24*100,"-"))</f>
        <v>0.42735042735042739</v>
      </c>
      <c r="H24" s="95">
        <f>IF(OR('Tabel 5 F'!H24&lt;5,'Tabel 5 Be'!H24&lt;0.5),"-",IFERROR('Tabel 5 Be'!H24/'Tabel 5 F'!H24*100,"-"))</f>
        <v>2.0325203252032518</v>
      </c>
      <c r="I24" s="66"/>
      <c r="J24" s="95">
        <f>IF(OR('Tabel 5 F'!J24&lt;5,'Tabel 5 Be'!J24&lt;0.5),"-",IFERROR('Tabel 5 Be'!J24/'Tabel 5 F'!J24*100,"-"))</f>
        <v>1.2330946698488463</v>
      </c>
      <c r="K24" s="65"/>
    </row>
    <row r="25" spans="1:11" ht="15.75" customHeight="1" x14ac:dyDescent="0.2">
      <c r="A25" s="79" t="s">
        <v>39</v>
      </c>
      <c r="B25" s="93">
        <f>IF(OR('Tabel 5 F'!B25&lt;5,'Tabel 5 Be'!B25&lt;0.5),"-",IFERROR('Tabel 5 Be'!B25/'Tabel 5 F'!B25*100,"-"))</f>
        <v>14.285714285714285</v>
      </c>
      <c r="C25" s="93">
        <f>IF(OR('Tabel 5 F'!C25&lt;5,'Tabel 5 Be'!C25&lt;0.5),"-",IFERROR('Tabel 5 Be'!C25/'Tabel 5 F'!C25*100,"-"))</f>
        <v>6.4748201438848918</v>
      </c>
      <c r="D25" s="93">
        <f>IF(OR('Tabel 5 F'!D25&lt;5,'Tabel 5 Be'!D25&lt;0.5),"-",IFERROR('Tabel 5 Be'!D25/'Tabel 5 F'!D25*100,"-"))</f>
        <v>4.4733044733044736</v>
      </c>
      <c r="E25" s="93">
        <f>IF(OR('Tabel 5 F'!E25&lt;5,'Tabel 5 Be'!E25&lt;0.5),"-",IFERROR('Tabel 5 Be'!E25/'Tabel 5 F'!E25*100,"-"))</f>
        <v>1.6326530612244898</v>
      </c>
      <c r="F25" s="93">
        <f>IF(OR('Tabel 5 F'!F25&lt;5,'Tabel 5 Be'!F25&lt;0.5),"-",IFERROR('Tabel 5 Be'!F25/'Tabel 5 F'!F25*100,"-"))</f>
        <v>0.52219321148825071</v>
      </c>
      <c r="G25" s="93">
        <f>IF(OR('Tabel 5 F'!G25&lt;5,'Tabel 5 Be'!G25&lt;0.5),"-",IFERROR('Tabel 5 Be'!G25/'Tabel 5 F'!G25*100,"-"))</f>
        <v>0.74941451990632313</v>
      </c>
      <c r="H25" s="93">
        <f>IF(OR('Tabel 5 F'!H25&lt;5,'Tabel 5 Be'!H25&lt;0.5),"-",IFERROR('Tabel 5 Be'!H25/'Tabel 5 F'!H25*100,"-"))</f>
        <v>1.6528925619834711</v>
      </c>
      <c r="I25" s="66"/>
      <c r="J25" s="93">
        <f>IF(OR('Tabel 5 F'!J25&lt;5,'Tabel 5 Be'!J25&lt;0.5),"-",IFERROR('Tabel 5 Be'!J25/'Tabel 5 F'!J25*100,"-"))</f>
        <v>2.4126308320028387</v>
      </c>
      <c r="K25" s="65"/>
    </row>
    <row r="26" spans="1:11" ht="15.75" customHeight="1" x14ac:dyDescent="0.2">
      <c r="A26" s="90" t="s">
        <v>40</v>
      </c>
      <c r="B26" s="94">
        <f>IF(OR('Tabel 5 F'!B26&lt;5,'Tabel 5 Be'!B26&lt;0.5),"-",IFERROR('Tabel 5 Be'!B26/'Tabel 5 F'!B26*100,"-"))</f>
        <v>1.5463917525773196</v>
      </c>
      <c r="C26" s="94">
        <f>IF(OR('Tabel 5 F'!C26&lt;5,'Tabel 5 Be'!C26&lt;0.5),"-",IFERROR('Tabel 5 Be'!C26/'Tabel 5 F'!C26*100,"-"))</f>
        <v>2.8506271379703536</v>
      </c>
      <c r="D26" s="94">
        <f>IF(OR('Tabel 5 F'!D26&lt;5,'Tabel 5 Be'!D26&lt;0.5),"-",IFERROR('Tabel 5 Be'!D26/'Tabel 5 F'!D26*100,"-"))</f>
        <v>2.4074074074074074</v>
      </c>
      <c r="E26" s="94">
        <f>IF(OR('Tabel 5 F'!E26&lt;5,'Tabel 5 Be'!E26&lt;0.5),"-",IFERROR('Tabel 5 Be'!E26/'Tabel 5 F'!E26*100,"-"))</f>
        <v>0.8471157724889069</v>
      </c>
      <c r="F26" s="94">
        <f>IF(OR('Tabel 5 F'!F26&lt;5,'Tabel 5 Be'!F26&lt;0.5),"-",IFERROR('Tabel 5 Be'!F26/'Tabel 5 F'!F26*100,"-"))</f>
        <v>0.25167785234899326</v>
      </c>
      <c r="G26" s="94">
        <f>IF(OR('Tabel 5 F'!G26&lt;5,'Tabel 5 Be'!G26&lt;0.5),"-",IFERROR('Tabel 5 Be'!G26/'Tabel 5 F'!G26*100,"-"))</f>
        <v>0.15698587127158556</v>
      </c>
      <c r="H26" s="94">
        <f>IF(OR('Tabel 5 F'!H26&lt;5,'Tabel 5 Be'!H26&lt;0.5),"-",IFERROR('Tabel 5 Be'!H26/'Tabel 5 F'!H26*100,"-"))</f>
        <v>0.4539559014267186</v>
      </c>
      <c r="I26" s="66"/>
      <c r="J26" s="94">
        <f>IF(OR('Tabel 5 F'!J26&lt;5,'Tabel 5 Be'!J26&lt;0.5),"-",IFERROR('Tabel 5 Be'!J26/'Tabel 5 F'!J26*100,"-"))</f>
        <v>1.0318419991938734</v>
      </c>
      <c r="K26" s="65"/>
    </row>
    <row r="27" spans="1:11" ht="15.75" customHeight="1" x14ac:dyDescent="0.2">
      <c r="A27" s="83" t="s">
        <v>41</v>
      </c>
      <c r="B27" s="95">
        <f>IF(OR('Tabel 5 F'!B27&lt;5,'Tabel 5 Be'!B27&lt;0.5),"-",IFERROR('Tabel 5 Be'!B27/'Tabel 5 F'!B27*100,"-"))</f>
        <v>3.5294117647058822</v>
      </c>
      <c r="C27" s="95">
        <f>IF(OR('Tabel 5 F'!C27&lt;5,'Tabel 5 Be'!C27&lt;0.5),"-",IFERROR('Tabel 5 Be'!C27/'Tabel 5 F'!C27*100,"-"))</f>
        <v>2.7027027027027026</v>
      </c>
      <c r="D27" s="95">
        <f>IF(OR('Tabel 5 F'!D27&lt;5,'Tabel 5 Be'!D27&lt;0.5),"-",IFERROR('Tabel 5 Be'!D27/'Tabel 5 F'!D27*100,"-"))</f>
        <v>1.0752688172043012</v>
      </c>
      <c r="E27" s="95">
        <f>IF(OR('Tabel 5 F'!E27&lt;5,'Tabel 5 Be'!E27&lt;0.5),"-",IFERROR('Tabel 5 Be'!E27/'Tabel 5 F'!E27*100,"-"))</f>
        <v>1.1019283746556474</v>
      </c>
      <c r="F27" s="95">
        <f>IF(OR('Tabel 5 F'!F27&lt;5,'Tabel 5 Be'!F27&lt;0.5),"-",IFERROR('Tabel 5 Be'!F27/'Tabel 5 F'!F27*100,"-"))</f>
        <v>2.054794520547945</v>
      </c>
      <c r="G27" s="95">
        <f>IF(OR('Tabel 5 F'!G27&lt;5,'Tabel 5 Be'!G27&lt;0.5),"-",IFERROR('Tabel 5 Be'!G27/'Tabel 5 F'!G27*100,"-"))</f>
        <v>0.86526576019777501</v>
      </c>
      <c r="H27" s="95">
        <f>IF(OR('Tabel 5 F'!H27&lt;5,'Tabel 5 Be'!H27&lt;0.5),"-",IFERROR('Tabel 5 Be'!H27/'Tabel 5 F'!H27*100,"-"))</f>
        <v>0.59171597633136097</v>
      </c>
      <c r="I27" s="66"/>
      <c r="J27" s="95">
        <f>IF(OR('Tabel 5 F'!J27&lt;5,'Tabel 5 Be'!J27&lt;0.5),"-",IFERROR('Tabel 5 Be'!J27/'Tabel 5 F'!J27*100,"-"))</f>
        <v>1.2903225806451613</v>
      </c>
      <c r="K27" s="65"/>
    </row>
    <row r="28" spans="1:11" ht="15.75" customHeight="1" x14ac:dyDescent="0.2">
      <c r="A28" s="79" t="s">
        <v>42</v>
      </c>
      <c r="B28" s="93">
        <f>IF(OR('Tabel 5 F'!B28&lt;5,'Tabel 5 Be'!B28&lt;0.5),"-",IFERROR('Tabel 5 Be'!B28/'Tabel 5 F'!B28*100,"-"))</f>
        <v>27.27272727272727</v>
      </c>
      <c r="C28" s="93">
        <f>IF(OR('Tabel 5 F'!C28&lt;5,'Tabel 5 Be'!C28&lt;0.5),"-",IFERROR('Tabel 5 Be'!C28/'Tabel 5 F'!C28*100,"-"))</f>
        <v>12.437810945273633</v>
      </c>
      <c r="D28" s="93">
        <f>IF(OR('Tabel 5 F'!D28&lt;5,'Tabel 5 Be'!D28&lt;0.5),"-",IFERROR('Tabel 5 Be'!D28/'Tabel 5 F'!D28*100,"-"))</f>
        <v>5.5137844611528823</v>
      </c>
      <c r="E28" s="93">
        <f>IF(OR('Tabel 5 F'!E28&lt;5,'Tabel 5 Be'!E28&lt;0.5),"-",IFERROR('Tabel 5 Be'!E28/'Tabel 5 F'!E28*100,"-"))</f>
        <v>3.5595105672969964</v>
      </c>
      <c r="F28" s="93">
        <f>IF(OR('Tabel 5 F'!F28&lt;5,'Tabel 5 Be'!F28&lt;0.5),"-",IFERROR('Tabel 5 Be'!F28/'Tabel 5 F'!F28*100,"-"))</f>
        <v>2.199074074074074</v>
      </c>
      <c r="G28" s="93">
        <f>IF(OR('Tabel 5 F'!G28&lt;5,'Tabel 5 Be'!G28&lt;0.5),"-",IFERROR('Tabel 5 Be'!G28/'Tabel 5 F'!G28*100,"-"))</f>
        <v>2.8995756718528995</v>
      </c>
      <c r="H28" s="93">
        <f>IF(OR('Tabel 5 F'!H28&lt;5,'Tabel 5 Be'!H28&lt;0.5),"-",IFERROR('Tabel 5 Be'!H28/'Tabel 5 F'!H28*100,"-"))</f>
        <v>2.8148148148148149</v>
      </c>
      <c r="I28" s="66"/>
      <c r="J28" s="93">
        <f>IF(OR('Tabel 5 F'!J28&lt;5,'Tabel 5 Be'!J28&lt;0.5),"-",IFERROR('Tabel 5 Be'!J28/'Tabel 5 F'!J28*100,"-"))</f>
        <v>4.2556687479461059</v>
      </c>
      <c r="K28" s="65"/>
    </row>
    <row r="29" spans="1:11" ht="15.75" customHeight="1" x14ac:dyDescent="0.2">
      <c r="A29" s="90" t="s">
        <v>43</v>
      </c>
      <c r="B29" s="94" t="str">
        <f>IF(OR('Tabel 5 F'!B29&lt;5,'Tabel 5 Be'!B29&lt;0.5),"-",IFERROR('Tabel 5 Be'!B29/'Tabel 5 F'!B29*100,"-"))</f>
        <v>-</v>
      </c>
      <c r="C29" s="94" t="str">
        <f>IF(OR('Tabel 5 F'!C29&lt;5,'Tabel 5 Be'!C29&lt;0.5),"-",IFERROR('Tabel 5 Be'!C29/'Tabel 5 F'!C29*100,"-"))</f>
        <v>-</v>
      </c>
      <c r="D29" s="94">
        <f>IF(OR('Tabel 5 F'!D29&lt;5,'Tabel 5 Be'!D29&lt;0.5),"-",IFERROR('Tabel 5 Be'!D29/'Tabel 5 F'!D29*100,"-"))</f>
        <v>2.2222222222222223</v>
      </c>
      <c r="E29" s="94" t="str">
        <f>IF(OR('Tabel 5 F'!E29&lt;5,'Tabel 5 Be'!E29&lt;0.5),"-",IFERROR('Tabel 5 Be'!E29/'Tabel 5 F'!E29*100,"-"))</f>
        <v>-</v>
      </c>
      <c r="F29" s="94" t="str">
        <f>IF(OR('Tabel 5 F'!F29&lt;5,'Tabel 5 Be'!F29&lt;0.5),"-",IFERROR('Tabel 5 Be'!F29/'Tabel 5 F'!F29*100,"-"))</f>
        <v>-</v>
      </c>
      <c r="G29" s="94">
        <f>IF(OR('Tabel 5 F'!G29&lt;5,'Tabel 5 Be'!G29&lt;0.5),"-",IFERROR('Tabel 5 Be'!G29/'Tabel 5 F'!G29*100,"-"))</f>
        <v>0.79522862823061624</v>
      </c>
      <c r="H29" s="94" t="str">
        <f>IF(OR('Tabel 5 F'!H29&lt;5,'Tabel 5 Be'!H29&lt;0.5),"-",IFERROR('Tabel 5 Be'!H29/'Tabel 5 F'!H29*100,"-"))</f>
        <v>-</v>
      </c>
      <c r="I29" s="66"/>
      <c r="J29" s="94">
        <f>IF(OR('Tabel 5 F'!J29&lt;5,'Tabel 5 Be'!J29&lt;0.5),"-",IFERROR('Tabel 5 Be'!J29/'Tabel 5 F'!J29*100,"-"))</f>
        <v>0.5988023952095809</v>
      </c>
      <c r="K29" s="65"/>
    </row>
    <row r="30" spans="1:11" ht="15.75" customHeight="1" x14ac:dyDescent="0.2">
      <c r="A30" s="83" t="s">
        <v>44</v>
      </c>
      <c r="B30" s="95">
        <f>IF(OR('Tabel 5 F'!B30&lt;5,'Tabel 5 Be'!B30&lt;0.5),"-",IFERROR('Tabel 5 Be'!B30/'Tabel 5 F'!B30*100,"-"))</f>
        <v>25</v>
      </c>
      <c r="C30" s="95">
        <f>IF(OR('Tabel 5 F'!C30&lt;5,'Tabel 5 Be'!C30&lt;0.5),"-",IFERROR('Tabel 5 Be'!C30/'Tabel 5 F'!C30*100,"-"))</f>
        <v>23.913043478260871</v>
      </c>
      <c r="D30" s="95">
        <f>IF(OR('Tabel 5 F'!D30&lt;5,'Tabel 5 Be'!D30&lt;0.5),"-",IFERROR('Tabel 5 Be'!D30/'Tabel 5 F'!D30*100,"-"))</f>
        <v>8.4615384615384617</v>
      </c>
      <c r="E30" s="95">
        <f>IF(OR('Tabel 5 F'!E30&lt;5,'Tabel 5 Be'!E30&lt;0.5),"-",IFERROR('Tabel 5 Be'!E30/'Tabel 5 F'!E30*100,"-"))</f>
        <v>4.2696629213483144</v>
      </c>
      <c r="F30" s="95">
        <f>IF(OR('Tabel 5 F'!F30&lt;5,'Tabel 5 Be'!F30&lt;0.5),"-",IFERROR('Tabel 5 Be'!F30/'Tabel 5 F'!F30*100,"-"))</f>
        <v>2.0979020979020979</v>
      </c>
      <c r="G30" s="95">
        <f>IF(OR('Tabel 5 F'!G30&lt;5,'Tabel 5 Be'!G30&lt;0.5),"-",IFERROR('Tabel 5 Be'!G30/'Tabel 5 F'!G30*100,"-"))</f>
        <v>1.7479970866715222</v>
      </c>
      <c r="H30" s="95">
        <f>IF(OR('Tabel 5 F'!H30&lt;5,'Tabel 5 Be'!H30&lt;0.5),"-",IFERROR('Tabel 5 Be'!H30/'Tabel 5 F'!H30*100,"-"))</f>
        <v>2.0518358531317493</v>
      </c>
      <c r="I30" s="66"/>
      <c r="J30" s="95">
        <f>IF(OR('Tabel 5 F'!J30&lt;5,'Tabel 5 Be'!J30&lt;0.5),"-",IFERROR('Tabel 5 Be'!J30/'Tabel 5 F'!J30*100,"-"))</f>
        <v>3.0536705737199261</v>
      </c>
      <c r="K30" s="65"/>
    </row>
    <row r="31" spans="1:11" ht="15.75" customHeight="1" x14ac:dyDescent="0.2">
      <c r="A31" s="79" t="s">
        <v>45</v>
      </c>
      <c r="B31" s="93">
        <f>IF(OR('Tabel 5 F'!B31&lt;5,'Tabel 5 Be'!B31&lt;0.5),"-",IFERROR('Tabel 5 Be'!B31/'Tabel 5 F'!B31*100,"-"))</f>
        <v>45.454545454545453</v>
      </c>
      <c r="C31" s="93" t="str">
        <f>IF(OR('Tabel 5 F'!C31&lt;5,'Tabel 5 Be'!C31&lt;0.5),"-",IFERROR('Tabel 5 Be'!C31/'Tabel 5 F'!C31*100,"-"))</f>
        <v>-</v>
      </c>
      <c r="D31" s="93">
        <f>IF(OR('Tabel 5 F'!D31&lt;5,'Tabel 5 Be'!D31&lt;0.5),"-",IFERROR('Tabel 5 Be'!D31/'Tabel 5 F'!D31*100,"-"))</f>
        <v>10</v>
      </c>
      <c r="E31" s="93">
        <f>IF(OR('Tabel 5 F'!E31&lt;5,'Tabel 5 Be'!E31&lt;0.5),"-",IFERROR('Tabel 5 Be'!E31/'Tabel 5 F'!E31*100,"-"))</f>
        <v>8.3333333333333321</v>
      </c>
      <c r="F31" s="93">
        <f>IF(OR('Tabel 5 F'!F31&lt;5,'Tabel 5 Be'!F31&lt;0.5),"-",IFERROR('Tabel 5 Be'!F31/'Tabel 5 F'!F31*100,"-"))</f>
        <v>3.1746031746031744</v>
      </c>
      <c r="G31" s="93">
        <f>IF(OR('Tabel 5 F'!G31&lt;5,'Tabel 5 Be'!G31&lt;0.5),"-",IFERROR('Tabel 5 Be'!G31/'Tabel 5 F'!G31*100,"-"))</f>
        <v>2.3554603854389722</v>
      </c>
      <c r="H31" s="93">
        <f>IF(OR('Tabel 5 F'!H31&lt;5,'Tabel 5 Be'!H31&lt;0.5),"-",IFERROR('Tabel 5 Be'!H31/'Tabel 5 F'!H31*100,"-"))</f>
        <v>2.8925619834710745</v>
      </c>
      <c r="I31" s="66"/>
      <c r="J31" s="93">
        <f>IF(OR('Tabel 5 F'!J31&lt;5,'Tabel 5 Be'!J31&lt;0.5),"-",IFERROR('Tabel 5 Be'!J31/'Tabel 5 F'!J31*100,"-"))</f>
        <v>3.6739380022962114</v>
      </c>
      <c r="K31" s="65"/>
    </row>
    <row r="32" spans="1:11" ht="15.75" customHeight="1" x14ac:dyDescent="0.2">
      <c r="A32" s="90" t="s">
        <v>46</v>
      </c>
      <c r="B32" s="94">
        <f>IF(OR('Tabel 5 F'!B32&lt;5,'Tabel 5 Be'!B32&lt;0.5),"-",IFERROR('Tabel 5 Be'!B32/'Tabel 5 F'!B32*100,"-"))</f>
        <v>29.166666666666668</v>
      </c>
      <c r="C32" s="94">
        <f>IF(OR('Tabel 5 F'!C32&lt;5,'Tabel 5 Be'!C32&lt;0.5),"-",IFERROR('Tabel 5 Be'!C32/'Tabel 5 F'!C32*100,"-"))</f>
        <v>26.666666666666668</v>
      </c>
      <c r="D32" s="94">
        <f>IF(OR('Tabel 5 F'!D32&lt;5,'Tabel 5 Be'!D32&lt;0.5),"-",IFERROR('Tabel 5 Be'!D32/'Tabel 5 F'!D32*100,"-"))</f>
        <v>5.7471264367816088</v>
      </c>
      <c r="E32" s="94">
        <f>IF(OR('Tabel 5 F'!E32&lt;5,'Tabel 5 Be'!E32&lt;0.5),"-",IFERROR('Tabel 5 Be'!E32/'Tabel 5 F'!E32*100,"-"))</f>
        <v>1.8633540372670807</v>
      </c>
      <c r="F32" s="94">
        <f>IF(OR('Tabel 5 F'!F32&lt;5,'Tabel 5 Be'!F32&lt;0.5),"-",IFERROR('Tabel 5 Be'!F32/'Tabel 5 F'!F32*100,"-"))</f>
        <v>4.3478260869565215</v>
      </c>
      <c r="G32" s="94">
        <f>IF(OR('Tabel 5 F'!G32&lt;5,'Tabel 5 Be'!G32&lt;0.5),"-",IFERROR('Tabel 5 Be'!G32/'Tabel 5 F'!G32*100,"-"))</f>
        <v>1.3402061855670102</v>
      </c>
      <c r="H32" s="94">
        <f>IF(OR('Tabel 5 F'!H32&lt;5,'Tabel 5 Be'!H32&lt;0.5),"-",IFERROR('Tabel 5 Be'!H32/'Tabel 5 F'!H32*100,"-"))</f>
        <v>2.3809523809523809</v>
      </c>
      <c r="I32" s="66"/>
      <c r="J32" s="94">
        <f>IF(OR('Tabel 5 F'!J32&lt;5,'Tabel 5 Be'!J32&lt;0.5),"-",IFERROR('Tabel 5 Be'!J32/'Tabel 5 F'!J32*100,"-"))</f>
        <v>3.5693387946167348</v>
      </c>
      <c r="K32" s="65"/>
    </row>
    <row r="33" spans="1:11" ht="15.75" customHeight="1" x14ac:dyDescent="0.2">
      <c r="A33" s="83" t="s">
        <v>47</v>
      </c>
      <c r="B33" s="95">
        <f>IF(OR('Tabel 5 F'!B33&lt;5,'Tabel 5 Be'!B33&lt;0.5),"-",IFERROR('Tabel 5 Be'!B33/'Tabel 5 F'!B33*100,"-"))</f>
        <v>11.648745519713263</v>
      </c>
      <c r="C33" s="95">
        <f>IF(OR('Tabel 5 F'!C33&lt;5,'Tabel 5 Be'!C33&lt;0.5),"-",IFERROR('Tabel 5 Be'!C33/'Tabel 5 F'!C33*100,"-"))</f>
        <v>7.3076923076923084</v>
      </c>
      <c r="D33" s="95">
        <f>IF(OR('Tabel 5 F'!D33&lt;5,'Tabel 5 Be'!D33&lt;0.5),"-",IFERROR('Tabel 5 Be'!D33/'Tabel 5 F'!D33*100,"-"))</f>
        <v>4.788732394366197</v>
      </c>
      <c r="E33" s="95">
        <f>IF(OR('Tabel 5 F'!E33&lt;5,'Tabel 5 Be'!E33&lt;0.5),"-",IFERROR('Tabel 5 Be'!E33/'Tabel 5 F'!E33*100,"-"))</f>
        <v>3.5714285714285712</v>
      </c>
      <c r="F33" s="95">
        <f>IF(OR('Tabel 5 F'!F33&lt;5,'Tabel 5 Be'!F33&lt;0.5),"-",IFERROR('Tabel 5 Be'!F33/'Tabel 5 F'!F33*100,"-"))</f>
        <v>1.8790849673202614</v>
      </c>
      <c r="G33" s="95">
        <f>IF(OR('Tabel 5 F'!G33&lt;5,'Tabel 5 Be'!G33&lt;0.5),"-",IFERROR('Tabel 5 Be'!G33/'Tabel 5 F'!G33*100,"-"))</f>
        <v>0.98135426889106969</v>
      </c>
      <c r="H33" s="95">
        <f>IF(OR('Tabel 5 F'!H33&lt;5,'Tabel 5 Be'!H33&lt;0.5),"-",IFERROR('Tabel 5 Be'!H33/'Tabel 5 F'!H33*100,"-"))</f>
        <v>1.673101673101673</v>
      </c>
      <c r="I33" s="66"/>
      <c r="J33" s="95">
        <f>IF(OR('Tabel 5 F'!J33&lt;5,'Tabel 5 Be'!J33&lt;0.5),"-",IFERROR('Tabel 5 Be'!J33/'Tabel 5 F'!J33*100,"-"))</f>
        <v>3.4960960261041834</v>
      </c>
      <c r="K33" s="65"/>
    </row>
    <row r="34" spans="1:11" ht="15.75" customHeight="1" x14ac:dyDescent="0.2">
      <c r="A34" s="79" t="s">
        <v>48</v>
      </c>
      <c r="B34" s="93">
        <f>IF(OR('Tabel 5 F'!B34&lt;5,'Tabel 5 Be'!B34&lt;0.5),"-",IFERROR('Tabel 5 Be'!B34/'Tabel 5 F'!B34*100,"-"))</f>
        <v>6.9645203679369247</v>
      </c>
      <c r="C34" s="93">
        <f>IF(OR('Tabel 5 F'!C34&lt;5,'Tabel 5 Be'!C34&lt;0.5),"-",IFERROR('Tabel 5 Be'!C34/'Tabel 5 F'!C34*100,"-"))</f>
        <v>2.3720349563046192</v>
      </c>
      <c r="D34" s="93">
        <f>IF(OR('Tabel 5 F'!D34&lt;5,'Tabel 5 Be'!D34&lt;0.5),"-",IFERROR('Tabel 5 Be'!D34/'Tabel 5 F'!D34*100,"-"))</f>
        <v>1.1952191235059761</v>
      </c>
      <c r="E34" s="93">
        <f>IF(OR('Tabel 5 F'!E34&lt;5,'Tabel 5 Be'!E34&lt;0.5),"-",IFERROR('Tabel 5 Be'!E34/'Tabel 5 F'!E34*100,"-"))</f>
        <v>1.0865986170563056</v>
      </c>
      <c r="F34" s="93">
        <f>IF(OR('Tabel 5 F'!F34&lt;5,'Tabel 5 Be'!F34&lt;0.5),"-",IFERROR('Tabel 5 Be'!F34/'Tabel 5 F'!F34*100,"-"))</f>
        <v>0.95828635851183763</v>
      </c>
      <c r="G34" s="93">
        <f>IF(OR('Tabel 5 F'!G34&lt;5,'Tabel 5 Be'!G34&lt;0.5),"-",IFERROR('Tabel 5 Be'!G34/'Tabel 5 F'!G34*100,"-"))</f>
        <v>0.87981699806440261</v>
      </c>
      <c r="H34" s="93">
        <f>IF(OR('Tabel 5 F'!H34&lt;5,'Tabel 5 Be'!H34&lt;0.5),"-",IFERROR('Tabel 5 Be'!H34/'Tabel 5 F'!H34*100,"-"))</f>
        <v>1.07095046854083</v>
      </c>
      <c r="I34" s="66"/>
      <c r="J34" s="93">
        <f>IF(OR('Tabel 5 F'!J34&lt;5,'Tabel 5 Be'!J34&lt;0.5),"-",IFERROR('Tabel 5 Be'!J34/'Tabel 5 F'!J34*100,"-"))</f>
        <v>1.349279362158847</v>
      </c>
      <c r="K34" s="65"/>
    </row>
    <row r="35" spans="1:11" ht="15.75" customHeight="1" x14ac:dyDescent="0.2">
      <c r="A35" s="90" t="s">
        <v>49</v>
      </c>
      <c r="B35" s="94">
        <f>IF(OR('Tabel 5 F'!B35&lt;5,'Tabel 5 Be'!B35&lt;0.5),"-",IFERROR('Tabel 5 Be'!B35/'Tabel 5 F'!B35*100,"-"))</f>
        <v>10.818713450292398</v>
      </c>
      <c r="C35" s="94">
        <f>IF(OR('Tabel 5 F'!C35&lt;5,'Tabel 5 Be'!C35&lt;0.5),"-",IFERROR('Tabel 5 Be'!C35/'Tabel 5 F'!C35*100,"-"))</f>
        <v>3.6809815950920246</v>
      </c>
      <c r="D35" s="94">
        <f>IF(OR('Tabel 5 F'!D35&lt;5,'Tabel 5 Be'!D35&lt;0.5),"-",IFERROR('Tabel 5 Be'!D35/'Tabel 5 F'!D35*100,"-"))</f>
        <v>1.1463844797178129</v>
      </c>
      <c r="E35" s="94">
        <f>IF(OR('Tabel 5 F'!E35&lt;5,'Tabel 5 Be'!E35&lt;0.5),"-",IFERROR('Tabel 5 Be'!E35/'Tabel 5 F'!E35*100,"-"))</f>
        <v>0.69124423963133641</v>
      </c>
      <c r="F35" s="94">
        <f>IF(OR('Tabel 5 F'!F35&lt;5,'Tabel 5 Be'!F35&lt;0.5),"-",IFERROR('Tabel 5 Be'!F35/'Tabel 5 F'!F35*100,"-"))</f>
        <v>0.82742316784869974</v>
      </c>
      <c r="G35" s="94">
        <f>IF(OR('Tabel 5 F'!G35&lt;5,'Tabel 5 Be'!G35&lt;0.5),"-",IFERROR('Tabel 5 Be'!G35/'Tabel 5 F'!G35*100,"-"))</f>
        <v>1.3664935774801859</v>
      </c>
      <c r="H35" s="94">
        <f>IF(OR('Tabel 5 F'!H35&lt;5,'Tabel 5 Be'!H35&lt;0.5),"-",IFERROR('Tabel 5 Be'!H35/'Tabel 5 F'!H35*100,"-"))</f>
        <v>1.0339734121122599</v>
      </c>
      <c r="I35" s="66"/>
      <c r="J35" s="94">
        <f>IF(OR('Tabel 5 F'!J35&lt;5,'Tabel 5 Be'!J35&lt;0.5),"-",IFERROR('Tabel 5 Be'!J35/'Tabel 5 F'!J35*100,"-"))</f>
        <v>1.5794979079497908</v>
      </c>
      <c r="K35" s="65"/>
    </row>
    <row r="36" spans="1:11" ht="15.75" customHeight="1" x14ac:dyDescent="0.2">
      <c r="A36" s="83" t="s">
        <v>50</v>
      </c>
      <c r="B36" s="95">
        <f>IF(OR('Tabel 5 F'!B36&lt;5,'Tabel 5 Be'!B36&lt;0.5),"-",IFERROR('Tabel 5 Be'!B36/'Tabel 5 F'!B36*100,"-"))</f>
        <v>18.804091266719119</v>
      </c>
      <c r="C36" s="95">
        <f>IF(OR('Tabel 5 F'!C36&lt;5,'Tabel 5 Be'!C36&lt;0.5),"-",IFERROR('Tabel 5 Be'!C36/'Tabel 5 F'!C36*100,"-"))</f>
        <v>9.6710526315789469</v>
      </c>
      <c r="D36" s="95">
        <f>IF(OR('Tabel 5 F'!D36&lt;5,'Tabel 5 Be'!D36&lt;0.5),"-",IFERROR('Tabel 5 Be'!D36/'Tabel 5 F'!D36*100,"-"))</f>
        <v>4.9159120310478661</v>
      </c>
      <c r="E36" s="95">
        <f>IF(OR('Tabel 5 F'!E36&lt;5,'Tabel 5 Be'!E36&lt;0.5),"-",IFERROR('Tabel 5 Be'!E36/'Tabel 5 F'!E36*100,"-"))</f>
        <v>2.5133413668445517</v>
      </c>
      <c r="F36" s="95">
        <f>IF(OR('Tabel 5 F'!F36&lt;5,'Tabel 5 Be'!F36&lt;0.5),"-",IFERROR('Tabel 5 Be'!F36/'Tabel 5 F'!F36*100,"-"))</f>
        <v>2.3994354269583629</v>
      </c>
      <c r="G36" s="95">
        <f>IF(OR('Tabel 5 F'!G36&lt;5,'Tabel 5 Be'!G36&lt;0.5),"-",IFERROR('Tabel 5 Be'!G36/'Tabel 5 F'!G36*100,"-"))</f>
        <v>1.8253447143795141</v>
      </c>
      <c r="H36" s="95">
        <f>IF(OR('Tabel 5 F'!H36&lt;5,'Tabel 5 Be'!H36&lt;0.5),"-",IFERROR('Tabel 5 Be'!H36/'Tabel 5 F'!H36*100,"-"))</f>
        <v>2.4461839530332679</v>
      </c>
      <c r="I36" s="66"/>
      <c r="J36" s="95">
        <f>IF(OR('Tabel 5 F'!J36&lt;5,'Tabel 5 Be'!J36&lt;0.5),"-",IFERROR('Tabel 5 Be'!J36/'Tabel 5 F'!J36*100,"-"))</f>
        <v>3.7404553291811817</v>
      </c>
      <c r="K36" s="65"/>
    </row>
    <row r="37" spans="1:11" ht="15.75" customHeight="1" x14ac:dyDescent="0.2">
      <c r="A37" s="79" t="s">
        <v>51</v>
      </c>
      <c r="B37" s="93">
        <f>IF(OR('Tabel 5 F'!B37&lt;5,'Tabel 5 Be'!B37&lt;0.5),"-",IFERROR('Tabel 5 Be'!B37/'Tabel 5 F'!B37*100,"-"))</f>
        <v>9.9669148056244836</v>
      </c>
      <c r="C37" s="93">
        <f>IF(OR('Tabel 5 F'!C37&lt;5,'Tabel 5 Be'!C37&lt;0.5),"-",IFERROR('Tabel 5 Be'!C37/'Tabel 5 F'!C37*100,"-"))</f>
        <v>4.568965517241379</v>
      </c>
      <c r="D37" s="93">
        <f>IF(OR('Tabel 5 F'!D37&lt;5,'Tabel 5 Be'!D37&lt;0.5),"-",IFERROR('Tabel 5 Be'!D37/'Tabel 5 F'!D37*100,"-"))</f>
        <v>3.3152501506931884</v>
      </c>
      <c r="E37" s="93">
        <f>IF(OR('Tabel 5 F'!E37&lt;5,'Tabel 5 Be'!E37&lt;0.5),"-",IFERROR('Tabel 5 Be'!E37/'Tabel 5 F'!E37*100,"-"))</f>
        <v>1.9599008785762559</v>
      </c>
      <c r="F37" s="93">
        <f>IF(OR('Tabel 5 F'!F37&lt;5,'Tabel 5 Be'!F37&lt;0.5),"-",IFERROR('Tabel 5 Be'!F37/'Tabel 5 F'!F37*100,"-"))</f>
        <v>1.4811680067710538</v>
      </c>
      <c r="G37" s="93">
        <f>IF(OR('Tabel 5 F'!G37&lt;5,'Tabel 5 Be'!G37&lt;0.5),"-",IFERROR('Tabel 5 Be'!G37/'Tabel 5 F'!G37*100,"-"))</f>
        <v>1.9000450247636198</v>
      </c>
      <c r="H37" s="93">
        <f>IF(OR('Tabel 5 F'!H37&lt;5,'Tabel 5 Be'!H37&lt;0.5),"-",IFERROR('Tabel 5 Be'!H37/'Tabel 5 F'!H37*100,"-"))</f>
        <v>1.6758439071103663</v>
      </c>
      <c r="I37" s="66"/>
      <c r="J37" s="93">
        <f>IF(OR('Tabel 5 F'!J37&lt;5,'Tabel 5 Be'!J37&lt;0.5),"-",IFERROR('Tabel 5 Be'!J37/'Tabel 5 F'!J37*100,"-"))</f>
        <v>2.6864589000284966</v>
      </c>
      <c r="K37" s="65"/>
    </row>
    <row r="38" spans="1:11" ht="15.75" customHeight="1" x14ac:dyDescent="0.2">
      <c r="A38" s="90" t="s">
        <v>52</v>
      </c>
      <c r="B38" s="94">
        <f>IF(OR('Tabel 5 F'!B38&lt;5,'Tabel 5 Be'!B38&lt;0.5),"-",IFERROR('Tabel 5 Be'!B38/'Tabel 5 F'!B38*100,"-"))</f>
        <v>16.605166051660518</v>
      </c>
      <c r="C38" s="94">
        <f>IF(OR('Tabel 5 F'!C38&lt;5,'Tabel 5 Be'!C38&lt;0.5),"-",IFERROR('Tabel 5 Be'!C38/'Tabel 5 F'!C38*100,"-"))</f>
        <v>8.6486486486486491</v>
      </c>
      <c r="D38" s="94">
        <f>IF(OR('Tabel 5 F'!D38&lt;5,'Tabel 5 Be'!D38&lt;0.5),"-",IFERROR('Tabel 5 Be'!D38/'Tabel 5 F'!D38*100,"-"))</f>
        <v>6.7049808429118771</v>
      </c>
      <c r="E38" s="94">
        <f>IF(OR('Tabel 5 F'!E38&lt;5,'Tabel 5 Be'!E38&lt;0.5),"-",IFERROR('Tabel 5 Be'!E38/'Tabel 5 F'!E38*100,"-"))</f>
        <v>3.2667876588021776</v>
      </c>
      <c r="F38" s="94">
        <f>IF(OR('Tabel 5 F'!F38&lt;5,'Tabel 5 Be'!F38&lt;0.5),"-",IFERROR('Tabel 5 Be'!F38/'Tabel 5 F'!F38*100,"-"))</f>
        <v>4.6242774566473983</v>
      </c>
      <c r="G38" s="94">
        <f>IF(OR('Tabel 5 F'!G38&lt;5,'Tabel 5 Be'!G38&lt;0.5),"-",IFERROR('Tabel 5 Be'!G38/'Tabel 5 F'!G38*100,"-"))</f>
        <v>2.4313230186296177</v>
      </c>
      <c r="H38" s="94">
        <f>IF(OR('Tabel 5 F'!H38&lt;5,'Tabel 5 Be'!H38&lt;0.5),"-",IFERROR('Tabel 5 Be'!H38/'Tabel 5 F'!H38*100,"-"))</f>
        <v>1.9393939393939394</v>
      </c>
      <c r="I38" s="66"/>
      <c r="J38" s="94">
        <f>IF(OR('Tabel 5 F'!J38&lt;5,'Tabel 5 Be'!J38&lt;0.5),"-",IFERROR('Tabel 5 Be'!J38/'Tabel 5 F'!J38*100,"-"))</f>
        <v>4.48780487804878</v>
      </c>
      <c r="K38" s="65"/>
    </row>
    <row r="39" spans="1:11" ht="15.75" customHeight="1" x14ac:dyDescent="0.2">
      <c r="A39" s="83" t="s">
        <v>53</v>
      </c>
      <c r="B39" s="95">
        <f>IF(OR('Tabel 5 F'!B39&lt;5,'Tabel 5 Be'!B39&lt;0.5),"-",IFERROR('Tabel 5 Be'!B39/'Tabel 5 F'!B39*100,"-"))</f>
        <v>26.666666666666668</v>
      </c>
      <c r="C39" s="95">
        <f>IF(OR('Tabel 5 F'!C39&lt;5,'Tabel 5 Be'!C39&lt;0.5),"-",IFERROR('Tabel 5 Be'!C39/'Tabel 5 F'!C39*100,"-"))</f>
        <v>11</v>
      </c>
      <c r="D39" s="95">
        <f>IF(OR('Tabel 5 F'!D39&lt;5,'Tabel 5 Be'!D39&lt;0.5),"-",IFERROR('Tabel 5 Be'!D39/'Tabel 5 F'!D39*100,"-"))</f>
        <v>5.9967585089141</v>
      </c>
      <c r="E39" s="95">
        <f>IF(OR('Tabel 5 F'!E39&lt;5,'Tabel 5 Be'!E39&lt;0.5),"-",IFERROR('Tabel 5 Be'!E39/'Tabel 5 F'!E39*100,"-"))</f>
        <v>4.8513302034428794</v>
      </c>
      <c r="F39" s="95">
        <f>IF(OR('Tabel 5 F'!F39&lt;5,'Tabel 5 Be'!F39&lt;0.5),"-",IFERROR('Tabel 5 Be'!F39/'Tabel 5 F'!F39*100,"-"))</f>
        <v>2.3622047244094486</v>
      </c>
      <c r="G39" s="95">
        <f>IF(OR('Tabel 5 F'!G39&lt;5,'Tabel 5 Be'!G39&lt;0.5),"-",IFERROR('Tabel 5 Be'!G39/'Tabel 5 F'!G39*100,"-"))</f>
        <v>2.248433468485072</v>
      </c>
      <c r="H39" s="95">
        <f>IF(OR('Tabel 5 F'!H39&lt;5,'Tabel 5 Be'!H39&lt;0.5),"-",IFERROR('Tabel 5 Be'!H39/'Tabel 5 F'!H39*100,"-"))</f>
        <v>1.2605042016806722</v>
      </c>
      <c r="I39" s="66"/>
      <c r="J39" s="95">
        <f>IF(OR('Tabel 5 F'!J39&lt;5,'Tabel 5 Be'!J39&lt;0.5),"-",IFERROR('Tabel 5 Be'!J39/'Tabel 5 F'!J39*100,"-"))</f>
        <v>3.5988200589970503</v>
      </c>
      <c r="K39" s="65"/>
    </row>
    <row r="40" spans="1:11" ht="15.75" customHeight="1" x14ac:dyDescent="0.2">
      <c r="A40" s="79" t="s">
        <v>54</v>
      </c>
      <c r="B40" s="93">
        <f>IF(OR('Tabel 5 F'!B40&lt;5,'Tabel 5 Be'!B40&lt;0.5),"-",IFERROR('Tabel 5 Be'!B40/'Tabel 5 F'!B40*100,"-"))</f>
        <v>21.524663677130047</v>
      </c>
      <c r="C40" s="93">
        <f>IF(OR('Tabel 5 F'!C40&lt;5,'Tabel 5 Be'!C40&lt;0.5),"-",IFERROR('Tabel 5 Be'!C40/'Tabel 5 F'!C40*100,"-"))</f>
        <v>10.861423220973784</v>
      </c>
      <c r="D40" s="93">
        <f>IF(OR('Tabel 5 F'!D40&lt;5,'Tabel 5 Be'!D40&lt;0.5),"-",IFERROR('Tabel 5 Be'!D40/'Tabel 5 F'!D40*100,"-"))</f>
        <v>7.7922077922077921</v>
      </c>
      <c r="E40" s="93">
        <f>IF(OR('Tabel 5 F'!E40&lt;5,'Tabel 5 Be'!E40&lt;0.5),"-",IFERROR('Tabel 5 Be'!E40/'Tabel 5 F'!E40*100,"-"))</f>
        <v>5.1899907321594068</v>
      </c>
      <c r="F40" s="93">
        <f>IF(OR('Tabel 5 F'!F40&lt;5,'Tabel 5 Be'!F40&lt;0.5),"-",IFERROR('Tabel 5 Be'!F40/'Tabel 5 F'!F40*100,"-"))</f>
        <v>3.6458333333333335</v>
      </c>
      <c r="G40" s="93">
        <f>IF(OR('Tabel 5 F'!G40&lt;5,'Tabel 5 Be'!G40&lt;0.5),"-",IFERROR('Tabel 5 Be'!G40/'Tabel 5 F'!G40*100,"-"))</f>
        <v>2.8588624736683723</v>
      </c>
      <c r="H40" s="93">
        <f>IF(OR('Tabel 5 F'!H40&lt;5,'Tabel 5 Be'!H40&lt;0.5),"-",IFERROR('Tabel 5 Be'!H40/'Tabel 5 F'!H40*100,"-"))</f>
        <v>3.5450516986706058</v>
      </c>
      <c r="I40" s="66"/>
      <c r="J40" s="93">
        <f>IF(OR('Tabel 5 F'!J40&lt;5,'Tabel 5 Be'!J40&lt;0.5),"-",IFERROR('Tabel 5 Be'!J40/'Tabel 5 F'!J40*100,"-"))</f>
        <v>4.7540759008083295</v>
      </c>
      <c r="K40" s="65"/>
    </row>
    <row r="41" spans="1:11" ht="15.75" customHeight="1" x14ac:dyDescent="0.2">
      <c r="A41" s="90" t="s">
        <v>214</v>
      </c>
      <c r="B41" s="94">
        <f>IF(OR('Tabel 5 F'!B41&lt;5,'Tabel 5 Be'!B41&lt;0.5),"-",IFERROR('Tabel 5 Be'!B41/'Tabel 5 F'!B41*100,"-"))</f>
        <v>15.932642487046634</v>
      </c>
      <c r="C41" s="94">
        <f>IF(OR('Tabel 5 F'!C41&lt;5,'Tabel 5 Be'!C41&lt;0.5),"-",IFERROR('Tabel 5 Be'!C41/'Tabel 5 F'!C41*100,"-"))</f>
        <v>6.8917018284106888</v>
      </c>
      <c r="D41" s="94">
        <f>IF(OR('Tabel 5 F'!D41&lt;5,'Tabel 5 Be'!D41&lt;0.5),"-",IFERROR('Tabel 5 Be'!D41/'Tabel 5 F'!D41*100,"-"))</f>
        <v>3.4176349965823651</v>
      </c>
      <c r="E41" s="94">
        <f>IF(OR('Tabel 5 F'!E41&lt;5,'Tabel 5 Be'!E41&lt;0.5),"-",IFERROR('Tabel 5 Be'!E41/'Tabel 5 F'!E41*100,"-"))</f>
        <v>0.75456711675933286</v>
      </c>
      <c r="F41" s="94">
        <f>IF(OR('Tabel 5 F'!F41&lt;5,'Tabel 5 Be'!F41&lt;0.5),"-",IFERROR('Tabel 5 Be'!F41/'Tabel 5 F'!F41*100,"-"))</f>
        <v>0.80591000671591662</v>
      </c>
      <c r="G41" s="94">
        <f>IF(OR('Tabel 5 F'!G41&lt;5,'Tabel 5 Be'!G41&lt;0.5),"-",IFERROR('Tabel 5 Be'!G41/'Tabel 5 F'!G41*100,"-"))</f>
        <v>1.1736139214892756</v>
      </c>
      <c r="H41" s="94">
        <f>IF(OR('Tabel 5 F'!H41&lt;5,'Tabel 5 Be'!H41&lt;0.5),"-",IFERROR('Tabel 5 Be'!H41/'Tabel 5 F'!H41*100,"-"))</f>
        <v>0.49875311720698251</v>
      </c>
      <c r="I41" s="66"/>
      <c r="J41" s="94">
        <f>IF(OR('Tabel 5 F'!J41&lt;5,'Tabel 5 Be'!J41&lt;0.5),"-",IFERROR('Tabel 5 Be'!J41/'Tabel 5 F'!J41*100,"-"))</f>
        <v>2.89058524173028</v>
      </c>
      <c r="K41" s="65"/>
    </row>
    <row r="42" spans="1:11" ht="15.75" customHeight="1" x14ac:dyDescent="0.2">
      <c r="A42" s="83" t="s">
        <v>55</v>
      </c>
      <c r="B42" s="95">
        <f>IF(OR('Tabel 5 F'!B42&lt;5,'Tabel 5 Be'!B42&lt;0.5),"-",IFERROR('Tabel 5 Be'!B42/'Tabel 5 F'!B42*100,"-"))</f>
        <v>14.389799635701275</v>
      </c>
      <c r="C42" s="95">
        <f>IF(OR('Tabel 5 F'!C42&lt;5,'Tabel 5 Be'!C42&lt;0.5),"-",IFERROR('Tabel 5 Be'!C42/'Tabel 5 F'!C42*100,"-"))</f>
        <v>8.7999999999999989</v>
      </c>
      <c r="D42" s="95">
        <f>IF(OR('Tabel 5 F'!D42&lt;5,'Tabel 5 Be'!D42&lt;0.5),"-",IFERROR('Tabel 5 Be'!D42/'Tabel 5 F'!D42*100,"-"))</f>
        <v>3.6572622779519328</v>
      </c>
      <c r="E42" s="95">
        <f>IF(OR('Tabel 5 F'!E42&lt;5,'Tabel 5 Be'!E42&lt;0.5),"-",IFERROR('Tabel 5 Be'!E42/'Tabel 5 F'!E42*100,"-"))</f>
        <v>3.7437005039596833</v>
      </c>
      <c r="F42" s="95">
        <f>IF(OR('Tabel 5 F'!F42&lt;5,'Tabel 5 Be'!F42&lt;0.5),"-",IFERROR('Tabel 5 Be'!F42/'Tabel 5 F'!F42*100,"-"))</f>
        <v>2.5862068965517242</v>
      </c>
      <c r="G42" s="95">
        <f>IF(OR('Tabel 5 F'!G42&lt;5,'Tabel 5 Be'!G42&lt;0.5),"-",IFERROR('Tabel 5 Be'!G42/'Tabel 5 F'!G42*100,"-"))</f>
        <v>1.741654571843251</v>
      </c>
      <c r="H42" s="95">
        <f>IF(OR('Tabel 5 F'!H42&lt;5,'Tabel 5 Be'!H42&lt;0.5),"-",IFERROR('Tabel 5 Be'!H42/'Tabel 5 F'!H42*100,"-"))</f>
        <v>3.974358974358974</v>
      </c>
      <c r="I42" s="66"/>
      <c r="J42" s="95">
        <f>IF(OR('Tabel 5 F'!J42&lt;5,'Tabel 5 Be'!J42&lt;0.5),"-",IFERROR('Tabel 5 Be'!J42/'Tabel 5 F'!J42*100,"-"))</f>
        <v>4.9228508449669359</v>
      </c>
      <c r="K42" s="65"/>
    </row>
    <row r="43" spans="1:11" ht="15.75" customHeight="1" x14ac:dyDescent="0.2">
      <c r="A43" s="79" t="s">
        <v>56</v>
      </c>
      <c r="B43" s="93">
        <f>IF(OR('Tabel 5 F'!B43&lt;5,'Tabel 5 Be'!B43&lt;0.5),"-",IFERROR('Tabel 5 Be'!B43/'Tabel 5 F'!B43*100,"-"))</f>
        <v>20.567375886524822</v>
      </c>
      <c r="C43" s="93">
        <f>IF(OR('Tabel 5 F'!C43&lt;5,'Tabel 5 Be'!C43&lt;0.5),"-",IFERROR('Tabel 5 Be'!C43/'Tabel 5 F'!C43*100,"-"))</f>
        <v>7.5757575757575761</v>
      </c>
      <c r="D43" s="93">
        <f>IF(OR('Tabel 5 F'!D43&lt;5,'Tabel 5 Be'!D43&lt;0.5),"-",IFERROR('Tabel 5 Be'!D43/'Tabel 5 F'!D43*100,"-"))</f>
        <v>15.217391304347828</v>
      </c>
      <c r="E43" s="93">
        <f>IF(OR('Tabel 5 F'!E43&lt;5,'Tabel 5 Be'!E43&lt;0.5),"-",IFERROR('Tabel 5 Be'!E43/'Tabel 5 F'!E43*100,"-"))</f>
        <v>5.0505050505050502</v>
      </c>
      <c r="F43" s="93">
        <f>IF(OR('Tabel 5 F'!F43&lt;5,'Tabel 5 Be'!F43&lt;0.5),"-",IFERROR('Tabel 5 Be'!F43/'Tabel 5 F'!F43*100,"-"))</f>
        <v>10</v>
      </c>
      <c r="G43" s="93">
        <f>IF(OR('Tabel 5 F'!G43&lt;5,'Tabel 5 Be'!G43&lt;0.5),"-",IFERROR('Tabel 5 Be'!G43/'Tabel 5 F'!G43*100,"-"))</f>
        <v>3.9408866995073892</v>
      </c>
      <c r="H43" s="93">
        <f>IF(OR('Tabel 5 F'!H43&lt;5,'Tabel 5 Be'!H43&lt;0.5),"-",IFERROR('Tabel 5 Be'!H43/'Tabel 5 F'!H43*100,"-"))</f>
        <v>3.0927835051546393</v>
      </c>
      <c r="I43" s="66"/>
      <c r="J43" s="93">
        <f>IF(OR('Tabel 5 F'!J43&lt;5,'Tabel 5 Be'!J43&lt;0.5),"-",IFERROR('Tabel 5 Be'!J43/'Tabel 5 F'!J43*100,"-"))</f>
        <v>6.3326374391092548</v>
      </c>
      <c r="K43" s="65"/>
    </row>
    <row r="44" spans="1:11" ht="15.75" customHeight="1" x14ac:dyDescent="0.2">
      <c r="A44" s="90" t="s">
        <v>57</v>
      </c>
      <c r="B44" s="94">
        <f>IF(OR('Tabel 5 F'!B44&lt;5,'Tabel 5 Be'!B44&lt;0.5),"-",IFERROR('Tabel 5 Be'!B44/'Tabel 5 F'!B44*100,"-"))</f>
        <v>24.809885931558938</v>
      </c>
      <c r="C44" s="94">
        <f>IF(OR('Tabel 5 F'!C44&lt;5,'Tabel 5 Be'!C44&lt;0.5),"-",IFERROR('Tabel 5 Be'!C44/'Tabel 5 F'!C44*100,"-"))</f>
        <v>19.5</v>
      </c>
      <c r="D44" s="94">
        <f>IF(OR('Tabel 5 F'!D44&lt;5,'Tabel 5 Be'!D44&lt;0.5),"-",IFERROR('Tabel 5 Be'!D44/'Tabel 5 F'!D44*100,"-"))</f>
        <v>12.937062937062937</v>
      </c>
      <c r="E44" s="94">
        <f>IF(OR('Tabel 5 F'!E44&lt;5,'Tabel 5 Be'!E44&lt;0.5),"-",IFERROR('Tabel 5 Be'!E44/'Tabel 5 F'!E44*100,"-"))</f>
        <v>7.0143884892086321</v>
      </c>
      <c r="F44" s="94">
        <f>IF(OR('Tabel 5 F'!F44&lt;5,'Tabel 5 Be'!F44&lt;0.5),"-",IFERROR('Tabel 5 Be'!F44/'Tabel 5 F'!F44*100,"-"))</f>
        <v>5.6224899598393572</v>
      </c>
      <c r="G44" s="94">
        <f>IF(OR('Tabel 5 F'!G44&lt;5,'Tabel 5 Be'!G44&lt;0.5),"-",IFERROR('Tabel 5 Be'!G44/'Tabel 5 F'!G44*100,"-"))</f>
        <v>3.6632891660171474</v>
      </c>
      <c r="H44" s="94">
        <f>IF(OR('Tabel 5 F'!H44&lt;5,'Tabel 5 Be'!H44&lt;0.5),"-",IFERROR('Tabel 5 Be'!H44/'Tabel 5 F'!H44*100,"-"))</f>
        <v>2.28898426323319</v>
      </c>
      <c r="I44" s="66"/>
      <c r="J44" s="94">
        <f>IF(OR('Tabel 5 F'!J44&lt;5,'Tabel 5 Be'!J44&lt;0.5),"-",IFERROR('Tabel 5 Be'!J44/'Tabel 5 F'!J44*100,"-"))</f>
        <v>10.995635003117856</v>
      </c>
      <c r="K44" s="65"/>
    </row>
    <row r="45" spans="1:11" ht="15.75" customHeight="1" x14ac:dyDescent="0.2">
      <c r="A45" s="83" t="s">
        <v>58</v>
      </c>
      <c r="B45" s="95">
        <f>IF(OR('Tabel 5 F'!B45&lt;5,'Tabel 5 Be'!B45&lt;0.5),"-",IFERROR('Tabel 5 Be'!B45/'Tabel 5 F'!B45*100,"-"))</f>
        <v>26.25</v>
      </c>
      <c r="C45" s="95">
        <f>IF(OR('Tabel 5 F'!C45&lt;5,'Tabel 5 Be'!C45&lt;0.5),"-",IFERROR('Tabel 5 Be'!C45/'Tabel 5 F'!C45*100,"-"))</f>
        <v>9.0733590733590734</v>
      </c>
      <c r="D45" s="95">
        <f>IF(OR('Tabel 5 F'!D45&lt;5,'Tabel 5 Be'!D45&lt;0.5),"-",IFERROR('Tabel 5 Be'!D45/'Tabel 5 F'!D45*100,"-"))</f>
        <v>5.3571428571428568</v>
      </c>
      <c r="E45" s="95">
        <f>IF(OR('Tabel 5 F'!E45&lt;5,'Tabel 5 Be'!E45&lt;0.5),"-",IFERROR('Tabel 5 Be'!E45/'Tabel 5 F'!E45*100,"-"))</f>
        <v>2.754237288135593</v>
      </c>
      <c r="F45" s="95">
        <f>IF(OR('Tabel 5 F'!F45&lt;5,'Tabel 5 Be'!F45&lt;0.5),"-",IFERROR('Tabel 5 Be'!F45/'Tabel 5 F'!F45*100,"-"))</f>
        <v>0.99009900990099009</v>
      </c>
      <c r="G45" s="95">
        <f>IF(OR('Tabel 5 F'!G45&lt;5,'Tabel 5 Be'!G45&lt;0.5),"-",IFERROR('Tabel 5 Be'!G45/'Tabel 5 F'!G45*100,"-"))</f>
        <v>1.0638297872340425</v>
      </c>
      <c r="H45" s="95">
        <f>IF(OR('Tabel 5 F'!H45&lt;5,'Tabel 5 Be'!H45&lt;0.5),"-",IFERROR('Tabel 5 Be'!H45/'Tabel 5 F'!H45*100,"-"))</f>
        <v>2.4215246636771304</v>
      </c>
      <c r="I45" s="66"/>
      <c r="J45" s="95">
        <f>IF(OR('Tabel 5 F'!J45&lt;5,'Tabel 5 Be'!J45&lt;0.5),"-",IFERROR('Tabel 5 Be'!J45/'Tabel 5 F'!J45*100,"-"))</f>
        <v>8.2768999247554564</v>
      </c>
      <c r="K45" s="65"/>
    </row>
    <row r="46" spans="1:11" ht="15.75" customHeight="1" x14ac:dyDescent="0.2">
      <c r="A46" s="79" t="s">
        <v>59</v>
      </c>
      <c r="B46" s="93">
        <f>IF(OR('Tabel 5 F'!B46&lt;5,'Tabel 5 Be'!B46&lt;0.5),"-",IFERROR('Tabel 5 Be'!B46/'Tabel 5 F'!B46*100,"-"))</f>
        <v>12.26718047527296</v>
      </c>
      <c r="C46" s="93">
        <f>IF(OR('Tabel 5 F'!C46&lt;5,'Tabel 5 Be'!C46&lt;0.5),"-",IFERROR('Tabel 5 Be'!C46/'Tabel 5 F'!C46*100,"-"))</f>
        <v>9.2105263157894726</v>
      </c>
      <c r="D46" s="93">
        <f>IF(OR('Tabel 5 F'!D46&lt;5,'Tabel 5 Be'!D46&lt;0.5),"-",IFERROR('Tabel 5 Be'!D46/'Tabel 5 F'!D46*100,"-"))</f>
        <v>5.9886605244507445</v>
      </c>
      <c r="E46" s="93">
        <f>IF(OR('Tabel 5 F'!E46&lt;5,'Tabel 5 Be'!E46&lt;0.5),"-",IFERROR('Tabel 5 Be'!E46/'Tabel 5 F'!E46*100,"-"))</f>
        <v>5.0959943114482105</v>
      </c>
      <c r="F46" s="93">
        <f>IF(OR('Tabel 5 F'!F46&lt;5,'Tabel 5 Be'!F46&lt;0.5),"-",IFERROR('Tabel 5 Be'!F46/'Tabel 5 F'!F46*100,"-"))</f>
        <v>3.3200908059023835</v>
      </c>
      <c r="G46" s="93">
        <f>IF(OR('Tabel 5 F'!G46&lt;5,'Tabel 5 Be'!G46&lt;0.5),"-",IFERROR('Tabel 5 Be'!G46/'Tabel 5 F'!G46*100,"-"))</f>
        <v>4.4585987261146496</v>
      </c>
      <c r="H46" s="93">
        <f>IF(OR('Tabel 5 F'!H46&lt;5,'Tabel 5 Be'!H46&lt;0.5),"-",IFERROR('Tabel 5 Be'!H46/'Tabel 5 F'!H46*100,"-"))</f>
        <v>3.4227762518487221</v>
      </c>
      <c r="I46" s="66"/>
      <c r="J46" s="93">
        <f>IF(OR('Tabel 5 F'!J46&lt;5,'Tabel 5 Be'!J46&lt;0.5),"-",IFERROR('Tabel 5 Be'!J46/'Tabel 5 F'!J46*100,"-"))</f>
        <v>5.1127519457194177</v>
      </c>
      <c r="K46" s="39"/>
    </row>
    <row r="47" spans="1:11" ht="15.75" customHeight="1" x14ac:dyDescent="0.2">
      <c r="A47" s="38"/>
      <c r="B47" s="64"/>
      <c r="C47" s="64"/>
      <c r="D47" s="64"/>
      <c r="E47" s="64"/>
      <c r="F47" s="64"/>
      <c r="G47" s="64"/>
      <c r="H47" s="64"/>
      <c r="I47" s="64"/>
      <c r="J47" s="64"/>
    </row>
    <row r="48" spans="1:11" ht="15.75" customHeight="1" x14ac:dyDescent="0.2">
      <c r="A48" s="88" t="s">
        <v>20</v>
      </c>
      <c r="B48" s="92">
        <f>IF(OR('Tabel 5 F'!B48&lt;5,'Tabel 5 Be'!B48&lt;0.5),"-",IFERROR('Tabel 5 Be'!B48/'Tabel 5 F'!B48*100,"-"))</f>
        <v>17.212926885170752</v>
      </c>
      <c r="C48" s="92">
        <f>IF(OR('Tabel 5 F'!C48&lt;5,'Tabel 5 Be'!C48&lt;0.5),"-",IFERROR('Tabel 5 Be'!C48/'Tabel 5 F'!C48*100,"-"))</f>
        <v>8.5717163577759869</v>
      </c>
      <c r="D48" s="92">
        <f>IF(OR('Tabel 5 F'!D48&lt;5,'Tabel 5 Be'!D48&lt;0.5),"-",IFERROR('Tabel 5 Be'!D48/'Tabel 5 F'!D48*100,"-"))</f>
        <v>5.0510372077708272</v>
      </c>
      <c r="E48" s="92">
        <f>IF(OR('Tabel 5 F'!E48&lt;5,'Tabel 5 Be'!E48&lt;0.5),"-",IFERROR('Tabel 5 Be'!E48/'Tabel 5 F'!E48*100,"-"))</f>
        <v>2.9021194266115558</v>
      </c>
      <c r="F48" s="92">
        <f>IF(OR('Tabel 5 F'!F48&lt;5,'Tabel 5 Be'!F48&lt;0.5),"-",IFERROR('Tabel 5 Be'!F48/'Tabel 5 F'!F48*100,"-"))</f>
        <v>2.0579716970025195</v>
      </c>
      <c r="G48" s="92">
        <f>IF(OR('Tabel 5 F'!G48&lt;5,'Tabel 5 Be'!G48&lt;0.5),"-",IFERROR('Tabel 5 Be'!G48/'Tabel 5 F'!G48*100,"-"))</f>
        <v>1.7080398492993611</v>
      </c>
      <c r="H48" s="92">
        <f>IF(OR('Tabel 5 F'!H48&lt;5,'Tabel 5 Be'!H48&lt;0.5),"-",IFERROR('Tabel 5 Be'!H48/'Tabel 5 F'!H48*100,"-"))</f>
        <v>2.2858171346292298</v>
      </c>
      <c r="I48" s="128"/>
      <c r="J48" s="92">
        <f>IF(OR('Tabel 5 F'!J48&lt;5,'Tabel 5 Be'!J48&lt;0.5),"-",IFERROR('Tabel 5 Be'!J48/'Tabel 5 F'!J48*100,"-"))</f>
        <v>3.7171365518876698</v>
      </c>
      <c r="K48" s="75"/>
    </row>
    <row r="49" spans="1:19" ht="15.75" customHeight="1" x14ac:dyDescent="0.2">
      <c r="B49" s="42"/>
      <c r="C49" s="42"/>
      <c r="D49" s="42"/>
      <c r="E49" s="42"/>
      <c r="F49" s="42"/>
      <c r="G49" s="42"/>
      <c r="H49" s="42"/>
      <c r="I49" s="42"/>
      <c r="J49" s="42"/>
    </row>
    <row r="50" spans="1:19" ht="15.75" customHeight="1" x14ac:dyDescent="0.2">
      <c r="A50" s="90" t="s">
        <v>60</v>
      </c>
      <c r="B50" s="94">
        <f>IF(OR('Tabel 5 F'!B50&lt;5,'Tabel 5 Be'!B50&lt;0.5),"-",IFERROR('Tabel 5 Be'!B50/'Tabel 5 F'!B50*100,"-"))</f>
        <v>14.921135646687697</v>
      </c>
      <c r="C50" s="94">
        <f>IF(OR('Tabel 5 F'!C50&lt;5,'Tabel 5 Be'!C50&lt;0.5),"-",IFERROR('Tabel 5 Be'!C50/'Tabel 5 F'!C50*100,"-"))</f>
        <v>4.168163851958318</v>
      </c>
      <c r="D50" s="94">
        <f>IF(OR('Tabel 5 F'!D50&lt;5,'Tabel 5 Be'!D50&lt;0.5),"-",IFERROR('Tabel 5 Be'!D50/'Tabel 5 F'!D50*100,"-"))</f>
        <v>2.2457067371202113</v>
      </c>
      <c r="E50" s="94">
        <f>IF(OR('Tabel 5 F'!E50&lt;5,'Tabel 5 Be'!E50&lt;0.5),"-",IFERROR('Tabel 5 Be'!E50/'Tabel 5 F'!E50*100,"-"))</f>
        <v>1.2596787241419161</v>
      </c>
      <c r="F50" s="94">
        <f>IF(OR('Tabel 5 F'!F50&lt;5,'Tabel 5 Be'!F50&lt;0.5),"-",IFERROR('Tabel 5 Be'!F50/'Tabel 5 F'!F50*100,"-"))</f>
        <v>0.79188663517643776</v>
      </c>
      <c r="G50" s="94">
        <f>IF(OR('Tabel 5 F'!G50&lt;5,'Tabel 5 Be'!G50&lt;0.5),"-",IFERROR('Tabel 5 Be'!G50/'Tabel 5 F'!G50*100,"-"))</f>
        <v>1.096925013486783</v>
      </c>
      <c r="H50" s="94">
        <f>IF(OR('Tabel 5 F'!H50&lt;5,'Tabel 5 Be'!H50&lt;0.5),"-",IFERROR('Tabel 5 Be'!H50/'Tabel 5 F'!H50*100,"-"))</f>
        <v>1.758901758901759</v>
      </c>
      <c r="I50" s="66"/>
      <c r="J50" s="94">
        <f>IF(OR('Tabel 5 F'!J50&lt;5,'Tabel 5 Be'!J50&lt;0.5),"-",IFERROR('Tabel 5 Be'!J50/'Tabel 5 F'!J50*100,"-"))</f>
        <v>1.9662027257733152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 Be'!B51&lt;0.5),"-",IFERROR('Tabel 5 Be'!B51/'Tabel 5 F'!B51*100,"-"))</f>
        <v>25.887265135699373</v>
      </c>
      <c r="C51" s="95">
        <f>IF(OR('Tabel 5 F'!C51&lt;5,'Tabel 5 Be'!C51&lt;0.5),"-",IFERROR('Tabel 5 Be'!C51/'Tabel 5 F'!C51*100,"-"))</f>
        <v>15.976660183384272</v>
      </c>
      <c r="D51" s="95">
        <f>IF(OR('Tabel 5 F'!D51&lt;5,'Tabel 5 Be'!D51&lt;0.5),"-",IFERROR('Tabel 5 Be'!D51/'Tabel 5 F'!D51*100,"-"))</f>
        <v>9.5350404312668466</v>
      </c>
      <c r="E51" s="95">
        <f>IF(OR('Tabel 5 F'!E51&lt;5,'Tabel 5 Be'!E51&lt;0.5),"-",IFERROR('Tabel 5 Be'!E51/'Tabel 5 F'!E51*100,"-"))</f>
        <v>5.0871503850830964</v>
      </c>
      <c r="F51" s="95">
        <f>IF(OR('Tabel 5 F'!F51&lt;5,'Tabel 5 Be'!F51&lt;0.5),"-",IFERROR('Tabel 5 Be'!F51/'Tabel 5 F'!F51*100,"-"))</f>
        <v>3.4498943909880309</v>
      </c>
      <c r="G51" s="95">
        <f>IF(OR('Tabel 5 F'!G51&lt;5,'Tabel 5 Be'!G51&lt;0.5),"-",IFERROR('Tabel 5 Be'!G51/'Tabel 5 F'!G51*100,"-"))</f>
        <v>2.0754716981132075</v>
      </c>
      <c r="H51" s="95">
        <f>IF(OR('Tabel 5 F'!H51&lt;5,'Tabel 5 Be'!H51&lt;0.5),"-",IFERROR('Tabel 5 Be'!H51/'Tabel 5 F'!H51*100,"-"))</f>
        <v>3.0192719486081367</v>
      </c>
      <c r="I51" s="66"/>
      <c r="J51" s="95">
        <f>IF(OR('Tabel 5 F'!J51&lt;5,'Tabel 5 Be'!J51&lt;0.5),"-",IFERROR('Tabel 5 Be'!J51/'Tabel 5 F'!J51*100,"-"))</f>
        <v>5.8933981991208979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 Be'!B52&lt;0.5),"-",IFERROR('Tabel 5 Be'!B52/'Tabel 5 F'!B52*100,"-"))</f>
        <v>12.373453318335208</v>
      </c>
      <c r="C52" s="93">
        <f>IF(OR('Tabel 5 F'!C52&lt;5,'Tabel 5 Be'!C52&lt;0.5),"-",IFERROR('Tabel 5 Be'!C52/'Tabel 5 F'!C52*100,"-"))</f>
        <v>5.8545454545454545</v>
      </c>
      <c r="D52" s="93">
        <f>IF(OR('Tabel 5 F'!D52&lt;5,'Tabel 5 Be'!D52&lt;0.5),"-",IFERROR('Tabel 5 Be'!D52/'Tabel 5 F'!D52*100,"-"))</f>
        <v>3.4143611066687991</v>
      </c>
      <c r="E52" s="93">
        <f>IF(OR('Tabel 5 F'!E52&lt;5,'Tabel 5 Be'!E52&lt;0.5),"-",IFERROR('Tabel 5 Be'!E52/'Tabel 5 F'!E52*100,"-"))</f>
        <v>1.9139473289690672</v>
      </c>
      <c r="F52" s="93">
        <f>IF(OR('Tabel 5 F'!F52&lt;5,'Tabel 5 Be'!F52&lt;0.5),"-",IFERROR('Tabel 5 Be'!F52/'Tabel 5 F'!F52*100,"-"))</f>
        <v>1.7332200509770603</v>
      </c>
      <c r="G52" s="93">
        <f>IF(OR('Tabel 5 F'!G52&lt;5,'Tabel 5 Be'!G52&lt;0.5),"-",IFERROR('Tabel 5 Be'!G52/'Tabel 5 F'!G52*100,"-"))</f>
        <v>1.6875340228633642</v>
      </c>
      <c r="H52" s="93">
        <f>IF(OR('Tabel 5 F'!H52&lt;5,'Tabel 5 Be'!H52&lt;0.5),"-",IFERROR('Tabel 5 Be'!H52/'Tabel 5 F'!H52*100,"-"))</f>
        <v>1.7658651951123376</v>
      </c>
      <c r="I52" s="66"/>
      <c r="J52" s="93">
        <f>IF(OR('Tabel 5 F'!J52&lt;5,'Tabel 5 Be'!J52&lt;0.5),"-",IFERROR('Tabel 5 Be'!J52/'Tabel 5 F'!J52*100,"-"))</f>
        <v>2.7737668501034989</v>
      </c>
      <c r="K52" s="24"/>
      <c r="L52" s="24"/>
      <c r="M52" s="24"/>
      <c r="N52" s="24"/>
    </row>
    <row r="53" spans="1:19" ht="15" customHeight="1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S54"/>
  <sheetViews>
    <sheetView showGridLines="0" workbookViewId="0">
      <selection activeCell="A7" sqref="A7:J54"/>
    </sheetView>
  </sheetViews>
  <sheetFormatPr defaultRowHeight="12.75" x14ac:dyDescent="0.2"/>
  <cols>
    <col min="1" max="1" width="17.140625" style="27" customWidth="1"/>
    <col min="2" max="8" width="9.7109375" customWidth="1"/>
    <col min="9" max="9" width="1.28515625" customWidth="1"/>
    <col min="10" max="10" width="9.7109375" customWidth="1"/>
    <col min="11" max="13" width="1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187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5.1 Br'!B9&lt;0.5),"-",IFERROR('Tabel 5.1 Br'!B9/'Tabel 5 F'!B9*100,"-"))</f>
        <v>11.057568540433925</v>
      </c>
      <c r="C9" s="93">
        <f>IF(OR('Tabel 5 F'!C9&lt;5,'Tabel 5.1 Br'!C9&lt;0.5),"-",IFERROR('Tabel 5.1 Br'!C9/'Tabel 5 F'!C9*100,"-"))</f>
        <v>3.3297544910179639</v>
      </c>
      <c r="D9" s="93">
        <f>IF(OR('Tabel 5 F'!D9&lt;5,'Tabel 5.1 Br'!D9&lt;0.5),"-",IFERROR('Tabel 5.1 Br'!D9/'Tabel 5 F'!D9*100,"-"))</f>
        <v>1.9883689424364124</v>
      </c>
      <c r="E9" s="93">
        <f>IF(OR('Tabel 5 F'!E9&lt;5,'Tabel 5.1 Br'!E9&lt;0.5),"-",IFERROR('Tabel 5.1 Br'!E9/'Tabel 5 F'!E9*100,"-"))</f>
        <v>0.98780813237106146</v>
      </c>
      <c r="F9" s="93">
        <f>IF(OR('Tabel 5 F'!F9&lt;5,'Tabel 5.1 Br'!F9&lt;0.5),"-",IFERROR('Tabel 5.1 Br'!F9/'Tabel 5 F'!F9*100,"-"))</f>
        <v>0.67793209054593873</v>
      </c>
      <c r="G9" s="93">
        <f>IF(OR('Tabel 5 F'!G9&lt;5,'Tabel 5.1 Br'!G9&lt;0.5),"-",IFERROR('Tabel 5.1 Br'!G9/'Tabel 5 F'!G9*100,"-"))</f>
        <v>0.77015733971663325</v>
      </c>
      <c r="H9" s="93">
        <f>IF(OR('Tabel 5 F'!H9&lt;5,'Tabel 5.1 Br'!H9&lt;0.5),"-",IFERROR('Tabel 5.1 Br'!H9/'Tabel 5 F'!H9*100,"-"))</f>
        <v>1.7310919264588327</v>
      </c>
      <c r="I9" s="66"/>
      <c r="J9" s="93">
        <f>IF(OR('Tabel 5 F'!J9&lt;5,'Tabel 5.1 Br'!J9&lt;0.5),"-",IFERROR('Tabel 5.1 Br'!J9/'Tabel 5 F'!J9*100,"-"))</f>
        <v>1.7018258878098276</v>
      </c>
      <c r="K9" s="49"/>
    </row>
    <row r="10" spans="1:11" ht="15.75" customHeight="1" x14ac:dyDescent="0.2">
      <c r="A10" s="90" t="s">
        <v>208</v>
      </c>
      <c r="B10" s="94">
        <f>IF(OR('Tabel 5 F'!B10&lt;5,'Tabel 5.1 Br'!B10&lt;0.5),"-",IFERROR('Tabel 5.1 Br'!B10/'Tabel 5 F'!B10*100,"-"))</f>
        <v>15.61015323992995</v>
      </c>
      <c r="C10" s="94">
        <f>IF(OR('Tabel 5 F'!C10&lt;5,'Tabel 5.1 Br'!C10&lt;0.5),"-",IFERROR('Tabel 5.1 Br'!C10/'Tabel 5 F'!C10*100,"-"))</f>
        <v>4.5749989429175475</v>
      </c>
      <c r="D10" s="94">
        <f>IF(OR('Tabel 5 F'!D10&lt;5,'Tabel 5.1 Br'!D10&lt;0.5),"-",IFERROR('Tabel 5.1 Br'!D10/'Tabel 5 F'!D10*100,"-"))</f>
        <v>1.9126859112451531</v>
      </c>
      <c r="E10" s="94">
        <f>IF(OR('Tabel 5 F'!E10&lt;5,'Tabel 5.1 Br'!E10&lt;0.5),"-",IFERROR('Tabel 5.1 Br'!E10/'Tabel 5 F'!E10*100,"-"))</f>
        <v>1.19653532974428</v>
      </c>
      <c r="F10" s="94">
        <f>IF(OR('Tabel 5 F'!F10&lt;5,'Tabel 5.1 Br'!F10&lt;0.5),"-",IFERROR('Tabel 5.1 Br'!F10/'Tabel 5 F'!F10*100,"-"))</f>
        <v>0.69009323922734034</v>
      </c>
      <c r="G10" s="94">
        <f>IF(OR('Tabel 5 F'!G10&lt;5,'Tabel 5.1 Br'!G10&lt;0.5),"-",IFERROR('Tabel 5.1 Br'!G10/'Tabel 5 F'!G10*100,"-"))</f>
        <v>1.0519685556028975</v>
      </c>
      <c r="H10" s="94">
        <f>IF(OR('Tabel 5 F'!H10&lt;5,'Tabel 5.1 Br'!H10&lt;0.5),"-",IFERROR('Tabel 5.1 Br'!H10/'Tabel 5 F'!H10*100,"-"))</f>
        <v>1.2478314814814815</v>
      </c>
      <c r="I10" s="66"/>
      <c r="J10" s="94">
        <f>IF(OR('Tabel 5 F'!J10&lt;5,'Tabel 5.1 Br'!J10&lt;0.5),"-",IFERROR('Tabel 5.1 Br'!J10/'Tabel 5 F'!J10*100,"-"))</f>
        <v>1.6764948733500853</v>
      </c>
      <c r="K10" s="49"/>
    </row>
    <row r="11" spans="1:11" ht="15.75" customHeight="1" x14ac:dyDescent="0.2">
      <c r="A11" s="83" t="s">
        <v>209</v>
      </c>
      <c r="B11" s="95">
        <f>IF(OR('Tabel 5 F'!B11&lt;5,'Tabel 5.1 Br'!B11&lt;0.5),"-",IFERROR('Tabel 5.1 Br'!B11/'Tabel 5 F'!B11*100,"-"))</f>
        <v>19.769838268792711</v>
      </c>
      <c r="C11" s="95">
        <f>IF(OR('Tabel 5 F'!C11&lt;5,'Tabel 5.1 Br'!C11&lt;0.5),"-",IFERROR('Tabel 5.1 Br'!C11/'Tabel 5 F'!C11*100,"-"))</f>
        <v>7.9807684729064032</v>
      </c>
      <c r="D11" s="95">
        <f>IF(OR('Tabel 5 F'!D11&lt;5,'Tabel 5.1 Br'!D11&lt;0.5),"-",IFERROR('Tabel 5.1 Br'!D11/'Tabel 5 F'!D11*100,"-"))</f>
        <v>3.9910971206581354</v>
      </c>
      <c r="E11" s="95">
        <f>IF(OR('Tabel 5 F'!E11&lt;5,'Tabel 5.1 Br'!E11&lt;0.5),"-",IFERROR('Tabel 5.1 Br'!E11/'Tabel 5 F'!E11*100,"-"))</f>
        <v>1.8967325428194994</v>
      </c>
      <c r="F11" s="95">
        <f>IF(OR('Tabel 5 F'!F11&lt;5,'Tabel 5.1 Br'!F11&lt;0.5),"-",IFERROR('Tabel 5.1 Br'!F11/'Tabel 5 F'!F11*100,"-"))</f>
        <v>1.3931393678160919</v>
      </c>
      <c r="G11" s="95">
        <f>IF(OR('Tabel 5 F'!G11&lt;5,'Tabel 5.1 Br'!G11&lt;0.5),"-",IFERROR('Tabel 5.1 Br'!G11/'Tabel 5 F'!G11*100,"-"))</f>
        <v>0.74986377181779484</v>
      </c>
      <c r="H11" s="95">
        <f>IF(OR('Tabel 5 F'!H11&lt;5,'Tabel 5.1 Br'!H11&lt;0.5),"-",IFERROR('Tabel 5.1 Br'!H11/'Tabel 5 F'!H11*100,"-"))</f>
        <v>2.2659216615556175</v>
      </c>
      <c r="I11" s="66"/>
      <c r="J11" s="95">
        <f>IF(OR('Tabel 5 F'!J11&lt;5,'Tabel 5.1 Br'!J11&lt;0.5),"-",IFERROR('Tabel 5.1 Br'!J11/'Tabel 5 F'!J11*100,"-"))</f>
        <v>4.1728133029915133</v>
      </c>
      <c r="K11" s="49"/>
    </row>
    <row r="12" spans="1:11" ht="15.75" customHeight="1" x14ac:dyDescent="0.2">
      <c r="A12" s="79" t="s">
        <v>26</v>
      </c>
      <c r="B12" s="93">
        <f>IF(OR('Tabel 5 F'!B12&lt;5,'Tabel 5.1 Br'!B12&lt;0.5),"-",IFERROR('Tabel 5.1 Br'!B12/'Tabel 5 F'!B12*100,"-"))</f>
        <v>23.460113646949232</v>
      </c>
      <c r="C12" s="93">
        <f>IF(OR('Tabel 5 F'!C12&lt;5,'Tabel 5.1 Br'!C12&lt;0.5),"-",IFERROR('Tabel 5.1 Br'!C12/'Tabel 5 F'!C12*100,"-"))</f>
        <v>15.381485152838428</v>
      </c>
      <c r="D12" s="93">
        <f>IF(OR('Tabel 5 F'!D12&lt;5,'Tabel 5.1 Br'!D12&lt;0.5),"-",IFERROR('Tabel 5.1 Br'!D12/'Tabel 5 F'!D12*100,"-"))</f>
        <v>8.5601477056277044</v>
      </c>
      <c r="E12" s="93">
        <f>IF(OR('Tabel 5 F'!E12&lt;5,'Tabel 5.1 Br'!E12&lt;0.5),"-",IFERROR('Tabel 5.1 Br'!E12/'Tabel 5 F'!E12*100,"-"))</f>
        <v>4.7116242103117996</v>
      </c>
      <c r="F12" s="93">
        <f>IF(OR('Tabel 5 F'!F12&lt;5,'Tabel 5.1 Br'!F12&lt;0.5),"-",IFERROR('Tabel 5.1 Br'!F12/'Tabel 5 F'!F12*100,"-"))</f>
        <v>3.1802331505395367</v>
      </c>
      <c r="G12" s="93">
        <f>IF(OR('Tabel 5 F'!G12&lt;5,'Tabel 5.1 Br'!G12&lt;0.5),"-",IFERROR('Tabel 5.1 Br'!G12/'Tabel 5 F'!G12*100,"-"))</f>
        <v>2.1442306641748128</v>
      </c>
      <c r="H12" s="93">
        <f>IF(OR('Tabel 5 F'!H12&lt;5,'Tabel 5.1 Br'!H12&lt;0.5),"-",IFERROR('Tabel 5.1 Br'!H12/'Tabel 5 F'!H12*100,"-"))</f>
        <v>2.7228920369818073</v>
      </c>
      <c r="I12" s="66"/>
      <c r="J12" s="93">
        <f>IF(OR('Tabel 5 F'!J12&lt;5,'Tabel 5.1 Br'!J12&lt;0.5),"-",IFERROR('Tabel 5.1 Br'!J12/'Tabel 5 F'!J12*100,"-"))</f>
        <v>5.5468854787630395</v>
      </c>
      <c r="K12" s="49"/>
    </row>
    <row r="13" spans="1:11" ht="15.75" customHeight="1" x14ac:dyDescent="0.2">
      <c r="A13" s="90" t="s">
        <v>27</v>
      </c>
      <c r="B13" s="94">
        <f>IF(OR('Tabel 5 F'!B13&lt;5,'Tabel 5.1 Br'!B13&lt;0.5),"-",IFERROR('Tabel 5.1 Br'!B13/'Tabel 5 F'!B13*100,"-"))</f>
        <v>17.266304435483875</v>
      </c>
      <c r="C13" s="94">
        <f>IF(OR('Tabel 5 F'!C13&lt;5,'Tabel 5.1 Br'!C13&lt;0.5),"-",IFERROR('Tabel 5.1 Br'!C13/'Tabel 5 F'!C13*100,"-"))</f>
        <v>7.2589207459207454</v>
      </c>
      <c r="D13" s="94">
        <f>IF(OR('Tabel 5 F'!D13&lt;5,'Tabel 5.1 Br'!D13&lt;0.5),"-",IFERROR('Tabel 5.1 Br'!D13/'Tabel 5 F'!D13*100,"-"))</f>
        <v>4.9029939332659245</v>
      </c>
      <c r="E13" s="94">
        <f>IF(OR('Tabel 5 F'!E13&lt;5,'Tabel 5.1 Br'!E13&lt;0.5),"-",IFERROR('Tabel 5.1 Br'!E13/'Tabel 5 F'!E13*100,"-"))</f>
        <v>2.1007924528301887</v>
      </c>
      <c r="F13" s="94">
        <f>IF(OR('Tabel 5 F'!F13&lt;5,'Tabel 5.1 Br'!F13&lt;0.5),"-",IFERROR('Tabel 5.1 Br'!F13/'Tabel 5 F'!F13*100,"-"))</f>
        <v>1.512148507980569</v>
      </c>
      <c r="G13" s="94">
        <f>IF(OR('Tabel 5 F'!G13&lt;5,'Tabel 5.1 Br'!G13&lt;0.5),"-",IFERROR('Tabel 5.1 Br'!G13/'Tabel 5 F'!G13*100,"-"))</f>
        <v>0.92870351758793968</v>
      </c>
      <c r="H13" s="94">
        <f>IF(OR('Tabel 5 F'!H13&lt;5,'Tabel 5.1 Br'!H13&lt;0.5),"-",IFERROR('Tabel 5.1 Br'!H13/'Tabel 5 F'!H13*100,"-"))</f>
        <v>1.0085939278937381</v>
      </c>
      <c r="I13" s="66"/>
      <c r="J13" s="94">
        <f>IF(OR('Tabel 5 F'!J13&lt;5,'Tabel 5.1 Br'!J13&lt;0.5),"-",IFERROR('Tabel 5.1 Br'!J13/'Tabel 5 F'!J13*100,"-"))</f>
        <v>2.1561346296671395</v>
      </c>
      <c r="K13" s="49"/>
    </row>
    <row r="14" spans="1:11" ht="15.75" customHeight="1" x14ac:dyDescent="0.2">
      <c r="A14" s="83" t="s">
        <v>28</v>
      </c>
      <c r="B14" s="95">
        <f>IF(OR('Tabel 5 F'!B14&lt;5,'Tabel 5.1 Br'!B14&lt;0.5),"-",IFERROR('Tabel 5.1 Br'!B14/'Tabel 5 F'!B14*100,"-"))</f>
        <v>19.3476</v>
      </c>
      <c r="C14" s="95">
        <f>IF(OR('Tabel 5 F'!C14&lt;5,'Tabel 5.1 Br'!C14&lt;0.5),"-",IFERROR('Tabel 5.1 Br'!C14/'Tabel 5 F'!C14*100,"-"))</f>
        <v>7.5133461538461539</v>
      </c>
      <c r="D14" s="95">
        <f>IF(OR('Tabel 5 F'!D14&lt;5,'Tabel 5.1 Br'!D14&lt;0.5),"-",IFERROR('Tabel 5.1 Br'!D14/'Tabel 5 F'!D14*100,"-"))</f>
        <v>3.3467725118483407</v>
      </c>
      <c r="E14" s="95">
        <f>IF(OR('Tabel 5 F'!E14&lt;5,'Tabel 5.1 Br'!E14&lt;0.5),"-",IFERROR('Tabel 5.1 Br'!E14/'Tabel 5 F'!E14*100,"-"))</f>
        <v>2.3378866666666664</v>
      </c>
      <c r="F14" s="95">
        <f>IF(OR('Tabel 5 F'!F14&lt;5,'Tabel 5.1 Br'!F14&lt;0.5),"-",IFERROR('Tabel 5.1 Br'!F14/'Tabel 5 F'!F14*100,"-"))</f>
        <v>1.6195080971659919</v>
      </c>
      <c r="G14" s="95">
        <f>IF(OR('Tabel 5 F'!G14&lt;5,'Tabel 5.1 Br'!G14&lt;0.5),"-",IFERROR('Tabel 5.1 Br'!G14/'Tabel 5 F'!G14*100,"-"))</f>
        <v>1.588125594671741</v>
      </c>
      <c r="H14" s="95">
        <f>IF(OR('Tabel 5 F'!H14&lt;5,'Tabel 5.1 Br'!H14&lt;0.5),"-",IFERROR('Tabel 5.1 Br'!H14/'Tabel 5 F'!H14*100,"-"))</f>
        <v>1.6356448598130842</v>
      </c>
      <c r="I14" s="66"/>
      <c r="J14" s="95">
        <f>IF(OR('Tabel 5 F'!J14&lt;5,'Tabel 5.1 Br'!J14&lt;0.5),"-",IFERROR('Tabel 5.1 Br'!J14/'Tabel 5 F'!J14*100,"-"))</f>
        <v>2.3493781250000003</v>
      </c>
      <c r="K14" s="49"/>
    </row>
    <row r="15" spans="1:11" ht="15.75" customHeight="1" x14ac:dyDescent="0.2">
      <c r="A15" s="79" t="s">
        <v>29</v>
      </c>
      <c r="B15" s="93">
        <f>IF(OR('Tabel 5 F'!B15&lt;5,'Tabel 5.1 Br'!B15&lt;0.5),"-",IFERROR('Tabel 5.1 Br'!B15/'Tabel 5 F'!B15*100,"-"))</f>
        <v>20.879167664670657</v>
      </c>
      <c r="C15" s="93">
        <f>IF(OR('Tabel 5 F'!C15&lt;5,'Tabel 5.1 Br'!C15&lt;0.5),"-",IFERROR('Tabel 5.1 Br'!C15/'Tabel 5 F'!C15*100,"-"))</f>
        <v>11.013911413969337</v>
      </c>
      <c r="D15" s="93">
        <f>IF(OR('Tabel 5 F'!D15&lt;5,'Tabel 5.1 Br'!D15&lt;0.5),"-",IFERROR('Tabel 5.1 Br'!D15/'Tabel 5 F'!D15*100,"-"))</f>
        <v>5.8560205761316872</v>
      </c>
      <c r="E15" s="93">
        <f>IF(OR('Tabel 5 F'!E15&lt;5,'Tabel 5.1 Br'!E15&lt;0.5),"-",IFERROR('Tabel 5.1 Br'!E15/'Tabel 5 F'!E15*100,"-"))</f>
        <v>4.1401237980769228</v>
      </c>
      <c r="F15" s="93">
        <f>IF(OR('Tabel 5 F'!F15&lt;5,'Tabel 5.1 Br'!F15&lt;0.5),"-",IFERROR('Tabel 5.1 Br'!F15/'Tabel 5 F'!F15*100,"-"))</f>
        <v>2.7270454545454546</v>
      </c>
      <c r="G15" s="93">
        <f>IF(OR('Tabel 5 F'!G15&lt;5,'Tabel 5.1 Br'!G15&lt;0.5),"-",IFERROR('Tabel 5.1 Br'!G15/'Tabel 5 F'!G15*100,"-"))</f>
        <v>2.2051778074866313</v>
      </c>
      <c r="H15" s="93">
        <f>IF(OR('Tabel 5 F'!H15&lt;5,'Tabel 5.1 Br'!H15&lt;0.5),"-",IFERROR('Tabel 5.1 Br'!H15/'Tabel 5 F'!H15*100,"-"))</f>
        <v>2.0834073319755602</v>
      </c>
      <c r="I15" s="66"/>
      <c r="J15" s="93">
        <f>IF(OR('Tabel 5 F'!J15&lt;5,'Tabel 5.1 Br'!J15&lt;0.5),"-",IFERROR('Tabel 5.1 Br'!J15/'Tabel 5 F'!J15*100,"-"))</f>
        <v>6.9418031496063</v>
      </c>
      <c r="K15" s="49"/>
    </row>
    <row r="16" spans="1:11" ht="15.75" customHeight="1" x14ac:dyDescent="0.2">
      <c r="A16" s="90" t="s">
        <v>30</v>
      </c>
      <c r="B16" s="94">
        <f>IF(OR('Tabel 5 F'!B16&lt;5,'Tabel 5.1 Br'!B16&lt;0.5),"-",IFERROR('Tabel 5.1 Br'!B16/'Tabel 5 F'!B16*100,"-"))</f>
        <v>16.036100323624595</v>
      </c>
      <c r="C16" s="94">
        <f>IF(OR('Tabel 5 F'!C16&lt;5,'Tabel 5.1 Br'!C16&lt;0.5),"-",IFERROR('Tabel 5.1 Br'!C16/'Tabel 5 F'!C16*100,"-"))</f>
        <v>16.578360995850623</v>
      </c>
      <c r="D16" s="94">
        <f>IF(OR('Tabel 5 F'!D16&lt;5,'Tabel 5.1 Br'!D16&lt;0.5),"-",IFERROR('Tabel 5.1 Br'!D16/'Tabel 5 F'!D16*100,"-"))</f>
        <v>12.126660297239916</v>
      </c>
      <c r="E16" s="94">
        <f>IF(OR('Tabel 5 F'!E16&lt;5,'Tabel 5.1 Br'!E16&lt;0.5),"-",IFERROR('Tabel 5.1 Br'!E16/'Tabel 5 F'!E16*100,"-"))</f>
        <v>4.5837858439201451</v>
      </c>
      <c r="F16" s="94">
        <f>IF(OR('Tabel 5 F'!F16&lt;5,'Tabel 5.1 Br'!F16&lt;0.5),"-",IFERROR('Tabel 5.1 Br'!F16/'Tabel 5 F'!F16*100,"-"))</f>
        <v>4.0307813765182186</v>
      </c>
      <c r="G16" s="94">
        <f>IF(OR('Tabel 5 F'!G16&lt;5,'Tabel 5.1 Br'!G16&lt;0.5),"-",IFERROR('Tabel 5.1 Br'!G16/'Tabel 5 F'!G16*100,"-"))</f>
        <v>1.6118203592814371</v>
      </c>
      <c r="H16" s="94">
        <f>IF(OR('Tabel 5 F'!H16&lt;5,'Tabel 5.1 Br'!H16&lt;0.5),"-",IFERROR('Tabel 5.1 Br'!H16/'Tabel 5 F'!H16*100,"-"))</f>
        <v>3.6756875</v>
      </c>
      <c r="I16" s="66"/>
      <c r="J16" s="94">
        <f>IF(OR('Tabel 5 F'!J16&lt;5,'Tabel 5.1 Br'!J16&lt;0.5),"-",IFERROR('Tabel 5.1 Br'!J16/'Tabel 5 F'!J16*100,"-"))</f>
        <v>5.9312329167774536</v>
      </c>
      <c r="K16" s="49"/>
    </row>
    <row r="17" spans="1:11" ht="15" hidden="1" customHeight="1" x14ac:dyDescent="0.2">
      <c r="A17" s="83" t="s">
        <v>31</v>
      </c>
      <c r="B17" s="95">
        <f>IF(OR('Tabel 5 F'!B17&lt;5,'Tabel 5.1 Br'!B17&lt;0.5),"-",IFERROR('Tabel 5.1 Br'!B17/'Tabel 5 F'!B17*100,"-"))</f>
        <v>11.003973333333334</v>
      </c>
      <c r="C17" s="95">
        <f>IF(OR('Tabel 5 F'!C17&lt;5,'Tabel 5.1 Br'!C17&lt;0.5),"-",IFERROR('Tabel 5.1 Br'!C17/'Tabel 5 F'!C17*100,"-"))</f>
        <v>4.632352941176471</v>
      </c>
      <c r="D17" s="95">
        <f>IF(OR('Tabel 5 F'!D17&lt;5,'Tabel 5.1 Br'!D17&lt;0.5),"-",IFERROR('Tabel 5.1 Br'!D17/'Tabel 5 F'!D17*100,"-"))</f>
        <v>5.1318951048951043</v>
      </c>
      <c r="E17" s="95">
        <f>IF(OR('Tabel 5 F'!E17&lt;5,'Tabel 5.1 Br'!E17&lt;0.5),"-",IFERROR('Tabel 5.1 Br'!E17/'Tabel 5 F'!E17*100,"-"))</f>
        <v>0.74612686567164177</v>
      </c>
      <c r="F17" s="95">
        <f>IF(OR('Tabel 5 F'!F17&lt;5,'Tabel 5.1 Br'!F17&lt;0.5),"-",IFERROR('Tabel 5.1 Br'!F17/'Tabel 5 F'!F17*100,"-"))</f>
        <v>1.9947515151515149</v>
      </c>
      <c r="G17" s="95">
        <f>IF(OR('Tabel 5 F'!G17&lt;5,'Tabel 5.1 Br'!G17&lt;0.5),"-",IFERROR('Tabel 5.1 Br'!G17/'Tabel 5 F'!G17*100,"-"))</f>
        <v>0.85798066666666672</v>
      </c>
      <c r="H17" s="95">
        <f>IF(OR('Tabel 5 F'!H17&lt;5,'Tabel 5.1 Br'!H17&lt;0.5),"-",IFERROR('Tabel 5.1 Br'!H17/'Tabel 5 F'!H17*100,"-"))</f>
        <v>1.7162972972972974</v>
      </c>
      <c r="I17" s="66"/>
      <c r="J17" s="95">
        <f>IF(OR('Tabel 5 F'!J17&lt;5,'Tabel 5.1 Br'!J17&lt;0.5),"-",IFERROR('Tabel 5.1 Br'!J17/'Tabel 5 F'!J17*100,"-"))</f>
        <v>1.7422770012706479</v>
      </c>
      <c r="K17" s="49"/>
    </row>
    <row r="18" spans="1:11" ht="15" hidden="1" customHeight="1" x14ac:dyDescent="0.2">
      <c r="A18" s="79" t="s">
        <v>32</v>
      </c>
      <c r="B18" s="93">
        <f>IF(OR('Tabel 5 F'!B18&lt;5,'Tabel 5.1 Br'!B18&lt;0.5),"-",IFERROR('Tabel 5.1 Br'!B18/'Tabel 5 F'!B18*100,"-"))</f>
        <v>15.372153846153847</v>
      </c>
      <c r="C18" s="93">
        <f>IF(OR('Tabel 5 F'!C18&lt;5,'Tabel 5.1 Br'!C18&lt;0.5),"-",IFERROR('Tabel 5.1 Br'!C18/'Tabel 5 F'!C18*100,"-"))</f>
        <v>3.5707499999999994</v>
      </c>
      <c r="D18" s="93">
        <f>IF(OR('Tabel 5 F'!D18&lt;5,'Tabel 5.1 Br'!D18&lt;0.5),"-",IFERROR('Tabel 5.1 Br'!D18/'Tabel 5 F'!D18*100,"-"))</f>
        <v>3.7470769230769232</v>
      </c>
      <c r="E18" s="93">
        <f>IF(OR('Tabel 5 F'!E18&lt;5,'Tabel 5.1 Br'!E18&lt;0.5),"-",IFERROR('Tabel 5.1 Br'!E18/'Tabel 5 F'!E18*100,"-"))</f>
        <v>2.3004794520547942</v>
      </c>
      <c r="F18" s="93">
        <f>IF(OR('Tabel 5 F'!F18&lt;5,'Tabel 5.1 Br'!F18&lt;0.5),"-",IFERROR('Tabel 5.1 Br'!F18/'Tabel 5 F'!F18*100,"-"))</f>
        <v>2.1735108695652174</v>
      </c>
      <c r="G18" s="93" t="str">
        <f>IF(OR('Tabel 5 F'!G18&lt;5,'Tabel 5.1 Br'!G18&lt;0.5),"-",IFERROR('Tabel 5.1 Br'!G18/'Tabel 5 F'!G18*100,"-"))</f>
        <v>-</v>
      </c>
      <c r="H18" s="93">
        <f>IF(OR('Tabel 5 F'!H18&lt;5,'Tabel 5.1 Br'!H18&lt;0.5),"-",IFERROR('Tabel 5.1 Br'!H18/'Tabel 5 F'!H18*100,"-"))</f>
        <v>3.6679230769230768</v>
      </c>
      <c r="I18" s="66"/>
      <c r="J18" s="93">
        <f>IF(OR('Tabel 5 F'!J18&lt;5,'Tabel 5.1 Br'!J18&lt;0.5),"-",IFERROR('Tabel 5.1 Br'!J18/'Tabel 5 F'!J18*100,"-"))</f>
        <v>2.1736560332871013</v>
      </c>
      <c r="K18" s="49"/>
    </row>
    <row r="19" spans="1:11" ht="15" hidden="1" customHeight="1" x14ac:dyDescent="0.2">
      <c r="A19" s="90" t="s">
        <v>33</v>
      </c>
      <c r="B19" s="94" t="str">
        <f>IF(OR('Tabel 5 F'!B19&lt;5,'Tabel 5.1 Br'!B19&lt;0.5),"-",IFERROR('Tabel 5.1 Br'!B19/'Tabel 5 F'!B19*100,"-"))</f>
        <v>-</v>
      </c>
      <c r="C19" s="94" t="str">
        <f>IF(OR('Tabel 5 F'!C19&lt;5,'Tabel 5.1 Br'!C19&lt;0.5),"-",IFERROR('Tabel 5.1 Br'!C19/'Tabel 5 F'!C19*100,"-"))</f>
        <v>-</v>
      </c>
      <c r="D19" s="94" t="str">
        <f>IF(OR('Tabel 5 F'!D19&lt;5,'Tabel 5.1 Br'!D19&lt;0.5),"-",IFERROR('Tabel 5.1 Br'!D19/'Tabel 5 F'!D19*100,"-"))</f>
        <v>-</v>
      </c>
      <c r="E19" s="94" t="str">
        <f>IF(OR('Tabel 5 F'!E19&lt;5,'Tabel 5.1 Br'!E19&lt;0.5),"-",IFERROR('Tabel 5.1 Br'!E19/'Tabel 5 F'!E19*100,"-"))</f>
        <v>-</v>
      </c>
      <c r="F19" s="94">
        <f>IF(OR('Tabel 5 F'!F19&lt;5,'Tabel 5.1 Br'!F19&lt;0.5),"-",IFERROR('Tabel 5.1 Br'!F19/'Tabel 5 F'!F19*100,"-"))</f>
        <v>5.4409999999999998</v>
      </c>
      <c r="G19" s="94" t="str">
        <f>IF(OR('Tabel 5 F'!G19&lt;5,'Tabel 5.1 Br'!G19&lt;0.5),"-",IFERROR('Tabel 5.1 Br'!G19/'Tabel 5 F'!G19*100,"-"))</f>
        <v>-</v>
      </c>
      <c r="H19" s="94">
        <f>IF(OR('Tabel 5 F'!H19&lt;5,'Tabel 5.1 Br'!H19&lt;0.5),"-",IFERROR('Tabel 5.1 Br'!H19/'Tabel 5 F'!H19*100,"-"))</f>
        <v>3.9992399999999999</v>
      </c>
      <c r="I19" s="66"/>
      <c r="J19" s="94">
        <f>IF(OR('Tabel 5 F'!J19&lt;5,'Tabel 5.1 Br'!J19&lt;0.5),"-",IFERROR('Tabel 5.1 Br'!J19/'Tabel 5 F'!J19*100,"-"))</f>
        <v>0.80216319444444439</v>
      </c>
      <c r="K19" s="49"/>
    </row>
    <row r="20" spans="1:11" ht="15" hidden="1" customHeight="1" x14ac:dyDescent="0.2">
      <c r="A20" s="83" t="s">
        <v>34</v>
      </c>
      <c r="B20" s="95">
        <f>IF(OR('Tabel 5 F'!B20&lt;5,'Tabel 5.1 Br'!B20&lt;0.5),"-",IFERROR('Tabel 5.1 Br'!B20/'Tabel 5 F'!B20*100,"-"))</f>
        <v>39.197545454545448</v>
      </c>
      <c r="C20" s="95">
        <f>IF(OR('Tabel 5 F'!C20&lt;5,'Tabel 5.1 Br'!C20&lt;0.5),"-",IFERROR('Tabel 5.1 Br'!C20/'Tabel 5 F'!C20*100,"-"))</f>
        <v>5.8812352941176469</v>
      </c>
      <c r="D20" s="95">
        <f>IF(OR('Tabel 5 F'!D20&lt;5,'Tabel 5.1 Br'!D20&lt;0.5),"-",IFERROR('Tabel 5.1 Br'!D20/'Tabel 5 F'!D20*100,"-"))</f>
        <v>2.4995250000000002</v>
      </c>
      <c r="E20" s="95" t="str">
        <f>IF(OR('Tabel 5 F'!E20&lt;5,'Tabel 5.1 Br'!E20&lt;0.5),"-",IFERROR('Tabel 5.1 Br'!E20/'Tabel 5 F'!E20*100,"-"))</f>
        <v>-</v>
      </c>
      <c r="F20" s="95" t="str">
        <f>IF(OR('Tabel 5 F'!F20&lt;5,'Tabel 5.1 Br'!F20&lt;0.5),"-",IFERROR('Tabel 5.1 Br'!F20/'Tabel 5 F'!F20*100,"-"))</f>
        <v>-</v>
      </c>
      <c r="G20" s="95">
        <f>IF(OR('Tabel 5 F'!G20&lt;5,'Tabel 5.1 Br'!G20&lt;0.5),"-",IFERROR('Tabel 5.1 Br'!G20/'Tabel 5 F'!G20*100,"-"))</f>
        <v>1.8791118210862618</v>
      </c>
      <c r="H20" s="95">
        <f>IF(OR('Tabel 5 F'!H20&lt;5,'Tabel 5.1 Br'!H20&lt;0.5),"-",IFERROR('Tabel 5.1 Br'!H20/'Tabel 5 F'!H20*100,"-"))</f>
        <v>2.0829374999999999</v>
      </c>
      <c r="I20" s="66"/>
      <c r="J20" s="95">
        <f>IF(OR('Tabel 5 F'!J20&lt;5,'Tabel 5.1 Br'!J20&lt;0.5),"-",IFERROR('Tabel 5.1 Br'!J20/'Tabel 5 F'!J20*100,"-"))</f>
        <v>2.6072687747035572</v>
      </c>
      <c r="K20" s="49"/>
    </row>
    <row r="21" spans="1:11" ht="15.75" customHeight="1" x14ac:dyDescent="0.2">
      <c r="A21" s="83" t="s">
        <v>35</v>
      </c>
      <c r="B21" s="95">
        <f>IF(OR('Tabel 5 F'!B21&lt;5,'Tabel 5.1 Br'!B21&lt;0.5),"-",IFERROR('Tabel 5.1 Br'!B21/'Tabel 5 F'!B21*100,"-"))</f>
        <v>14.656168141592921</v>
      </c>
      <c r="C21" s="95">
        <f>IF(OR('Tabel 5 F'!C21&lt;5,'Tabel 5.1 Br'!C21&lt;0.5),"-",IFERROR('Tabel 5.1 Br'!C21/'Tabel 5 F'!C21*100,"-"))</f>
        <v>4.5670230769230766</v>
      </c>
      <c r="D21" s="95">
        <f>IF(OR('Tabel 5 F'!D21&lt;5,'Tabel 5.1 Br'!D21&lt;0.5),"-",IFERROR('Tabel 5.1 Br'!D21/'Tabel 5 F'!D21*100,"-"))</f>
        <v>4.2566195652173917</v>
      </c>
      <c r="E21" s="95">
        <f>IF(OR('Tabel 5 F'!E21&lt;5,'Tabel 5.1 Br'!E21&lt;0.5),"-",IFERROR('Tabel 5.1 Br'!E21/'Tabel 5 F'!E21*100,"-"))</f>
        <v>1.34108</v>
      </c>
      <c r="F21" s="95">
        <f>IF(OR('Tabel 5 F'!F21&lt;5,'Tabel 5.1 Br'!F21&lt;0.5),"-",IFERROR('Tabel 5.1 Br'!F21/'Tabel 5 F'!F21*100,"-"))</f>
        <v>1.9546949685534591</v>
      </c>
      <c r="G21" s="95">
        <f>IF(OR('Tabel 5 F'!G21&lt;5,'Tabel 5.1 Br'!G21&lt;0.5),"-",IFERROR('Tabel 5.1 Br'!G21/'Tabel 5 F'!G21*100,"-"))</f>
        <v>0.82132103004291857</v>
      </c>
      <c r="H21" s="95">
        <f>IF(OR('Tabel 5 F'!H21&lt;5,'Tabel 5.1 Br'!H21&lt;0.5),"-",IFERROR('Tabel 5.1 Br'!H21/'Tabel 5 F'!H21*100,"-"))</f>
        <v>2.1750390625000002</v>
      </c>
      <c r="I21" s="66"/>
      <c r="J21" s="95">
        <f>IF(OR('Tabel 5 F'!J21&lt;5,'Tabel 5.1 Br'!J21&lt;0.5),"-",IFERROR('Tabel 5.1 Br'!J21/'Tabel 5 F'!J21*100,"-"))</f>
        <v>1.8655892672858621</v>
      </c>
      <c r="K21" s="49"/>
    </row>
    <row r="22" spans="1:11" ht="15.75" customHeight="1" x14ac:dyDescent="0.2">
      <c r="A22" s="79" t="s">
        <v>36</v>
      </c>
      <c r="B22" s="93">
        <f>IF(OR('Tabel 5 F'!B22&lt;5,'Tabel 5.1 Br'!B22&lt;0.5),"-",IFERROR('Tabel 5.1 Br'!B22/'Tabel 5 F'!B22*100,"-"))</f>
        <v>22.266571428571432</v>
      </c>
      <c r="C22" s="93">
        <f>IF(OR('Tabel 5 F'!C22&lt;5,'Tabel 5.1 Br'!C22&lt;0.5),"-",IFERROR('Tabel 5.1 Br'!C22/'Tabel 5 F'!C22*100,"-"))</f>
        <v>11.762529411764707</v>
      </c>
      <c r="D22" s="93" t="str">
        <f>IF(OR('Tabel 5 F'!D22&lt;5,'Tabel 5.1 Br'!D22&lt;0.5),"-",IFERROR('Tabel 5.1 Br'!D22/'Tabel 5 F'!D22*100,"-"))</f>
        <v>-</v>
      </c>
      <c r="E22" s="93" t="str">
        <f>IF(OR('Tabel 5 F'!E22&lt;5,'Tabel 5.1 Br'!E22&lt;0.5),"-",IFERROR('Tabel 5.1 Br'!E22/'Tabel 5 F'!E22*100,"-"))</f>
        <v>-</v>
      </c>
      <c r="F22" s="93" t="str">
        <f>IF(OR('Tabel 5 F'!F22&lt;5,'Tabel 5.1 Br'!F22&lt;0.5),"-",IFERROR('Tabel 5.1 Br'!F22/'Tabel 5 F'!F22*100,"-"))</f>
        <v>-</v>
      </c>
      <c r="G22" s="93">
        <f>IF(OR('Tabel 5 F'!G22&lt;5,'Tabel 5.1 Br'!G22&lt;0.5),"-",IFERROR('Tabel 5.1 Br'!G22/'Tabel 5 F'!G22*100,"-"))</f>
        <v>2.1158280542986425</v>
      </c>
      <c r="H22" s="93" t="str">
        <f>IF(OR('Tabel 5 F'!H22&lt;5,'Tabel 5.1 Br'!H22&lt;0.5),"-",IFERROR('Tabel 5.1 Br'!H22/'Tabel 5 F'!H22*100,"-"))</f>
        <v>-</v>
      </c>
      <c r="I22" s="66"/>
      <c r="J22" s="93">
        <f>IF(OR('Tabel 5 F'!J22&lt;5,'Tabel 5.1 Br'!J22&lt;0.5),"-",IFERROR('Tabel 5.1 Br'!J22/'Tabel 5 F'!J22*100,"-"))</f>
        <v>3.096469816272966</v>
      </c>
      <c r="K22" s="49"/>
    </row>
    <row r="23" spans="1:11" ht="15.75" customHeight="1" x14ac:dyDescent="0.2">
      <c r="A23" s="90" t="s">
        <v>37</v>
      </c>
      <c r="B23" s="94">
        <f>IF(OR('Tabel 5 F'!B23&lt;5,'Tabel 5.1 Br'!B23&lt;0.5),"-",IFERROR('Tabel 5.1 Br'!B23/'Tabel 5 F'!B23*100,"-"))</f>
        <v>23.398696969696971</v>
      </c>
      <c r="C23" s="94">
        <f>IF(OR('Tabel 5 F'!C23&lt;5,'Tabel 5.1 Br'!C23&lt;0.5),"-",IFERROR('Tabel 5.1 Br'!C23/'Tabel 5 F'!C23*100,"-"))</f>
        <v>16.366970588235294</v>
      </c>
      <c r="D23" s="94">
        <f>IF(OR('Tabel 5 F'!D23&lt;5,'Tabel 5.1 Br'!D23&lt;0.5),"-",IFERROR('Tabel 5.1 Br'!D23/'Tabel 5 F'!D23*100,"-"))</f>
        <v>2.2646454545454544</v>
      </c>
      <c r="E23" s="94">
        <f>IF(OR('Tabel 5 F'!E23&lt;5,'Tabel 5.1 Br'!E23&lt;0.5),"-",IFERROR('Tabel 5.1 Br'!E23/'Tabel 5 F'!E23*100,"-"))</f>
        <v>1.9735761589403975</v>
      </c>
      <c r="F23" s="94" t="str">
        <f>IF(OR('Tabel 5 F'!F23&lt;5,'Tabel 5.1 Br'!F23&lt;0.5),"-",IFERROR('Tabel 5.1 Br'!F23/'Tabel 5 F'!F23*100,"-"))</f>
        <v>-</v>
      </c>
      <c r="G23" s="94">
        <f>IF(OR('Tabel 5 F'!G23&lt;5,'Tabel 5.1 Br'!G23&lt;0.5),"-",IFERROR('Tabel 5.1 Br'!G23/'Tabel 5 F'!G23*100,"-"))</f>
        <v>1.0326857142857142</v>
      </c>
      <c r="H23" s="94">
        <f>IF(OR('Tabel 5 F'!H23&lt;5,'Tabel 5.1 Br'!H23&lt;0.5),"-",IFERROR('Tabel 5.1 Br'!H23/'Tabel 5 F'!H23*100,"-"))</f>
        <v>1.4674722222222223</v>
      </c>
      <c r="I23" s="66"/>
      <c r="J23" s="94">
        <f>IF(OR('Tabel 5 F'!J23&lt;5,'Tabel 5.1 Br'!J23&lt;0.5),"-",IFERROR('Tabel 5.1 Br'!J23/'Tabel 5 F'!J23*100,"-"))</f>
        <v>4.177185803757828</v>
      </c>
      <c r="K23" s="49"/>
    </row>
    <row r="24" spans="1:11" ht="15.75" customHeight="1" x14ac:dyDescent="0.2">
      <c r="A24" s="83" t="s">
        <v>38</v>
      </c>
      <c r="B24" s="95">
        <f>IF(OR('Tabel 5 F'!B24&lt;5,'Tabel 5.1 Br'!B24&lt;0.5),"-",IFERROR('Tabel 5.1 Br'!B24/'Tabel 5 F'!B24*100,"-"))</f>
        <v>4.7922781954887217</v>
      </c>
      <c r="C24" s="95">
        <f>IF(OR('Tabel 5 F'!C24&lt;5,'Tabel 5.1 Br'!C24&lt;0.5),"-",IFERROR('Tabel 5.1 Br'!C24/'Tabel 5 F'!C24*100,"-"))</f>
        <v>3.5242815533980578</v>
      </c>
      <c r="D24" s="95">
        <f>IF(OR('Tabel 5 F'!D24&lt;5,'Tabel 5.1 Br'!D24&lt;0.5),"-",IFERROR('Tabel 5.1 Br'!D24/'Tabel 5 F'!D24*100,"-"))</f>
        <v>0.76286257309941519</v>
      </c>
      <c r="E24" s="95">
        <f>IF(OR('Tabel 5 F'!E24&lt;5,'Tabel 5.1 Br'!E24&lt;0.5),"-",IFERROR('Tabel 5.1 Br'!E24/'Tabel 5 F'!E24*100,"-"))</f>
        <v>0.66771648351648349</v>
      </c>
      <c r="F24" s="95">
        <f>IF(OR('Tabel 5 F'!F24&lt;5,'Tabel 5.1 Br'!F24&lt;0.5),"-",IFERROR('Tabel 5.1 Br'!F24/'Tabel 5 F'!F24*100,"-"))</f>
        <v>0.33438461538461539</v>
      </c>
      <c r="G24" s="95">
        <f>IF(OR('Tabel 5 F'!G24&lt;5,'Tabel 5.1 Br'!G24&lt;0.5),"-",IFERROR('Tabel 5.1 Br'!G24/'Tabel 5 F'!G24*100,"-"))</f>
        <v>0.39601816239316234</v>
      </c>
      <c r="H24" s="95">
        <f>IF(OR('Tabel 5 F'!H24&lt;5,'Tabel 5.1 Br'!H24&lt;0.5),"-",IFERROR('Tabel 5.1 Br'!H24/'Tabel 5 F'!H24*100,"-"))</f>
        <v>0.69267886178861782</v>
      </c>
      <c r="I24" s="66"/>
      <c r="J24" s="95">
        <f>IF(OR('Tabel 5 F'!J24&lt;5,'Tabel 5.1 Br'!J24&lt;0.5),"-",IFERROR('Tabel 5.1 Br'!J24/'Tabel 5 F'!J24*100,"-"))</f>
        <v>0.87754057279236275</v>
      </c>
      <c r="K24" s="49"/>
    </row>
    <row r="25" spans="1:11" ht="15.75" customHeight="1" x14ac:dyDescent="0.2">
      <c r="A25" s="79" t="s">
        <v>39</v>
      </c>
      <c r="B25" s="93">
        <f>IF(OR('Tabel 5 F'!B25&lt;5,'Tabel 5.1 Br'!B25&lt;0.5),"-",IFERROR('Tabel 5.1 Br'!B25/'Tabel 5 F'!B25*100,"-"))</f>
        <v>12.088647840531562</v>
      </c>
      <c r="C25" s="93">
        <f>IF(OR('Tabel 5 F'!C25&lt;5,'Tabel 5.1 Br'!C25&lt;0.5),"-",IFERROR('Tabel 5.1 Br'!C25/'Tabel 5 F'!C25*100,"-"))</f>
        <v>5.3971402877697843</v>
      </c>
      <c r="D25" s="93">
        <f>IF(OR('Tabel 5 F'!D25&lt;5,'Tabel 5.1 Br'!D25&lt;0.5),"-",IFERROR('Tabel 5.1 Br'!D25/'Tabel 5 F'!D25*100,"-"))</f>
        <v>4.1230793650793647</v>
      </c>
      <c r="E25" s="93">
        <f>IF(OR('Tabel 5 F'!E25&lt;5,'Tabel 5.1 Br'!E25&lt;0.5),"-",IFERROR('Tabel 5.1 Br'!E25/'Tabel 5 F'!E25*100,"-"))</f>
        <v>1.3731877551020408</v>
      </c>
      <c r="F25" s="93">
        <f>IF(OR('Tabel 5 F'!F25&lt;5,'Tabel 5.1 Br'!F25&lt;0.5),"-",IFERROR('Tabel 5.1 Br'!F25/'Tabel 5 F'!F25*100,"-"))</f>
        <v>0.49392297650130551</v>
      </c>
      <c r="G25" s="93">
        <f>IF(OR('Tabel 5 F'!G25&lt;5,'Tabel 5.1 Br'!G25&lt;0.5),"-",IFERROR('Tabel 5.1 Br'!G25/'Tabel 5 F'!G25*100,"-"))</f>
        <v>0.67144871194379396</v>
      </c>
      <c r="H25" s="93">
        <f>IF(OR('Tabel 5 F'!H25&lt;5,'Tabel 5.1 Br'!H25&lt;0.5),"-",IFERROR('Tabel 5.1 Br'!H25/'Tabel 5 F'!H25*100,"-"))</f>
        <v>1.0438181818181818</v>
      </c>
      <c r="I25" s="66"/>
      <c r="J25" s="93">
        <f>IF(OR('Tabel 5 F'!J25&lt;5,'Tabel 5.1 Br'!J25&lt;0.5),"-",IFERROR('Tabel 5.1 Br'!J25/'Tabel 5 F'!J25*100,"-"))</f>
        <v>2.0683345751286146</v>
      </c>
      <c r="K25" s="49"/>
    </row>
    <row r="26" spans="1:11" ht="15.75" customHeight="1" x14ac:dyDescent="0.2">
      <c r="A26" s="90" t="s">
        <v>40</v>
      </c>
      <c r="B26" s="94">
        <f>IF(OR('Tabel 5 F'!B26&lt;5,'Tabel 5.1 Br'!B26&lt;0.5),"-",IFERROR('Tabel 5.1 Br'!B26/'Tabel 5 F'!B26*100,"-"))</f>
        <v>1.1418463917525774</v>
      </c>
      <c r="C26" s="94">
        <f>IF(OR('Tabel 5 F'!C26&lt;5,'Tabel 5.1 Br'!C26&lt;0.5),"-",IFERROR('Tabel 5.1 Br'!C26/'Tabel 5 F'!C26*100,"-"))</f>
        <v>2.1627993158494867</v>
      </c>
      <c r="D26" s="94">
        <f>IF(OR('Tabel 5 F'!D26&lt;5,'Tabel 5.1 Br'!D26&lt;0.5),"-",IFERROR('Tabel 5.1 Br'!D26/'Tabel 5 F'!D26*100,"-"))</f>
        <v>1.9033083333333332</v>
      </c>
      <c r="E26" s="94">
        <f>IF(OR('Tabel 5 F'!E26&lt;5,'Tabel 5.1 Br'!E26&lt;0.5),"-",IFERROR('Tabel 5.1 Br'!E26/'Tabel 5 F'!E26*100,"-"))</f>
        <v>0.65310044372730935</v>
      </c>
      <c r="F26" s="94">
        <f>IF(OR('Tabel 5 F'!F26&lt;5,'Tabel 5.1 Br'!F26&lt;0.5),"-",IFERROR('Tabel 5.1 Br'!F26/'Tabel 5 F'!F26*100,"-"))</f>
        <v>0.21892785234899331</v>
      </c>
      <c r="G26" s="94">
        <f>IF(OR('Tabel 5 F'!G26&lt;5,'Tabel 5.1 Br'!G26&lt;0.5),"-",IFERROR('Tabel 5.1 Br'!G26/'Tabel 5 F'!G26*100,"-"))</f>
        <v>0.12773877551020407</v>
      </c>
      <c r="H26" s="94">
        <f>IF(OR('Tabel 5 F'!H26&lt;5,'Tabel 5.1 Br'!H26&lt;0.5),"-",IFERROR('Tabel 5.1 Br'!H26/'Tabel 5 F'!H26*100,"-"))</f>
        <v>0.36055642023346302</v>
      </c>
      <c r="I26" s="66"/>
      <c r="J26" s="94">
        <f>IF(OR('Tabel 5 F'!J26&lt;5,'Tabel 5.1 Br'!J26&lt;0.5),"-",IFERROR('Tabel 5.1 Br'!J26/'Tabel 5 F'!J26*100,"-"))</f>
        <v>0.80276791616283749</v>
      </c>
      <c r="K26" s="49"/>
    </row>
    <row r="27" spans="1:11" ht="15.75" customHeight="1" x14ac:dyDescent="0.2">
      <c r="A27" s="83" t="s">
        <v>41</v>
      </c>
      <c r="B27" s="95">
        <f>IF(OR('Tabel 5 F'!B27&lt;5,'Tabel 5.1 Br'!B27&lt;0.5),"-",IFERROR('Tabel 5.1 Br'!B27/'Tabel 5 F'!B27*100,"-"))</f>
        <v>1.3068588235294119</v>
      </c>
      <c r="C27" s="95">
        <f>IF(OR('Tabel 5 F'!C27&lt;5,'Tabel 5.1 Br'!C27&lt;0.5),"-",IFERROR('Tabel 5.1 Br'!C27/'Tabel 5 F'!C27*100,"-"))</f>
        <v>1.9537387387387386</v>
      </c>
      <c r="D27" s="95">
        <f>IF(OR('Tabel 5 F'!D27&lt;5,'Tabel 5.1 Br'!D27&lt;0.5),"-",IFERROR('Tabel 5.1 Br'!D27/'Tabel 5 F'!D27*100,"-"))</f>
        <v>0.72029032258064507</v>
      </c>
      <c r="E27" s="95">
        <f>IF(OR('Tabel 5 F'!E27&lt;5,'Tabel 5.1 Br'!E27&lt;0.5),"-",IFERROR('Tabel 5.1 Br'!E27/'Tabel 5 F'!E27*100,"-"))</f>
        <v>1.0381487603305783</v>
      </c>
      <c r="F27" s="95">
        <f>IF(OR('Tabel 5 F'!F27&lt;5,'Tabel 5.1 Br'!F27&lt;0.5),"-",IFERROR('Tabel 5.1 Br'!F27/'Tabel 5 F'!F27*100,"-"))</f>
        <v>1.7374280821917807</v>
      </c>
      <c r="G27" s="95">
        <f>IF(OR('Tabel 5 F'!G27&lt;5,'Tabel 5.1 Br'!G27&lt;0.5),"-",IFERROR('Tabel 5.1 Br'!G27/'Tabel 5 F'!G27*100,"-"))</f>
        <v>0.71630655129789866</v>
      </c>
      <c r="H27" s="95">
        <f>IF(OR('Tabel 5 F'!H27&lt;5,'Tabel 5.1 Br'!H27&lt;0.5),"-",IFERROR('Tabel 5.1 Br'!H27/'Tabel 5 F'!H27*100,"-"))</f>
        <v>0.59160355029585798</v>
      </c>
      <c r="I27" s="66"/>
      <c r="J27" s="95">
        <f>IF(OR('Tabel 5 F'!J27&lt;5,'Tabel 5.1 Br'!J27&lt;0.5),"-",IFERROR('Tabel 5.1 Br'!J27/'Tabel 5 F'!J27*100,"-"))</f>
        <v>1.0052466501240693</v>
      </c>
      <c r="K27" s="49"/>
    </row>
    <row r="28" spans="1:11" ht="15.75" customHeight="1" x14ac:dyDescent="0.2">
      <c r="A28" s="79" t="s">
        <v>42</v>
      </c>
      <c r="B28" s="93">
        <f>IF(OR('Tabel 5 F'!B28&lt;5,'Tabel 5.1 Br'!B28&lt;0.5),"-",IFERROR('Tabel 5.1 Br'!B28/'Tabel 5 F'!B28*100,"-"))</f>
        <v>24.472818181818184</v>
      </c>
      <c r="C28" s="93">
        <f>IF(OR('Tabel 5 F'!C28&lt;5,'Tabel 5.1 Br'!C28&lt;0.5),"-",IFERROR('Tabel 5.1 Br'!C28/'Tabel 5 F'!C28*100,"-"))</f>
        <v>9.4788955223880595</v>
      </c>
      <c r="D28" s="93">
        <f>IF(OR('Tabel 5 F'!D28&lt;5,'Tabel 5.1 Br'!D28&lt;0.5),"-",IFERROR('Tabel 5.1 Br'!D28/'Tabel 5 F'!D28*100,"-"))</f>
        <v>4.6797268170426065</v>
      </c>
      <c r="E28" s="93">
        <f>IF(OR('Tabel 5 F'!E28&lt;5,'Tabel 5.1 Br'!E28&lt;0.5),"-",IFERROR('Tabel 5.1 Br'!E28/'Tabel 5 F'!E28*100,"-"))</f>
        <v>2.736916573971079</v>
      </c>
      <c r="F28" s="93">
        <f>IF(OR('Tabel 5 F'!F28&lt;5,'Tabel 5.1 Br'!F28&lt;0.5),"-",IFERROR('Tabel 5.1 Br'!F28/'Tabel 5 F'!F28*100,"-"))</f>
        <v>1.7281342592592592</v>
      </c>
      <c r="G28" s="93">
        <f>IF(OR('Tabel 5 F'!G28&lt;5,'Tabel 5.1 Br'!G28&lt;0.5),"-",IFERROR('Tabel 5.1 Br'!G28/'Tabel 5 F'!G28*100,"-"))</f>
        <v>2.5234154879773691</v>
      </c>
      <c r="H28" s="93">
        <f>IF(OR('Tabel 5 F'!H28&lt;5,'Tabel 5.1 Br'!H28&lt;0.5),"-",IFERROR('Tabel 5.1 Br'!H28/'Tabel 5 F'!H28*100,"-"))</f>
        <v>2.6513837037037038</v>
      </c>
      <c r="I28" s="66"/>
      <c r="J28" s="93">
        <f>IF(OR('Tabel 5 F'!J28&lt;5,'Tabel 5.1 Br'!J28&lt;0.5),"-",IFERROR('Tabel 5.1 Br'!J28/'Tabel 5 F'!J28*100,"-"))</f>
        <v>3.6207670062438386</v>
      </c>
      <c r="K28" s="49"/>
    </row>
    <row r="29" spans="1:11" ht="15.75" customHeight="1" x14ac:dyDescent="0.2">
      <c r="A29" s="90" t="s">
        <v>43</v>
      </c>
      <c r="B29" s="94" t="str">
        <f>IF(OR('Tabel 5 F'!B29&lt;5,'Tabel 5.1 Br'!B29&lt;0.5),"-",IFERROR('Tabel 5.1 Br'!B29/'Tabel 5 F'!B29*100,"-"))</f>
        <v>-</v>
      </c>
      <c r="C29" s="94" t="str">
        <f>IF(OR('Tabel 5 F'!C29&lt;5,'Tabel 5.1 Br'!C29&lt;0.5),"-",IFERROR('Tabel 5.1 Br'!C29/'Tabel 5 F'!C29*100,"-"))</f>
        <v>-</v>
      </c>
      <c r="D29" s="94">
        <f>IF(OR('Tabel 5 F'!D29&lt;5,'Tabel 5.1 Br'!D29&lt;0.5),"-",IFERROR('Tabel 5.1 Br'!D29/'Tabel 5 F'!D29*100,"-"))</f>
        <v>1.7699555555555555</v>
      </c>
      <c r="E29" s="94" t="str">
        <f>IF(OR('Tabel 5 F'!E29&lt;5,'Tabel 5.1 Br'!E29&lt;0.5),"-",IFERROR('Tabel 5.1 Br'!E29/'Tabel 5 F'!E29*100,"-"))</f>
        <v>-</v>
      </c>
      <c r="F29" s="94" t="str">
        <f>IF(OR('Tabel 5 F'!F29&lt;5,'Tabel 5.1 Br'!F29&lt;0.5),"-",IFERROR('Tabel 5.1 Br'!F29/'Tabel 5 F'!F29*100,"-"))</f>
        <v>-</v>
      </c>
      <c r="G29" s="94">
        <f>IF(OR('Tabel 5 F'!G29&lt;5,'Tabel 5.1 Br'!G29&lt;0.5),"-",IFERROR('Tabel 5.1 Br'!G29/'Tabel 5 F'!G29*100,"-"))</f>
        <v>0.61156262425447316</v>
      </c>
      <c r="H29" s="94" t="str">
        <f>IF(OR('Tabel 5 F'!H29&lt;5,'Tabel 5.1 Br'!H29&lt;0.5),"-",IFERROR('Tabel 5.1 Br'!H29/'Tabel 5 F'!H29*100,"-"))</f>
        <v>-</v>
      </c>
      <c r="I29" s="66"/>
      <c r="J29" s="94">
        <f>IF(OR('Tabel 5 F'!J29&lt;5,'Tabel 5.1 Br'!J29&lt;0.5),"-",IFERROR('Tabel 5.1 Br'!J29/'Tabel 5 F'!J29*100,"-"))</f>
        <v>0.46378922155688618</v>
      </c>
      <c r="K29" s="49"/>
    </row>
    <row r="30" spans="1:11" ht="15.75" customHeight="1" x14ac:dyDescent="0.2">
      <c r="A30" s="83" t="s">
        <v>44</v>
      </c>
      <c r="B30" s="95">
        <f>IF(OR('Tabel 5 F'!B30&lt;5,'Tabel 5.1 Br'!B30&lt;0.5),"-",IFERROR('Tabel 5.1 Br'!B30/'Tabel 5 F'!B30*100,"-"))</f>
        <v>21.601277777777778</v>
      </c>
      <c r="C30" s="95">
        <f>IF(OR('Tabel 5 F'!C30&lt;5,'Tabel 5.1 Br'!C30&lt;0.5),"-",IFERROR('Tabel 5.1 Br'!C30/'Tabel 5 F'!C30*100,"-"))</f>
        <v>20.235434782608692</v>
      </c>
      <c r="D30" s="95">
        <f>IF(OR('Tabel 5 F'!D30&lt;5,'Tabel 5.1 Br'!D30&lt;0.5),"-",IFERROR('Tabel 5.1 Br'!D30/'Tabel 5 F'!D30*100,"-"))</f>
        <v>7.0278153846153852</v>
      </c>
      <c r="E30" s="95">
        <f>IF(OR('Tabel 5 F'!E30&lt;5,'Tabel 5.1 Br'!E30&lt;0.5),"-",IFERROR('Tabel 5.1 Br'!E30/'Tabel 5 F'!E30*100,"-"))</f>
        <v>3.5876853932584267</v>
      </c>
      <c r="F30" s="95">
        <f>IF(OR('Tabel 5 F'!F30&lt;5,'Tabel 5.1 Br'!F30&lt;0.5),"-",IFERROR('Tabel 5.1 Br'!F30/'Tabel 5 F'!F30*100,"-"))</f>
        <v>1.7760559440559438</v>
      </c>
      <c r="G30" s="95">
        <f>IF(OR('Tabel 5 F'!G30&lt;5,'Tabel 5.1 Br'!G30&lt;0.5),"-",IFERROR('Tabel 5.1 Br'!G30/'Tabel 5 F'!G30*100,"-"))</f>
        <v>1.5638266569555719</v>
      </c>
      <c r="H30" s="95">
        <f>IF(OR('Tabel 5 F'!H30&lt;5,'Tabel 5.1 Br'!H30&lt;0.5),"-",IFERROR('Tabel 5.1 Br'!H30/'Tabel 5 F'!H30*100,"-"))</f>
        <v>1.7663358531317495</v>
      </c>
      <c r="I30" s="66"/>
      <c r="J30" s="95">
        <f>IF(OR('Tabel 5 F'!J30&lt;5,'Tabel 5.1 Br'!J30&lt;0.5),"-",IFERROR('Tabel 5.1 Br'!J30/'Tabel 5 F'!J30*100,"-"))</f>
        <v>2.6247146822948797</v>
      </c>
      <c r="K30" s="49"/>
    </row>
    <row r="31" spans="1:11" ht="15.75" customHeight="1" x14ac:dyDescent="0.2">
      <c r="A31" s="79" t="s">
        <v>45</v>
      </c>
      <c r="B31" s="93">
        <f>IF(OR('Tabel 5 F'!B31&lt;5,'Tabel 5.1 Br'!B31&lt;0.5),"-",IFERROR('Tabel 5.1 Br'!B31/'Tabel 5 F'!B31*100,"-"))</f>
        <v>31.429454545454544</v>
      </c>
      <c r="C31" s="93" t="str">
        <f>IF(OR('Tabel 5 F'!C31&lt;5,'Tabel 5.1 Br'!C31&lt;0.5),"-",IFERROR('Tabel 5.1 Br'!C31/'Tabel 5 F'!C31*100,"-"))</f>
        <v>-</v>
      </c>
      <c r="D31" s="93">
        <f>IF(OR('Tabel 5 F'!D31&lt;5,'Tabel 5.1 Br'!D31&lt;0.5),"-",IFERROR('Tabel 5.1 Br'!D31/'Tabel 5 F'!D31*100,"-"))</f>
        <v>6.9419499999999994</v>
      </c>
      <c r="E31" s="93">
        <f>IF(OR('Tabel 5 F'!E31&lt;5,'Tabel 5.1 Br'!E31&lt;0.5),"-",IFERROR('Tabel 5.1 Br'!E31/'Tabel 5 F'!E31*100,"-"))</f>
        <v>4.125866666666667</v>
      </c>
      <c r="F31" s="93">
        <f>IF(OR('Tabel 5 F'!F31&lt;5,'Tabel 5.1 Br'!F31&lt;0.5),"-",IFERROR('Tabel 5.1 Br'!F31/'Tabel 5 F'!F31*100,"-"))</f>
        <v>2.7304761904761903</v>
      </c>
      <c r="G31" s="93">
        <f>IF(OR('Tabel 5 F'!G31&lt;5,'Tabel 5.1 Br'!G31&lt;0.5),"-",IFERROR('Tabel 5.1 Br'!G31/'Tabel 5 F'!G31*100,"-"))</f>
        <v>1.8012912205567451</v>
      </c>
      <c r="H31" s="93">
        <f>IF(OR('Tabel 5 F'!H31&lt;5,'Tabel 5.1 Br'!H31&lt;0.5),"-",IFERROR('Tabel 5.1 Br'!H31/'Tabel 5 F'!H31*100,"-"))</f>
        <v>1.9386652892561984</v>
      </c>
      <c r="I31" s="66"/>
      <c r="J31" s="93">
        <f>IF(OR('Tabel 5 F'!J31&lt;5,'Tabel 5.1 Br'!J31&lt;0.5),"-",IFERROR('Tabel 5.1 Br'!J31/'Tabel 5 F'!J31*100,"-"))</f>
        <v>2.5424741676234213</v>
      </c>
      <c r="K31" s="49"/>
    </row>
    <row r="32" spans="1:11" ht="15.75" customHeight="1" x14ac:dyDescent="0.2">
      <c r="A32" s="90" t="s">
        <v>46</v>
      </c>
      <c r="B32" s="94">
        <f>IF(OR('Tabel 5 F'!B32&lt;5,'Tabel 5.1 Br'!B32&lt;0.5),"-",IFERROR('Tabel 5.1 Br'!B32/'Tabel 5 F'!B32*100,"-"))</f>
        <v>23.068312499999998</v>
      </c>
      <c r="C32" s="94">
        <f>IF(OR('Tabel 5 F'!C32&lt;5,'Tabel 5.1 Br'!C32&lt;0.5),"-",IFERROR('Tabel 5.1 Br'!C32/'Tabel 5 F'!C32*100,"-"))</f>
        <v>25.139822222222225</v>
      </c>
      <c r="D32" s="94">
        <f>IF(OR('Tabel 5 F'!D32&lt;5,'Tabel 5.1 Br'!D32&lt;0.5),"-",IFERROR('Tabel 5.1 Br'!D32/'Tabel 5 F'!D32*100,"-"))</f>
        <v>4.9882758620689662</v>
      </c>
      <c r="E32" s="94">
        <f>IF(OR('Tabel 5 F'!E32&lt;5,'Tabel 5.1 Br'!E32&lt;0.5),"-",IFERROR('Tabel 5.1 Br'!E32/'Tabel 5 F'!E32*100,"-"))</f>
        <v>1.5236459627329191</v>
      </c>
      <c r="F32" s="94">
        <f>IF(OR('Tabel 5 F'!F32&lt;5,'Tabel 5.1 Br'!F32&lt;0.5),"-",IFERROR('Tabel 5.1 Br'!F32/'Tabel 5 F'!F32*100,"-"))</f>
        <v>3.7647913043478263</v>
      </c>
      <c r="G32" s="94">
        <f>IF(OR('Tabel 5 F'!G32&lt;5,'Tabel 5.1 Br'!G32&lt;0.5),"-",IFERROR('Tabel 5.1 Br'!G32/'Tabel 5 F'!G32*100,"-"))</f>
        <v>1.0208969072164948</v>
      </c>
      <c r="H32" s="94">
        <f>IF(OR('Tabel 5 F'!H32&lt;5,'Tabel 5.1 Br'!H32&lt;0.5),"-",IFERROR('Tabel 5.1 Br'!H32/'Tabel 5 F'!H32*100,"-"))</f>
        <v>2.2431428571428569</v>
      </c>
      <c r="I32" s="66"/>
      <c r="J32" s="94">
        <f>IF(OR('Tabel 5 F'!J32&lt;5,'Tabel 5.1 Br'!J32&lt;0.5),"-",IFERROR('Tabel 5.1 Br'!J32/'Tabel 5 F'!J32*100,"-"))</f>
        <v>3.013971913399649</v>
      </c>
      <c r="K32" s="49"/>
    </row>
    <row r="33" spans="1:11" ht="15.75" customHeight="1" x14ac:dyDescent="0.2">
      <c r="A33" s="83" t="s">
        <v>47</v>
      </c>
      <c r="B33" s="95">
        <f>IF(OR('Tabel 5 F'!B33&lt;5,'Tabel 5.1 Br'!B33&lt;0.5),"-",IFERROR('Tabel 5.1 Br'!B33/'Tabel 5 F'!B33*100,"-"))</f>
        <v>9.5279516129032267</v>
      </c>
      <c r="C33" s="95">
        <f>IF(OR('Tabel 5 F'!C33&lt;5,'Tabel 5.1 Br'!C33&lt;0.5),"-",IFERROR('Tabel 5.1 Br'!C33/'Tabel 5 F'!C33*100,"-"))</f>
        <v>6.0694538461538468</v>
      </c>
      <c r="D33" s="95">
        <f>IF(OR('Tabel 5 F'!D33&lt;5,'Tabel 5.1 Br'!D33&lt;0.5),"-",IFERROR('Tabel 5.1 Br'!D33/'Tabel 5 F'!D33*100,"-"))</f>
        <v>3.8276690140845067</v>
      </c>
      <c r="E33" s="95">
        <f>IF(OR('Tabel 5 F'!E33&lt;5,'Tabel 5.1 Br'!E33&lt;0.5),"-",IFERROR('Tabel 5.1 Br'!E33/'Tabel 5 F'!E33*100,"-"))</f>
        <v>2.945521037181996</v>
      </c>
      <c r="F33" s="95">
        <f>IF(OR('Tabel 5 F'!F33&lt;5,'Tabel 5.1 Br'!F33&lt;0.5),"-",IFERROR('Tabel 5.1 Br'!F33/'Tabel 5 F'!F33*100,"-"))</f>
        <v>1.4729117647058823</v>
      </c>
      <c r="G33" s="95">
        <f>IF(OR('Tabel 5 F'!G33&lt;5,'Tabel 5.1 Br'!G33&lt;0.5),"-",IFERROR('Tabel 5.1 Br'!G33/'Tabel 5 F'!G33*100,"-"))</f>
        <v>0.84130961727183518</v>
      </c>
      <c r="H33" s="95">
        <f>IF(OR('Tabel 5 F'!H33&lt;5,'Tabel 5.1 Br'!H33&lt;0.5),"-",IFERROR('Tabel 5.1 Br'!H33/'Tabel 5 F'!H33*100,"-"))</f>
        <v>1.3044208494208496</v>
      </c>
      <c r="I33" s="66"/>
      <c r="J33" s="95">
        <f>IF(OR('Tabel 5 F'!J33&lt;5,'Tabel 5.1 Br'!J33&lt;0.5),"-",IFERROR('Tabel 5.1 Br'!J33/'Tabel 5 F'!J33*100,"-"))</f>
        <v>2.8504388765878099</v>
      </c>
      <c r="K33" s="49"/>
    </row>
    <row r="34" spans="1:11" ht="15.75" customHeight="1" x14ac:dyDescent="0.2">
      <c r="A34" s="79" t="s">
        <v>48</v>
      </c>
      <c r="B34" s="93">
        <f>IF(OR('Tabel 5 F'!B34&lt;5,'Tabel 5.1 Br'!B34&lt;0.5),"-",IFERROR('Tabel 5.1 Br'!B34/'Tabel 5 F'!B34*100,"-"))</f>
        <v>5.3263180026281205</v>
      </c>
      <c r="C34" s="93">
        <f>IF(OR('Tabel 5 F'!C34&lt;5,'Tabel 5.1 Br'!C34&lt;0.5),"-",IFERROR('Tabel 5.1 Br'!C34/'Tabel 5 F'!C34*100,"-"))</f>
        <v>2.0433046192259674</v>
      </c>
      <c r="D34" s="93">
        <f>IF(OR('Tabel 5 F'!D34&lt;5,'Tabel 5.1 Br'!D34&lt;0.5),"-",IFERROR('Tabel 5.1 Br'!D34/'Tabel 5 F'!D34*100,"-"))</f>
        <v>1.0234432270916334</v>
      </c>
      <c r="E34" s="93">
        <f>IF(OR('Tabel 5 F'!E34&lt;5,'Tabel 5.1 Br'!E34&lt;0.5),"-",IFERROR('Tabel 5.1 Br'!E34/'Tabel 5 F'!E34*100,"-"))</f>
        <v>0.95832565031280859</v>
      </c>
      <c r="F34" s="93">
        <f>IF(OR('Tabel 5 F'!F34&lt;5,'Tabel 5.1 Br'!F34&lt;0.5),"-",IFERROR('Tabel 5.1 Br'!F34/'Tabel 5 F'!F34*100,"-"))</f>
        <v>0.73991262683201797</v>
      </c>
      <c r="G34" s="93">
        <f>IF(OR('Tabel 5 F'!G34&lt;5,'Tabel 5.1 Br'!G34&lt;0.5),"-",IFERROR('Tabel 5.1 Br'!G34/'Tabel 5 F'!G34*100,"-"))</f>
        <v>0.79311384831954945</v>
      </c>
      <c r="H34" s="93">
        <f>IF(OR('Tabel 5 F'!H34&lt;5,'Tabel 5.1 Br'!H34&lt;0.5),"-",IFERROR('Tabel 5.1 Br'!H34/'Tabel 5 F'!H34*100,"-"))</f>
        <v>0.938826863007586</v>
      </c>
      <c r="I34" s="66"/>
      <c r="J34" s="93">
        <f>IF(OR('Tabel 5 F'!J34&lt;5,'Tabel 5.1 Br'!J34&lt;0.5),"-",IFERROR('Tabel 5.1 Br'!J34/'Tabel 5 F'!J34*100,"-"))</f>
        <v>1.139485188592456</v>
      </c>
      <c r="K34" s="49"/>
    </row>
    <row r="35" spans="1:11" ht="15.75" customHeight="1" x14ac:dyDescent="0.2">
      <c r="A35" s="90" t="s">
        <v>49</v>
      </c>
      <c r="B35" s="94">
        <f>IF(OR('Tabel 5 F'!B35&lt;5,'Tabel 5.1 Br'!B35&lt;0.5),"-",IFERROR('Tabel 5.1 Br'!B35/'Tabel 5 F'!B35*100,"-"))</f>
        <v>8.4513187134502932</v>
      </c>
      <c r="C35" s="94">
        <f>IF(OR('Tabel 5 F'!C35&lt;5,'Tabel 5.1 Br'!C35&lt;0.5),"-",IFERROR('Tabel 5.1 Br'!C35/'Tabel 5 F'!C35*100,"-"))</f>
        <v>3.110914110429448</v>
      </c>
      <c r="D35" s="94">
        <f>IF(OR('Tabel 5 F'!D35&lt;5,'Tabel 5.1 Br'!D35&lt;0.5),"-",IFERROR('Tabel 5.1 Br'!D35/'Tabel 5 F'!D35*100,"-"))</f>
        <v>1.0037169312169312</v>
      </c>
      <c r="E35" s="94">
        <f>IF(OR('Tabel 5 F'!E35&lt;5,'Tabel 5.1 Br'!E35&lt;0.5),"-",IFERROR('Tabel 5.1 Br'!E35/'Tabel 5 F'!E35*100,"-"))</f>
        <v>0.60847983870967737</v>
      </c>
      <c r="F35" s="94">
        <f>IF(OR('Tabel 5 F'!F35&lt;5,'Tabel 5.1 Br'!F35&lt;0.5),"-",IFERROR('Tabel 5.1 Br'!F35/'Tabel 5 F'!F35*100,"-"))</f>
        <v>0.61449763593380613</v>
      </c>
      <c r="G35" s="94">
        <f>IF(OR('Tabel 5 F'!G35&lt;5,'Tabel 5.1 Br'!G35&lt;0.5),"-",IFERROR('Tabel 5.1 Br'!G35/'Tabel 5 F'!G35*100,"-"))</f>
        <v>1.1975676414320853</v>
      </c>
      <c r="H35" s="94">
        <f>IF(OR('Tabel 5 F'!H35&lt;5,'Tabel 5.1 Br'!H35&lt;0.5),"-",IFERROR('Tabel 5.1 Br'!H35/'Tabel 5 F'!H35*100,"-"))</f>
        <v>0.86149852289512563</v>
      </c>
      <c r="I35" s="66"/>
      <c r="J35" s="94">
        <f>IF(OR('Tabel 5 F'!J35&lt;5,'Tabel 5.1 Br'!J35&lt;0.5),"-",IFERROR('Tabel 5.1 Br'!J35/'Tabel 5 F'!J35*100,"-"))</f>
        <v>1.3257696652719666</v>
      </c>
      <c r="K35" s="49"/>
    </row>
    <row r="36" spans="1:11" ht="15.75" customHeight="1" x14ac:dyDescent="0.2">
      <c r="A36" s="83" t="s">
        <v>50</v>
      </c>
      <c r="B36" s="95">
        <f>IF(OR('Tabel 5 F'!B36&lt;5,'Tabel 5.1 Br'!B36&lt;0.5),"-",IFERROR('Tabel 5.1 Br'!B36/'Tabel 5 F'!B36*100,"-"))</f>
        <v>15.671356412273802</v>
      </c>
      <c r="C36" s="95">
        <f>IF(OR('Tabel 5 F'!C36&lt;5,'Tabel 5.1 Br'!C36&lt;0.5),"-",IFERROR('Tabel 5.1 Br'!C36/'Tabel 5 F'!C36*100,"-"))</f>
        <v>8.6110223684210521</v>
      </c>
      <c r="D36" s="95">
        <f>IF(OR('Tabel 5 F'!D36&lt;5,'Tabel 5.1 Br'!D36&lt;0.5),"-",IFERROR('Tabel 5.1 Br'!D36/'Tabel 5 F'!D36*100,"-"))</f>
        <v>4.1474452781371278</v>
      </c>
      <c r="E36" s="95">
        <f>IF(OR('Tabel 5 F'!E36&lt;5,'Tabel 5.1 Br'!E36&lt;0.5),"-",IFERROR('Tabel 5.1 Br'!E36/'Tabel 5 F'!E36*100,"-"))</f>
        <v>2.177145808228611</v>
      </c>
      <c r="F36" s="95">
        <f>IF(OR('Tabel 5 F'!F36&lt;5,'Tabel 5.1 Br'!F36&lt;0.5),"-",IFERROR('Tabel 5.1 Br'!F36/'Tabel 5 F'!F36*100,"-"))</f>
        <v>2.0313608562691132</v>
      </c>
      <c r="G36" s="95">
        <f>IF(OR('Tabel 5 F'!G36&lt;5,'Tabel 5.1 Br'!G36&lt;0.5),"-",IFERROR('Tabel 5.1 Br'!G36/'Tabel 5 F'!G36*100,"-"))</f>
        <v>1.5015976362442547</v>
      </c>
      <c r="H36" s="95">
        <f>IF(OR('Tabel 5 F'!H36&lt;5,'Tabel 5.1 Br'!H36&lt;0.5),"-",IFERROR('Tabel 5.1 Br'!H36/'Tabel 5 F'!H36*100,"-"))</f>
        <v>1.9709075342465754</v>
      </c>
      <c r="I36" s="66"/>
      <c r="J36" s="95">
        <f>IF(OR('Tabel 5 F'!J36&lt;5,'Tabel 5.1 Br'!J36&lt;0.5),"-",IFERROR('Tabel 5.1 Br'!J36/'Tabel 5 F'!J36*100,"-"))</f>
        <v>3.1602454343924844</v>
      </c>
      <c r="K36" s="49"/>
    </row>
    <row r="37" spans="1:11" ht="15.75" customHeight="1" x14ac:dyDescent="0.2">
      <c r="A37" s="79" t="s">
        <v>51</v>
      </c>
      <c r="B37" s="93">
        <f>IF(OR('Tabel 5 F'!B37&lt;5,'Tabel 5.1 Br'!B37&lt;0.5),"-",IFERROR('Tabel 5.1 Br'!B37/'Tabel 5 F'!B37*100,"-"))</f>
        <v>8.4020773366418524</v>
      </c>
      <c r="C37" s="93">
        <f>IF(OR('Tabel 5 F'!C37&lt;5,'Tabel 5.1 Br'!C37&lt;0.5),"-",IFERROR('Tabel 5.1 Br'!C37/'Tabel 5 F'!C37*100,"-"))</f>
        <v>3.8920534482758624</v>
      </c>
      <c r="D37" s="93">
        <f>IF(OR('Tabel 5 F'!D37&lt;5,'Tabel 5.1 Br'!D37&lt;0.5),"-",IFERROR('Tabel 5.1 Br'!D37/'Tabel 5 F'!D37*100,"-"))</f>
        <v>2.7711078963230862</v>
      </c>
      <c r="E37" s="93">
        <f>IF(OR('Tabel 5 F'!E37&lt;5,'Tabel 5.1 Br'!E37&lt;0.5),"-",IFERROR('Tabel 5.1 Br'!E37/'Tabel 5 F'!E37*100,"-"))</f>
        <v>1.6549556206352782</v>
      </c>
      <c r="F37" s="93">
        <f>IF(OR('Tabel 5 F'!F37&lt;5,'Tabel 5.1 Br'!F37&lt;0.5),"-",IFERROR('Tabel 5.1 Br'!F37/'Tabel 5 F'!F37*100,"-"))</f>
        <v>1.3092046127803638</v>
      </c>
      <c r="G37" s="93">
        <f>IF(OR('Tabel 5 F'!G37&lt;5,'Tabel 5.1 Br'!G37&lt;0.5),"-",IFERROR('Tabel 5.1 Br'!G37/'Tabel 5 F'!G37*100,"-"))</f>
        <v>1.6130059432687978</v>
      </c>
      <c r="H37" s="93">
        <f>IF(OR('Tabel 5 F'!H37&lt;5,'Tabel 5.1 Br'!H37&lt;0.5),"-",IFERROR('Tabel 5.1 Br'!H37/'Tabel 5 F'!H37*100,"-"))</f>
        <v>1.4964048360067035</v>
      </c>
      <c r="I37" s="66"/>
      <c r="J37" s="93">
        <f>IF(OR('Tabel 5 F'!J37&lt;5,'Tabel 5.1 Br'!J37&lt;0.5),"-",IFERROR('Tabel 5.1 Br'!J37/'Tabel 5 F'!J37*100,"-"))</f>
        <v>2.2844097821299965</v>
      </c>
      <c r="K37" s="49"/>
    </row>
    <row r="38" spans="1:11" ht="15.75" customHeight="1" x14ac:dyDescent="0.2">
      <c r="A38" s="90" t="s">
        <v>52</v>
      </c>
      <c r="B38" s="94">
        <f>IF(OR('Tabel 5 F'!B38&lt;5,'Tabel 5.1 Br'!B38&lt;0.5),"-",IFERROR('Tabel 5.1 Br'!B38/'Tabel 5 F'!B38*100,"-"))</f>
        <v>13.825498154981549</v>
      </c>
      <c r="C38" s="94">
        <f>IF(OR('Tabel 5 F'!C38&lt;5,'Tabel 5.1 Br'!C38&lt;0.5),"-",IFERROR('Tabel 5.1 Br'!C38/'Tabel 5 F'!C38*100,"-"))</f>
        <v>7.6625729729729741</v>
      </c>
      <c r="D38" s="94">
        <f>IF(OR('Tabel 5 F'!D38&lt;5,'Tabel 5.1 Br'!D38&lt;0.5),"-",IFERROR('Tabel 5.1 Br'!D38/'Tabel 5 F'!D38*100,"-"))</f>
        <v>5.8820249042145596</v>
      </c>
      <c r="E38" s="94">
        <f>IF(OR('Tabel 5 F'!E38&lt;5,'Tabel 5.1 Br'!E38&lt;0.5),"-",IFERROR('Tabel 5.1 Br'!E38/'Tabel 5 F'!E38*100,"-"))</f>
        <v>2.81791833030853</v>
      </c>
      <c r="F38" s="94">
        <f>IF(OR('Tabel 5 F'!F38&lt;5,'Tabel 5.1 Br'!F38&lt;0.5),"-",IFERROR('Tabel 5.1 Br'!F38/'Tabel 5 F'!F38*100,"-"))</f>
        <v>4.0079884393063585</v>
      </c>
      <c r="G38" s="94">
        <f>IF(OR('Tabel 5 F'!G38&lt;5,'Tabel 5.1 Br'!G38&lt;0.5),"-",IFERROR('Tabel 5.1 Br'!G38/'Tabel 5 F'!G38*100,"-"))</f>
        <v>2.1137136090937796</v>
      </c>
      <c r="H38" s="94">
        <f>IF(OR('Tabel 5 F'!H38&lt;5,'Tabel 5.1 Br'!H38&lt;0.5),"-",IFERROR('Tabel 5.1 Br'!H38/'Tabel 5 F'!H38*100,"-"))</f>
        <v>1.5998060606060607</v>
      </c>
      <c r="I38" s="66"/>
      <c r="J38" s="94">
        <f>IF(OR('Tabel 5 F'!J38&lt;5,'Tabel 5.1 Br'!J38&lt;0.5),"-",IFERROR('Tabel 5.1 Br'!J38/'Tabel 5 F'!J38*100,"-"))</f>
        <v>3.8469943089430894</v>
      </c>
      <c r="K38" s="49"/>
    </row>
    <row r="39" spans="1:11" ht="15.75" customHeight="1" x14ac:dyDescent="0.2">
      <c r="A39" s="83" t="s">
        <v>53</v>
      </c>
      <c r="B39" s="95">
        <f>IF(OR('Tabel 5 F'!B39&lt;5,'Tabel 5.1 Br'!B39&lt;0.5),"-",IFERROR('Tabel 5.1 Br'!B39/'Tabel 5 F'!B39*100,"-"))</f>
        <v>24.507786666666664</v>
      </c>
      <c r="C39" s="95">
        <f>IF(OR('Tabel 5 F'!C39&lt;5,'Tabel 5.1 Br'!C39&lt;0.5),"-",IFERROR('Tabel 5.1 Br'!C39/'Tabel 5 F'!C39*100,"-"))</f>
        <v>9.2100650000000002</v>
      </c>
      <c r="D39" s="95">
        <f>IF(OR('Tabel 5 F'!D39&lt;5,'Tabel 5.1 Br'!D39&lt;0.5),"-",IFERROR('Tabel 5.1 Br'!D39/'Tabel 5 F'!D39*100,"-"))</f>
        <v>5.4184230145867094</v>
      </c>
      <c r="E39" s="95">
        <f>IF(OR('Tabel 5 F'!E39&lt;5,'Tabel 5.1 Br'!E39&lt;0.5),"-",IFERROR('Tabel 5.1 Br'!E39/'Tabel 5 F'!E39*100,"-"))</f>
        <v>4.2019170579029739</v>
      </c>
      <c r="F39" s="95">
        <f>IF(OR('Tabel 5 F'!F39&lt;5,'Tabel 5.1 Br'!F39&lt;0.5),"-",IFERROR('Tabel 5.1 Br'!F39/'Tabel 5 F'!F39*100,"-"))</f>
        <v>2.3052834645669291</v>
      </c>
      <c r="G39" s="95">
        <f>IF(OR('Tabel 5 F'!G39&lt;5,'Tabel 5.1 Br'!G39&lt;0.5),"-",IFERROR('Tabel 5.1 Br'!G39/'Tabel 5 F'!G39*100,"-"))</f>
        <v>1.9444323626981204</v>
      </c>
      <c r="H39" s="95">
        <f>IF(OR('Tabel 5 F'!H39&lt;5,'Tabel 5.1 Br'!H39&lt;0.5),"-",IFERROR('Tabel 5.1 Br'!H39/'Tabel 5 F'!H39*100,"-"))</f>
        <v>1.0986624649859944</v>
      </c>
      <c r="I39" s="66"/>
      <c r="J39" s="95">
        <f>IF(OR('Tabel 5 F'!J39&lt;5,'Tabel 5.1 Br'!J39&lt;0.5),"-",IFERROR('Tabel 5.1 Br'!J39/'Tabel 5 F'!J39*100,"-"))</f>
        <v>3.1584562438544745</v>
      </c>
      <c r="K39" s="49"/>
    </row>
    <row r="40" spans="1:11" ht="15.75" customHeight="1" x14ac:dyDescent="0.2">
      <c r="A40" s="79" t="s">
        <v>54</v>
      </c>
      <c r="B40" s="93">
        <f>IF(OR('Tabel 5 F'!B40&lt;5,'Tabel 5.1 Br'!B40&lt;0.5),"-",IFERROR('Tabel 5.1 Br'!B40/'Tabel 5 F'!B40*100,"-"))</f>
        <v>18.155098654708521</v>
      </c>
      <c r="C40" s="93">
        <f>IF(OR('Tabel 5 F'!C40&lt;5,'Tabel 5.1 Br'!C40&lt;0.5),"-",IFERROR('Tabel 5.1 Br'!C40/'Tabel 5 F'!C40*100,"-"))</f>
        <v>9.2571235955056181</v>
      </c>
      <c r="D40" s="93">
        <f>IF(OR('Tabel 5 F'!D40&lt;5,'Tabel 5.1 Br'!D40&lt;0.5),"-",IFERROR('Tabel 5.1 Br'!D40/'Tabel 5 F'!D40*100,"-"))</f>
        <v>6.4271662337662336</v>
      </c>
      <c r="E40" s="93">
        <f>IF(OR('Tabel 5 F'!E40&lt;5,'Tabel 5.1 Br'!E40&lt;0.5),"-",IFERROR('Tabel 5.1 Br'!E40/'Tabel 5 F'!E40*100,"-"))</f>
        <v>4.1203243744207603</v>
      </c>
      <c r="F40" s="93">
        <f>IF(OR('Tabel 5 F'!F40&lt;5,'Tabel 5.1 Br'!F40&lt;0.5),"-",IFERROR('Tabel 5.1 Br'!F40/'Tabel 5 F'!F40*100,"-"))</f>
        <v>3.1944531249999999</v>
      </c>
      <c r="G40" s="93">
        <f>IF(OR('Tabel 5 F'!G40&lt;5,'Tabel 5.1 Br'!G40&lt;0.5),"-",IFERROR('Tabel 5.1 Br'!G40/'Tabel 5 F'!G40*100,"-"))</f>
        <v>2.3661700270839603</v>
      </c>
      <c r="H40" s="93">
        <f>IF(OR('Tabel 5 F'!H40&lt;5,'Tabel 5.1 Br'!H40&lt;0.5),"-",IFERROR('Tabel 5.1 Br'!H40/'Tabel 5 F'!H40*100,"-"))</f>
        <v>3.0896395864106352</v>
      </c>
      <c r="I40" s="66"/>
      <c r="J40" s="93">
        <f>IF(OR('Tabel 5 F'!J40&lt;5,'Tabel 5.1 Br'!J40&lt;0.5),"-",IFERROR('Tabel 5.1 Br'!J40/'Tabel 5 F'!J40*100,"-"))</f>
        <v>3.9643966296752979</v>
      </c>
      <c r="K40" s="49"/>
    </row>
    <row r="41" spans="1:11" ht="15.75" customHeight="1" x14ac:dyDescent="0.2">
      <c r="A41" s="90" t="s">
        <v>214</v>
      </c>
      <c r="B41" s="94">
        <f>IF(OR('Tabel 5 F'!B41&lt;5,'Tabel 5.1 Br'!B41&lt;0.5),"-",IFERROR('Tabel 5.1 Br'!B41/'Tabel 5 F'!B41*100,"-"))</f>
        <v>13.442426165803109</v>
      </c>
      <c r="C41" s="94">
        <f>IF(OR('Tabel 5 F'!C41&lt;5,'Tabel 5.1 Br'!C41&lt;0.5),"-",IFERROR('Tabel 5.1 Br'!C41/'Tabel 5 F'!C41*100,"-"))</f>
        <v>6.163535864978904</v>
      </c>
      <c r="D41" s="94">
        <f>IF(OR('Tabel 5 F'!D41&lt;5,'Tabel 5.1 Br'!D41&lt;0.5),"-",IFERROR('Tabel 5.1 Br'!D41/'Tabel 5 F'!D41*100,"-"))</f>
        <v>2.9992009569377989</v>
      </c>
      <c r="E41" s="94">
        <f>IF(OR('Tabel 5 F'!E41&lt;5,'Tabel 5.1 Br'!E41&lt;0.5),"-",IFERROR('Tabel 5.1 Br'!E41/'Tabel 5 F'!E41*100,"-"))</f>
        <v>0.68125456711675936</v>
      </c>
      <c r="F41" s="94">
        <f>IF(OR('Tabel 5 F'!F41&lt;5,'Tabel 5.1 Br'!F41&lt;0.5),"-",IFERROR('Tabel 5.1 Br'!F41/'Tabel 5 F'!F41*100,"-"))</f>
        <v>0.56765077233042316</v>
      </c>
      <c r="G41" s="94">
        <f>IF(OR('Tabel 5 F'!G41&lt;5,'Tabel 5.1 Br'!G41&lt;0.5),"-",IFERROR('Tabel 5.1 Br'!G41/'Tabel 5 F'!G41*100,"-"))</f>
        <v>1.0005390530149738</v>
      </c>
      <c r="H41" s="94">
        <f>IF(OR('Tabel 5 F'!H41&lt;5,'Tabel 5.1 Br'!H41&lt;0.5),"-",IFERROR('Tabel 5.1 Br'!H41/'Tabel 5 F'!H41*100,"-"))</f>
        <v>0.49875311720698251</v>
      </c>
      <c r="I41" s="66"/>
      <c r="J41" s="94">
        <f>IF(OR('Tabel 5 F'!J41&lt;5,'Tabel 5.1 Br'!J41&lt;0.5),"-",IFERROR('Tabel 5.1 Br'!J41/'Tabel 5 F'!J41*100,"-"))</f>
        <v>2.4814881424936388</v>
      </c>
      <c r="K41" s="49"/>
    </row>
    <row r="42" spans="1:11" ht="15.75" customHeight="1" x14ac:dyDescent="0.2">
      <c r="A42" s="83" t="s">
        <v>55</v>
      </c>
      <c r="B42" s="95">
        <f>IF(OR('Tabel 5 F'!B42&lt;5,'Tabel 5.1 Br'!B42&lt;0.5),"-",IFERROR('Tabel 5.1 Br'!B42/'Tabel 5 F'!B42*100,"-"))</f>
        <v>12.63423315118397</v>
      </c>
      <c r="C42" s="95">
        <f>IF(OR('Tabel 5 F'!C42&lt;5,'Tabel 5.1 Br'!C42&lt;0.5),"-",IFERROR('Tabel 5.1 Br'!C42/'Tabel 5 F'!C42*100,"-"))</f>
        <v>8.1926019999999991</v>
      </c>
      <c r="D42" s="95">
        <f>IF(OR('Tabel 5 F'!D42&lt;5,'Tabel 5.1 Br'!D42&lt;0.5),"-",IFERROR('Tabel 5.1 Br'!D42/'Tabel 5 F'!D42*100,"-"))</f>
        <v>3.3379435736677121</v>
      </c>
      <c r="E42" s="95">
        <f>IF(OR('Tabel 5 F'!E42&lt;5,'Tabel 5.1 Br'!E42&lt;0.5),"-",IFERROR('Tabel 5.1 Br'!E42/'Tabel 5 F'!E42*100,"-"))</f>
        <v>3.1228336933045355</v>
      </c>
      <c r="F42" s="95">
        <f>IF(OR('Tabel 5 F'!F42&lt;5,'Tabel 5.1 Br'!F42&lt;0.5),"-",IFERROR('Tabel 5.1 Br'!F42/'Tabel 5 F'!F42*100,"-"))</f>
        <v>2.2627896551724138</v>
      </c>
      <c r="G42" s="95">
        <f>IF(OR('Tabel 5 F'!G42&lt;5,'Tabel 5.1 Br'!G42&lt;0.5),"-",IFERROR('Tabel 5.1 Br'!G42/'Tabel 5 F'!G42*100,"-"))</f>
        <v>1.5629956458635705</v>
      </c>
      <c r="H42" s="95">
        <f>IF(OR('Tabel 5 F'!H42&lt;5,'Tabel 5.1 Br'!H42&lt;0.5),"-",IFERROR('Tabel 5.1 Br'!H42/'Tabel 5 F'!H42*100,"-"))</f>
        <v>3.3755705128205129</v>
      </c>
      <c r="I42" s="66"/>
      <c r="J42" s="95">
        <f>IF(OR('Tabel 5 F'!J42&lt;5,'Tabel 5.1 Br'!J42&lt;0.5),"-",IFERROR('Tabel 5.1 Br'!J42/'Tabel 5 F'!J42*100,"-"))</f>
        <v>4.3326212343864796</v>
      </c>
      <c r="K42" s="49"/>
    </row>
    <row r="43" spans="1:11" ht="15.75" customHeight="1" x14ac:dyDescent="0.2">
      <c r="A43" s="79" t="s">
        <v>56</v>
      </c>
      <c r="B43" s="93">
        <f>IF(OR('Tabel 5 F'!B43&lt;5,'Tabel 5.1 Br'!B43&lt;0.5),"-",IFERROR('Tabel 5.1 Br'!B43/'Tabel 5 F'!B43*100,"-"))</f>
        <v>16.128964539007093</v>
      </c>
      <c r="C43" s="93">
        <f>IF(OR('Tabel 5 F'!C43&lt;5,'Tabel 5.1 Br'!C43&lt;0.5),"-",IFERROR('Tabel 5.1 Br'!C43/'Tabel 5 F'!C43*100,"-"))</f>
        <v>6.376060606060606</v>
      </c>
      <c r="D43" s="93">
        <f>IF(OR('Tabel 5 F'!D43&lt;5,'Tabel 5.1 Br'!D43&lt;0.5),"-",IFERROR('Tabel 5.1 Br'!D43/'Tabel 5 F'!D43*100,"-"))</f>
        <v>13.65729347826087</v>
      </c>
      <c r="E43" s="93">
        <f>IF(OR('Tabel 5 F'!E43&lt;5,'Tabel 5.1 Br'!E43&lt;0.5),"-",IFERROR('Tabel 5.1 Br'!E43/'Tabel 5 F'!E43*100,"-"))</f>
        <v>4.3741818181818184</v>
      </c>
      <c r="F43" s="93">
        <f>IF(OR('Tabel 5 F'!F43&lt;5,'Tabel 5.1 Br'!F43&lt;0.5),"-",IFERROR('Tabel 5.1 Br'!F43/'Tabel 5 F'!F43*100,"-"))</f>
        <v>8.4461166666666649</v>
      </c>
      <c r="G43" s="93">
        <f>IF(OR('Tabel 5 F'!G43&lt;5,'Tabel 5.1 Br'!G43&lt;0.5),"-",IFERROR('Tabel 5.1 Br'!G43/'Tabel 5 F'!G43*100,"-"))</f>
        <v>3.3059901477832514</v>
      </c>
      <c r="H43" s="93">
        <f>IF(OR('Tabel 5 F'!H43&lt;5,'Tabel 5.1 Br'!H43&lt;0.5),"-",IFERROR('Tabel 5.1 Br'!H43/'Tabel 5 F'!H43*100,"-"))</f>
        <v>2.4808685567010307</v>
      </c>
      <c r="I43" s="66"/>
      <c r="J43" s="93">
        <f>IF(OR('Tabel 5 F'!J43&lt;5,'Tabel 5.1 Br'!J43&lt;0.5),"-",IFERROR('Tabel 5.1 Br'!J43/'Tabel 5 F'!J43*100,"-"))</f>
        <v>5.2105469728601257</v>
      </c>
      <c r="K43" s="49"/>
    </row>
    <row r="44" spans="1:11" ht="15.75" customHeight="1" x14ac:dyDescent="0.2">
      <c r="A44" s="90" t="s">
        <v>57</v>
      </c>
      <c r="B44" s="94">
        <f>IF(OR('Tabel 5 F'!B44&lt;5,'Tabel 5.1 Br'!B44&lt;0.5),"-",IFERROR('Tabel 5.1 Br'!B44/'Tabel 5 F'!B44*100,"-"))</f>
        <v>19.371820342205321</v>
      </c>
      <c r="C44" s="94">
        <f>IF(OR('Tabel 5 F'!C44&lt;5,'Tabel 5.1 Br'!C44&lt;0.5),"-",IFERROR('Tabel 5.1 Br'!C44/'Tabel 5 F'!C44*100,"-"))</f>
        <v>16.287344999999998</v>
      </c>
      <c r="D44" s="94">
        <f>IF(OR('Tabel 5 F'!D44&lt;5,'Tabel 5.1 Br'!D44&lt;0.5),"-",IFERROR('Tabel 5.1 Br'!D44/'Tabel 5 F'!D44*100,"-"))</f>
        <v>11.133505244755245</v>
      </c>
      <c r="E44" s="94">
        <f>IF(OR('Tabel 5 F'!E44&lt;5,'Tabel 5.1 Br'!E44&lt;0.5),"-",IFERROR('Tabel 5.1 Br'!E44/'Tabel 5 F'!E44*100,"-"))</f>
        <v>5.7112428057553952</v>
      </c>
      <c r="F44" s="94">
        <f>IF(OR('Tabel 5 F'!F44&lt;5,'Tabel 5.1 Br'!F44&lt;0.5),"-",IFERROR('Tabel 5.1 Br'!F44/'Tabel 5 F'!F44*100,"-"))</f>
        <v>4.6149799196787153</v>
      </c>
      <c r="G44" s="94">
        <f>IF(OR('Tabel 5 F'!G44&lt;5,'Tabel 5.1 Br'!G44&lt;0.5),"-",IFERROR('Tabel 5.1 Br'!G44/'Tabel 5 F'!G44*100,"-"))</f>
        <v>3.0587731878409974</v>
      </c>
      <c r="H44" s="94">
        <f>IF(OR('Tabel 5 F'!H44&lt;5,'Tabel 5.1 Br'!H44&lt;0.5),"-",IFERROR('Tabel 5.1 Br'!H44/'Tabel 5 F'!H44*100,"-"))</f>
        <v>1.9179856938483546</v>
      </c>
      <c r="I44" s="66"/>
      <c r="J44" s="94">
        <f>IF(OR('Tabel 5 F'!J44&lt;5,'Tabel 5.1 Br'!J44&lt;0.5),"-",IFERROR('Tabel 5.1 Br'!J44/'Tabel 5 F'!J44*100,"-"))</f>
        <v>8.9071122427769698</v>
      </c>
      <c r="K44" s="49"/>
    </row>
    <row r="45" spans="1:11" ht="15.75" customHeight="1" x14ac:dyDescent="0.2">
      <c r="A45" s="83" t="s">
        <v>58</v>
      </c>
      <c r="B45" s="95">
        <f>IF(OR('Tabel 5 F'!B45&lt;5,'Tabel 5.1 Br'!B45&lt;0.5),"-",IFERROR('Tabel 5.1 Br'!B45/'Tabel 5 F'!B45*100,"-"))</f>
        <v>21.75372625</v>
      </c>
      <c r="C45" s="95">
        <f>IF(OR('Tabel 5 F'!C45&lt;5,'Tabel 5.1 Br'!C45&lt;0.5),"-",IFERROR('Tabel 5.1 Br'!C45/'Tabel 5 F'!C45*100,"-"))</f>
        <v>7.9865444015444016</v>
      </c>
      <c r="D45" s="95">
        <f>IF(OR('Tabel 5 F'!D45&lt;5,'Tabel 5.1 Br'!D45&lt;0.5),"-",IFERROR('Tabel 5.1 Br'!D45/'Tabel 5 F'!D45*100,"-"))</f>
        <v>4.5872658730158733</v>
      </c>
      <c r="E45" s="95">
        <f>IF(OR('Tabel 5 F'!E45&lt;5,'Tabel 5.1 Br'!E45&lt;0.5),"-",IFERROR('Tabel 5.1 Br'!E45/'Tabel 5 F'!E45*100,"-"))</f>
        <v>2.3903305084745767</v>
      </c>
      <c r="F45" s="95">
        <f>IF(OR('Tabel 5 F'!F45&lt;5,'Tabel 5.1 Br'!F45&lt;0.5),"-",IFERROR('Tabel 5.1 Br'!F45/'Tabel 5 F'!F45*100,"-"))</f>
        <v>0.58388118811881196</v>
      </c>
      <c r="G45" s="95">
        <f>IF(OR('Tabel 5 F'!G45&lt;5,'Tabel 5.1 Br'!G45&lt;0.5),"-",IFERROR('Tabel 5.1 Br'!G45/'Tabel 5 F'!G45*100,"-"))</f>
        <v>0.57113031914893619</v>
      </c>
      <c r="H45" s="95">
        <f>IF(OR('Tabel 5 F'!H45&lt;5,'Tabel 5.1 Br'!H45&lt;0.5),"-",IFERROR('Tabel 5.1 Br'!H45/'Tabel 5 F'!H45*100,"-"))</f>
        <v>2.0318520179372199</v>
      </c>
      <c r="I45" s="66"/>
      <c r="J45" s="95">
        <f>IF(OR('Tabel 5 F'!J45&lt;5,'Tabel 5.1 Br'!J45&lt;0.5),"-",IFERROR('Tabel 5.1 Br'!J45/'Tabel 5 F'!J45*100,"-"))</f>
        <v>6.9170887885628289</v>
      </c>
      <c r="K45" s="49"/>
    </row>
    <row r="46" spans="1:11" ht="15.75" customHeight="1" x14ac:dyDescent="0.2">
      <c r="A46" s="79" t="s">
        <v>59</v>
      </c>
      <c r="B46" s="93">
        <f>IF(OR('Tabel 5 F'!B46&lt;5,'Tabel 5.1 Br'!B46&lt;0.5),"-",IFERROR('Tabel 5.1 Br'!B46/'Tabel 5 F'!B46*100,"-"))</f>
        <v>10.217205523442518</v>
      </c>
      <c r="C46" s="93">
        <f>IF(OR('Tabel 5 F'!C46&lt;5,'Tabel 5.1 Br'!C46&lt;0.5),"-",IFERROR('Tabel 5.1 Br'!C46/'Tabel 5 F'!C46*100,"-"))</f>
        <v>7.5954992260061918</v>
      </c>
      <c r="D46" s="93">
        <f>IF(OR('Tabel 5 F'!D46&lt;5,'Tabel 5.1 Br'!D46&lt;0.5),"-",IFERROR('Tabel 5.1 Br'!D46/'Tabel 5 F'!D46*100,"-"))</f>
        <v>5.0195460666194185</v>
      </c>
      <c r="E46" s="93">
        <f>IF(OR('Tabel 5 F'!E46&lt;5,'Tabel 5.1 Br'!E46&lt;0.5),"-",IFERROR('Tabel 5.1 Br'!E46/'Tabel 5 F'!E46*100,"-"))</f>
        <v>4.2939111163782888</v>
      </c>
      <c r="F46" s="93">
        <f>IF(OR('Tabel 5 F'!F46&lt;5,'Tabel 5.1 Br'!F46&lt;0.5),"-",IFERROR('Tabel 5.1 Br'!F46/'Tabel 5 F'!F46*100,"-"))</f>
        <v>2.7366762202043136</v>
      </c>
      <c r="G46" s="93">
        <f>IF(OR('Tabel 5 F'!G46&lt;5,'Tabel 5.1 Br'!G46&lt;0.5),"-",IFERROR('Tabel 5.1 Br'!G46/'Tabel 5 F'!G46*100,"-"))</f>
        <v>3.7209283439490441</v>
      </c>
      <c r="H46" s="93">
        <f>IF(OR('Tabel 5 F'!H46&lt;5,'Tabel 5.1 Br'!H46&lt;0.5),"-",IFERROR('Tabel 5.1 Br'!H46/'Tabel 5 F'!H46*100,"-"))</f>
        <v>2.8150133107965347</v>
      </c>
      <c r="I46" s="66"/>
      <c r="J46" s="93">
        <f>IF(OR('Tabel 5 F'!J46&lt;5,'Tabel 5.1 Br'!J46&lt;0.5),"-",IFERROR('Tabel 5.1 Br'!J46/'Tabel 5 F'!J46*100,"-"))</f>
        <v>4.2576101376970668</v>
      </c>
    </row>
    <row r="47" spans="1:11" ht="15.75" customHeight="1" x14ac:dyDescent="0.2">
      <c r="A47" s="38"/>
    </row>
    <row r="48" spans="1:11" ht="15.75" customHeight="1" x14ac:dyDescent="0.2">
      <c r="A48" s="88" t="s">
        <v>20</v>
      </c>
      <c r="B48" s="92">
        <f>IF(OR('Tabel 5 F'!B48&lt;5,'Tabel 5.1 Br'!B48&lt;0.5),"-",IFERROR('Tabel 5.1 Br'!B48/'Tabel 5 F'!B48*100,"-"))</f>
        <v>14.316693742837497</v>
      </c>
      <c r="C48" s="92">
        <f>IF(OR('Tabel 5 F'!C48&lt;5,'Tabel 5.1 Br'!C48&lt;0.5),"-",IFERROR('Tabel 5.1 Br'!C48/'Tabel 5 F'!C48*100,"-"))</f>
        <v>7.3949889705882343</v>
      </c>
      <c r="D48" s="92">
        <f>IF(OR('Tabel 5 F'!D48&lt;5,'Tabel 5.1 Br'!D48&lt;0.5),"-",IFERROR('Tabel 5.1 Br'!D48/'Tabel 5 F'!D48*100,"-"))</f>
        <v>4.2219928218636804</v>
      </c>
      <c r="E48" s="92">
        <f>IF(OR('Tabel 5 F'!E48&lt;5,'Tabel 5.1 Br'!E48&lt;0.5),"-",IFERROR('Tabel 5.1 Br'!E48/'Tabel 5 F'!E48*100,"-"))</f>
        <v>2.4142294140063898</v>
      </c>
      <c r="F48" s="92">
        <f>IF(OR('Tabel 5 F'!F48&lt;5,'Tabel 5.1 Br'!F48&lt;0.5),"-",IFERROR('Tabel 5.1 Br'!F48/'Tabel 5 F'!F48*100,"-"))</f>
        <v>1.7180263957239399</v>
      </c>
      <c r="G48" s="92">
        <f>IF(OR('Tabel 5 F'!G48&lt;5,'Tabel 5.1 Br'!G48&lt;0.5),"-",IFERROR('Tabel 5.1 Br'!G48/'Tabel 5 F'!G48*100,"-"))</f>
        <v>1.4338311542298925</v>
      </c>
      <c r="H48" s="92">
        <f>IF(OR('Tabel 5 F'!H48&lt;5,'Tabel 5.1 Br'!H48&lt;0.5),"-",IFERROR('Tabel 5.1 Br'!H48/'Tabel 5 F'!H48*100,"-"))</f>
        <v>1.9071353748842952</v>
      </c>
      <c r="I48" s="128"/>
      <c r="J48" s="92">
        <f>IF(OR('Tabel 5 F'!J48&lt;5,'Tabel 5.1 Br'!J48&lt;0.5),"-",IFERROR('Tabel 5.1 Br'!J48/'Tabel 5 F'!J48*100,"-"))</f>
        <v>3.1146531786300358</v>
      </c>
      <c r="K48" s="75">
        <v>4.8601057599999997</v>
      </c>
    </row>
    <row r="49" spans="1:19" ht="15.75" customHeight="1" x14ac:dyDescent="0.2">
      <c r="B49" s="46"/>
      <c r="C49" s="46"/>
      <c r="D49" s="46"/>
      <c r="E49" s="46"/>
      <c r="F49" s="46"/>
      <c r="G49" s="46"/>
      <c r="H49" s="46"/>
      <c r="J49" s="46"/>
    </row>
    <row r="50" spans="1:19" ht="15.75" customHeight="1" x14ac:dyDescent="0.2">
      <c r="A50" s="90" t="s">
        <v>60</v>
      </c>
      <c r="B50" s="94">
        <f>IF(OR('Tabel 5 F'!B50&lt;5,'Tabel 5.1 Br'!B50&lt;0.5),"-",IFERROR('Tabel 5.1 Br'!B50/'Tabel 5 F'!B50*100,"-"))</f>
        <v>12.697647949526814</v>
      </c>
      <c r="C50" s="94">
        <f>IF(OR('Tabel 5 F'!C50&lt;5,'Tabel 5.1 Br'!C50&lt;0.5),"-",IFERROR('Tabel 5.1 Br'!C50/'Tabel 5 F'!C50*100,"-"))</f>
        <v>3.7530391663672296</v>
      </c>
      <c r="D50" s="94">
        <f>IF(OR('Tabel 5 F'!D50&lt;5,'Tabel 5.1 Br'!D50&lt;0.5),"-",IFERROR('Tabel 5.1 Br'!D50/'Tabel 5 F'!D50*100,"-"))</f>
        <v>1.9593629458388373</v>
      </c>
      <c r="E50" s="94">
        <f>IF(OR('Tabel 5 F'!E50&lt;5,'Tabel 5.1 Br'!E50&lt;0.5),"-",IFERROR('Tabel 5.1 Br'!E50/'Tabel 5 F'!E50*100,"-"))</f>
        <v>1.059498555414307</v>
      </c>
      <c r="F50" s="94">
        <f>IF(OR('Tabel 5 F'!F50&lt;5,'Tabel 5.1 Br'!F50&lt;0.5),"-",IFERROR('Tabel 5.1 Br'!F50/'Tabel 5 F'!F50*100,"-"))</f>
        <v>0.68248027229786057</v>
      </c>
      <c r="G50" s="94">
        <f>IF(OR('Tabel 5 F'!G50&lt;5,'Tabel 5.1 Br'!G50&lt;0.5),"-",IFERROR('Tabel 5.1 Br'!G50/'Tabel 5 F'!G50*100,"-"))</f>
        <v>0.94006794769697122</v>
      </c>
      <c r="H50" s="94">
        <f>IF(OR('Tabel 5 F'!H50&lt;5,'Tabel 5.1 Br'!H50&lt;0.5),"-",IFERROR('Tabel 5.1 Br'!H50/'Tabel 5 F'!H50*100,"-"))</f>
        <v>1.5071874731874733</v>
      </c>
      <c r="I50" s="66"/>
      <c r="J50" s="94">
        <f>IF(OR('Tabel 5 F'!J50&lt;5,'Tabel 5.1 Br'!J50&lt;0.5),"-",IFERROR('Tabel 5.1 Br'!J50/'Tabel 5 F'!J50*100,"-"))</f>
        <v>1.6891369397262657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5.1 Br'!B51&lt;0.5),"-",IFERROR('Tabel 5.1 Br'!B51/'Tabel 5 F'!B51*100,"-"))</f>
        <v>21.449074112734863</v>
      </c>
      <c r="C51" s="95">
        <f>IF(OR('Tabel 5 F'!C51&lt;5,'Tabel 5.1 Br'!C51&lt;0.5),"-",IFERROR('Tabel 5.1 Br'!C51/'Tabel 5 F'!C51*100,"-"))</f>
        <v>13.667386218393998</v>
      </c>
      <c r="D51" s="95">
        <f>IF(OR('Tabel 5 F'!D51&lt;5,'Tabel 5.1 Br'!D51&lt;0.5),"-",IFERROR('Tabel 5.1 Br'!D51/'Tabel 5 F'!D51*100,"-"))</f>
        <v>7.7762598831985619</v>
      </c>
      <c r="E51" s="95">
        <f>IF(OR('Tabel 5 F'!E51&lt;5,'Tabel 5.1 Br'!E51&lt;0.5),"-",IFERROR('Tabel 5.1 Br'!E51/'Tabel 5 F'!E51*100,"-"))</f>
        <v>4.1631175516822054</v>
      </c>
      <c r="F51" s="95">
        <f>IF(OR('Tabel 5 F'!F51&lt;5,'Tabel 5.1 Br'!F51&lt;0.5),"-",IFERROR('Tabel 5.1 Br'!F51/'Tabel 5 F'!F51*100,"-"))</f>
        <v>2.833607955878902</v>
      </c>
      <c r="G51" s="95">
        <f>IF(OR('Tabel 5 F'!G51&lt;5,'Tabel 5.1 Br'!G51&lt;0.5),"-",IFERROR('Tabel 5.1 Br'!G51/'Tabel 5 F'!G51*100,"-"))</f>
        <v>1.682842664613015</v>
      </c>
      <c r="H51" s="95">
        <f>IF(OR('Tabel 5 F'!H51&lt;5,'Tabel 5.1 Br'!H51&lt;0.5),"-",IFERROR('Tabel 5.1 Br'!H51/'Tabel 5 F'!H51*100,"-"))</f>
        <v>2.4764635974304068</v>
      </c>
      <c r="I51" s="66"/>
      <c r="J51" s="95">
        <f>IF(OR('Tabel 5 F'!J51&lt;5,'Tabel 5.1 Br'!J51&lt;0.5),"-",IFERROR('Tabel 5.1 Br'!J51/'Tabel 5 F'!J51*100,"-"))</f>
        <v>4.8601057625286277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5.1 Br'!B52&lt;0.5),"-",IFERROR('Tabel 5.1 Br'!B52/'Tabel 5 F'!B52*100,"-"))</f>
        <v>10.249646606674165</v>
      </c>
      <c r="C52" s="93">
        <f>IF(OR('Tabel 5 F'!C52&lt;5,'Tabel 5.1 Br'!C52&lt;0.5),"-",IFERROR('Tabel 5.1 Br'!C52/'Tabel 5 F'!C52*100,"-"))</f>
        <v>5.1111627272727267</v>
      </c>
      <c r="D52" s="93">
        <f>IF(OR('Tabel 5 F'!D52&lt;5,'Tabel 5.1 Br'!D52&lt;0.5),"-",IFERROR('Tabel 5.1 Br'!D52/'Tabel 5 F'!D52*100,"-"))</f>
        <v>2.8854458659843276</v>
      </c>
      <c r="E52" s="93">
        <f>IF(OR('Tabel 5 F'!E52&lt;5,'Tabel 5.1 Br'!E52&lt;0.5),"-",IFERROR('Tabel 5.1 Br'!E52/'Tabel 5 F'!E52*100,"-"))</f>
        <v>1.6420551196841739</v>
      </c>
      <c r="F52" s="93">
        <f>IF(OR('Tabel 5 F'!F52&lt;5,'Tabel 5.1 Br'!F52&lt;0.5),"-",IFERROR('Tabel 5.1 Br'!F52/'Tabel 5 F'!F52*100,"-"))</f>
        <v>1.4739565845369582</v>
      </c>
      <c r="G52" s="93">
        <f>IF(OR('Tabel 5 F'!G52&lt;5,'Tabel 5.1 Br'!G52&lt;0.5),"-",IFERROR('Tabel 5.1 Br'!G52/'Tabel 5 F'!G52*100,"-"))</f>
        <v>1.4387394409042877</v>
      </c>
      <c r="H52" s="93">
        <f>IF(OR('Tabel 5 F'!H52&lt;5,'Tabel 5.1 Br'!H52&lt;0.5),"-",IFERROR('Tabel 5.1 Br'!H52/'Tabel 5 F'!H52*100,"-"))</f>
        <v>1.4897731966890029</v>
      </c>
      <c r="I52" s="66"/>
      <c r="J52" s="93">
        <f>IF(OR('Tabel 5 F'!J52&lt;5,'Tabel 5.1 Br'!J52&lt;0.5),"-",IFERROR('Tabel 5.1 Br'!J52/'Tabel 5 F'!J52*100,"-"))</f>
        <v>2.3517362245670719</v>
      </c>
      <c r="K52" s="24"/>
      <c r="L52" s="24"/>
      <c r="M52" s="24"/>
      <c r="N52" s="24"/>
    </row>
    <row r="53" spans="1:19" x14ac:dyDescent="0.2">
      <c r="A53" s="47" t="s">
        <v>69</v>
      </c>
    </row>
    <row r="54" spans="1:19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3"/>
  <sheetViews>
    <sheetView showGridLines="0" topLeftCell="A13" workbookViewId="0">
      <selection activeCell="B39" sqref="B39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10" ht="15.75" customHeight="1" x14ac:dyDescent="0.25">
      <c r="A1" s="16" t="s">
        <v>21</v>
      </c>
    </row>
    <row r="2" spans="1:10" ht="15.75" customHeight="1" x14ac:dyDescent="0.2">
      <c r="A2" s="27"/>
    </row>
    <row r="3" spans="1:10" ht="15.75" customHeight="1" x14ac:dyDescent="0.25">
      <c r="A3" s="16" t="s">
        <v>190</v>
      </c>
    </row>
    <row r="4" spans="1:10" ht="15.75" customHeight="1" x14ac:dyDescent="0.25">
      <c r="A4" s="16"/>
    </row>
    <row r="5" spans="1:10" ht="15.75" customHeight="1" x14ac:dyDescent="0.2"/>
    <row r="6" spans="1:10" ht="15.75" customHeight="1" x14ac:dyDescent="0.2"/>
    <row r="7" spans="1:10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  <c r="J7" s="27"/>
    </row>
    <row r="8" spans="1:10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  <c r="J8" s="27"/>
    </row>
    <row r="9" spans="1:10" ht="15.75" customHeight="1" x14ac:dyDescent="0.2">
      <c r="A9" s="79" t="s">
        <v>207</v>
      </c>
      <c r="B9" s="80">
        <v>148</v>
      </c>
      <c r="C9" s="80">
        <v>516</v>
      </c>
      <c r="D9" s="80">
        <v>123</v>
      </c>
      <c r="E9" s="80">
        <v>1241</v>
      </c>
      <c r="F9" s="80">
        <v>165</v>
      </c>
      <c r="G9" s="80">
        <v>475</v>
      </c>
      <c r="H9" s="80">
        <v>138</v>
      </c>
      <c r="I9" s="80">
        <v>1059</v>
      </c>
      <c r="J9" s="49"/>
    </row>
    <row r="10" spans="1:10" ht="15.75" customHeight="1" x14ac:dyDescent="0.2">
      <c r="A10" s="90" t="s">
        <v>208</v>
      </c>
      <c r="B10" s="91">
        <v>73</v>
      </c>
      <c r="C10" s="91">
        <v>724</v>
      </c>
      <c r="D10" s="91">
        <v>37</v>
      </c>
      <c r="E10" s="91">
        <v>308</v>
      </c>
      <c r="F10" s="91">
        <v>47</v>
      </c>
      <c r="G10" s="91">
        <v>588</v>
      </c>
      <c r="H10" s="91">
        <v>47</v>
      </c>
      <c r="I10" s="91">
        <v>264</v>
      </c>
      <c r="J10" s="49"/>
    </row>
    <row r="11" spans="1:10" ht="15.75" customHeight="1" x14ac:dyDescent="0.2">
      <c r="A11" s="83" t="s">
        <v>209</v>
      </c>
      <c r="B11" s="84">
        <v>120</v>
      </c>
      <c r="C11" s="84">
        <v>374</v>
      </c>
      <c r="D11" s="84">
        <v>239</v>
      </c>
      <c r="E11" s="84">
        <v>1023</v>
      </c>
      <c r="F11" s="84">
        <v>189</v>
      </c>
      <c r="G11" s="84">
        <v>304</v>
      </c>
      <c r="H11" s="84">
        <v>269</v>
      </c>
      <c r="I11" s="84">
        <v>862</v>
      </c>
      <c r="J11" s="49"/>
    </row>
    <row r="12" spans="1:10" ht="15.75" customHeight="1" x14ac:dyDescent="0.2">
      <c r="A12" s="79" t="s">
        <v>26</v>
      </c>
      <c r="B12" s="80">
        <v>238</v>
      </c>
      <c r="C12" s="80">
        <v>390</v>
      </c>
      <c r="D12" s="80">
        <v>284</v>
      </c>
      <c r="E12" s="80">
        <v>1235</v>
      </c>
      <c r="F12" s="80">
        <v>198</v>
      </c>
      <c r="G12" s="80">
        <v>467</v>
      </c>
      <c r="H12" s="80">
        <v>357</v>
      </c>
      <c r="I12" s="80">
        <v>1268</v>
      </c>
      <c r="J12" s="49"/>
    </row>
    <row r="13" spans="1:10" ht="15.75" customHeight="1" x14ac:dyDescent="0.2">
      <c r="A13" s="90" t="s">
        <v>27</v>
      </c>
      <c r="B13" s="91">
        <v>54</v>
      </c>
      <c r="C13" s="91">
        <v>93</v>
      </c>
      <c r="D13" s="91">
        <v>85</v>
      </c>
      <c r="E13" s="91">
        <v>264</v>
      </c>
      <c r="F13" s="91">
        <v>46</v>
      </c>
      <c r="G13" s="91">
        <v>100</v>
      </c>
      <c r="H13" s="91">
        <v>72</v>
      </c>
      <c r="I13" s="91">
        <v>211</v>
      </c>
      <c r="J13" s="49"/>
    </row>
    <row r="14" spans="1:10" ht="15.75" customHeight="1" x14ac:dyDescent="0.2">
      <c r="A14" s="83" t="s">
        <v>28</v>
      </c>
      <c r="B14" s="84">
        <v>10</v>
      </c>
      <c r="C14" s="84">
        <v>9</v>
      </c>
      <c r="D14" s="84">
        <v>9</v>
      </c>
      <c r="E14" s="84">
        <v>17</v>
      </c>
      <c r="F14" s="84">
        <v>3</v>
      </c>
      <c r="G14" s="84">
        <v>13</v>
      </c>
      <c r="H14" s="84">
        <v>19</v>
      </c>
      <c r="I14" s="84">
        <v>17</v>
      </c>
      <c r="J14" s="49"/>
    </row>
    <row r="15" spans="1:10" ht="15.75" customHeight="1" x14ac:dyDescent="0.2">
      <c r="A15" s="79" t="s">
        <v>29</v>
      </c>
      <c r="B15" s="80">
        <v>105</v>
      </c>
      <c r="C15" s="80">
        <v>193</v>
      </c>
      <c r="D15" s="80">
        <v>90</v>
      </c>
      <c r="E15" s="80">
        <v>447</v>
      </c>
      <c r="F15" s="80">
        <v>63</v>
      </c>
      <c r="G15" s="80">
        <v>156</v>
      </c>
      <c r="H15" s="80">
        <v>81</v>
      </c>
      <c r="I15" s="80">
        <v>287</v>
      </c>
      <c r="J15" s="49"/>
    </row>
    <row r="16" spans="1:10" ht="15.75" customHeight="1" x14ac:dyDescent="0.2">
      <c r="A16" s="90" t="s">
        <v>30</v>
      </c>
      <c r="B16" s="91">
        <v>89</v>
      </c>
      <c r="C16" s="91">
        <v>46</v>
      </c>
      <c r="D16" s="91">
        <v>61</v>
      </c>
      <c r="E16" s="91">
        <v>113</v>
      </c>
      <c r="F16" s="91">
        <v>50</v>
      </c>
      <c r="G16" s="91">
        <v>32</v>
      </c>
      <c r="H16" s="91">
        <v>60</v>
      </c>
      <c r="I16" s="91">
        <v>99</v>
      </c>
      <c r="J16" s="49"/>
    </row>
    <row r="17" spans="1:10" ht="15" hidden="1" customHeight="1" x14ac:dyDescent="0.2">
      <c r="A17" s="31" t="s">
        <v>31</v>
      </c>
      <c r="B17" s="36">
        <v>15</v>
      </c>
      <c r="C17" s="36">
        <v>14</v>
      </c>
      <c r="D17" s="36">
        <v>19</v>
      </c>
      <c r="E17" s="36">
        <v>27</v>
      </c>
      <c r="F17" s="36">
        <v>16</v>
      </c>
      <c r="G17" s="36">
        <v>17</v>
      </c>
      <c r="H17" s="36">
        <v>29</v>
      </c>
      <c r="I17" s="36">
        <v>23</v>
      </c>
      <c r="J17" s="49"/>
    </row>
    <row r="18" spans="1:10" ht="15" hidden="1" customHeight="1" x14ac:dyDescent="0.2">
      <c r="A18" s="33" t="s">
        <v>32</v>
      </c>
      <c r="B18" s="37">
        <v>2</v>
      </c>
      <c r="C18" s="37">
        <v>6</v>
      </c>
      <c r="D18" s="37">
        <v>6</v>
      </c>
      <c r="E18" s="37">
        <v>12</v>
      </c>
      <c r="F18" s="37">
        <v>3</v>
      </c>
      <c r="G18" s="37">
        <v>6</v>
      </c>
      <c r="H18" s="37">
        <v>10</v>
      </c>
      <c r="I18" s="37">
        <v>9</v>
      </c>
      <c r="J18" s="49"/>
    </row>
    <row r="19" spans="1:10" ht="15" hidden="1" customHeight="1" x14ac:dyDescent="0.2">
      <c r="A19" s="31" t="s">
        <v>33</v>
      </c>
      <c r="B19" s="36">
        <v>0</v>
      </c>
      <c r="C19" s="36">
        <v>0</v>
      </c>
      <c r="D19" s="36">
        <v>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49"/>
    </row>
    <row r="20" spans="1:10" ht="15" hidden="1" customHeight="1" x14ac:dyDescent="0.2">
      <c r="A20" s="33" t="s">
        <v>34</v>
      </c>
      <c r="B20" s="37">
        <v>2</v>
      </c>
      <c r="C20" s="37">
        <v>3</v>
      </c>
      <c r="D20" s="37">
        <v>2</v>
      </c>
      <c r="E20" s="37">
        <v>4</v>
      </c>
      <c r="F20" s="37">
        <v>1</v>
      </c>
      <c r="G20" s="37">
        <v>7</v>
      </c>
      <c r="H20" s="37">
        <v>3</v>
      </c>
      <c r="I20" s="37">
        <v>6</v>
      </c>
      <c r="J20" s="49"/>
    </row>
    <row r="21" spans="1:10" ht="15.75" customHeight="1" x14ac:dyDescent="0.2">
      <c r="A21" s="83" t="s">
        <v>35</v>
      </c>
      <c r="B21" s="84">
        <v>19</v>
      </c>
      <c r="C21" s="84">
        <v>23</v>
      </c>
      <c r="D21" s="84">
        <v>28</v>
      </c>
      <c r="E21" s="84">
        <v>43</v>
      </c>
      <c r="F21" s="84">
        <v>20</v>
      </c>
      <c r="G21" s="84">
        <v>30</v>
      </c>
      <c r="H21" s="84">
        <v>42</v>
      </c>
      <c r="I21" s="84">
        <v>38</v>
      </c>
      <c r="J21" s="49"/>
    </row>
    <row r="22" spans="1:10" ht="15.75" customHeight="1" x14ac:dyDescent="0.2">
      <c r="A22" s="79" t="s">
        <v>36</v>
      </c>
      <c r="B22" s="80">
        <v>8</v>
      </c>
      <c r="C22" s="80">
        <v>6</v>
      </c>
      <c r="D22" s="80">
        <v>1</v>
      </c>
      <c r="E22" s="80">
        <v>6</v>
      </c>
      <c r="F22" s="80">
        <v>4</v>
      </c>
      <c r="G22" s="80">
        <v>7</v>
      </c>
      <c r="H22" s="80">
        <v>3</v>
      </c>
      <c r="I22" s="80">
        <v>3</v>
      </c>
      <c r="J22" s="49"/>
    </row>
    <row r="23" spans="1:10" ht="15.75" customHeight="1" x14ac:dyDescent="0.2">
      <c r="A23" s="90" t="s">
        <v>37</v>
      </c>
      <c r="B23" s="91">
        <v>1</v>
      </c>
      <c r="C23" s="91">
        <v>14</v>
      </c>
      <c r="D23" s="91">
        <v>6</v>
      </c>
      <c r="E23" s="91">
        <v>12</v>
      </c>
      <c r="F23" s="91">
        <v>9</v>
      </c>
      <c r="G23" s="91">
        <v>8</v>
      </c>
      <c r="H23" s="91">
        <v>10</v>
      </c>
      <c r="I23" s="91">
        <v>7</v>
      </c>
      <c r="J23" s="49"/>
    </row>
    <row r="24" spans="1:10" ht="15.75" customHeight="1" x14ac:dyDescent="0.2">
      <c r="A24" s="83" t="s">
        <v>38</v>
      </c>
      <c r="B24" s="84">
        <v>12</v>
      </c>
      <c r="C24" s="84">
        <v>74</v>
      </c>
      <c r="D24" s="84">
        <v>9</v>
      </c>
      <c r="E24" s="84">
        <v>38</v>
      </c>
      <c r="F24" s="84">
        <v>10</v>
      </c>
      <c r="G24" s="84">
        <v>53</v>
      </c>
      <c r="H24" s="84">
        <v>9</v>
      </c>
      <c r="I24" s="84">
        <v>31</v>
      </c>
      <c r="J24" s="49"/>
    </row>
    <row r="25" spans="1:10" ht="15.75" customHeight="1" x14ac:dyDescent="0.2">
      <c r="A25" s="79" t="s">
        <v>39</v>
      </c>
      <c r="B25" s="80">
        <v>25</v>
      </c>
      <c r="C25" s="80">
        <v>48</v>
      </c>
      <c r="D25" s="80">
        <v>75</v>
      </c>
      <c r="E25" s="80">
        <v>153</v>
      </c>
      <c r="F25" s="80">
        <v>33</v>
      </c>
      <c r="G25" s="80">
        <v>73</v>
      </c>
      <c r="H25" s="80">
        <v>65</v>
      </c>
      <c r="I25" s="80">
        <v>107</v>
      </c>
      <c r="J25" s="49"/>
    </row>
    <row r="26" spans="1:10" ht="15.75" customHeight="1" x14ac:dyDescent="0.2">
      <c r="A26" s="90" t="s">
        <v>40</v>
      </c>
      <c r="B26" s="91">
        <v>18</v>
      </c>
      <c r="C26" s="91">
        <v>412</v>
      </c>
      <c r="D26" s="91">
        <v>6</v>
      </c>
      <c r="E26" s="91">
        <v>534</v>
      </c>
      <c r="F26" s="91">
        <v>20</v>
      </c>
      <c r="G26" s="91">
        <v>379</v>
      </c>
      <c r="H26" s="91">
        <v>18</v>
      </c>
      <c r="I26" s="91">
        <v>460</v>
      </c>
      <c r="J26" s="49"/>
    </row>
    <row r="27" spans="1:10" ht="15.75" customHeight="1" x14ac:dyDescent="0.2">
      <c r="A27" s="83" t="s">
        <v>41</v>
      </c>
      <c r="B27" s="84">
        <v>0</v>
      </c>
      <c r="C27" s="84">
        <v>0</v>
      </c>
      <c r="D27" s="84">
        <v>3</v>
      </c>
      <c r="E27" s="84">
        <v>82</v>
      </c>
      <c r="F27" s="84">
        <v>1</v>
      </c>
      <c r="G27" s="84">
        <v>3</v>
      </c>
      <c r="H27" s="84">
        <v>0</v>
      </c>
      <c r="I27" s="84">
        <v>107</v>
      </c>
      <c r="J27" s="49"/>
    </row>
    <row r="28" spans="1:10" ht="15.75" customHeight="1" x14ac:dyDescent="0.2">
      <c r="A28" s="79" t="s">
        <v>42</v>
      </c>
      <c r="B28" s="80">
        <v>6</v>
      </c>
      <c r="C28" s="80">
        <v>42</v>
      </c>
      <c r="D28" s="80">
        <v>6</v>
      </c>
      <c r="E28" s="80">
        <v>166</v>
      </c>
      <c r="F28" s="80">
        <v>7</v>
      </c>
      <c r="G28" s="80">
        <v>38</v>
      </c>
      <c r="H28" s="80">
        <v>7</v>
      </c>
      <c r="I28" s="80">
        <v>149</v>
      </c>
      <c r="J28" s="49"/>
    </row>
    <row r="29" spans="1:10" ht="15.75" customHeight="1" x14ac:dyDescent="0.2">
      <c r="A29" s="90" t="s">
        <v>43</v>
      </c>
      <c r="B29" s="91">
        <v>0</v>
      </c>
      <c r="C29" s="91">
        <v>0</v>
      </c>
      <c r="D29" s="91">
        <v>0</v>
      </c>
      <c r="E29" s="91">
        <v>25</v>
      </c>
      <c r="F29" s="91">
        <v>0</v>
      </c>
      <c r="G29" s="91">
        <v>1</v>
      </c>
      <c r="H29" s="91">
        <v>2</v>
      </c>
      <c r="I29" s="91">
        <v>23</v>
      </c>
      <c r="J29" s="49"/>
    </row>
    <row r="30" spans="1:10" ht="15.75" customHeight="1" x14ac:dyDescent="0.2">
      <c r="A30" s="83" t="s">
        <v>44</v>
      </c>
      <c r="B30" s="84">
        <v>2</v>
      </c>
      <c r="C30" s="84">
        <v>8</v>
      </c>
      <c r="D30" s="84">
        <v>0</v>
      </c>
      <c r="E30" s="84">
        <v>26</v>
      </c>
      <c r="F30" s="84">
        <v>4</v>
      </c>
      <c r="G30" s="84">
        <v>6</v>
      </c>
      <c r="H30" s="84">
        <v>4</v>
      </c>
      <c r="I30" s="84">
        <v>32</v>
      </c>
      <c r="J30" s="49"/>
    </row>
    <row r="31" spans="1:10" ht="15.75" customHeight="1" x14ac:dyDescent="0.2">
      <c r="A31" s="79" t="s">
        <v>45</v>
      </c>
      <c r="B31" s="80">
        <v>1</v>
      </c>
      <c r="C31" s="80">
        <v>3</v>
      </c>
      <c r="D31" s="80">
        <v>1</v>
      </c>
      <c r="E31" s="80">
        <v>6</v>
      </c>
      <c r="F31" s="80">
        <v>1</v>
      </c>
      <c r="G31" s="80">
        <v>1</v>
      </c>
      <c r="H31" s="80">
        <v>1</v>
      </c>
      <c r="I31" s="80">
        <v>5</v>
      </c>
      <c r="J31" s="49"/>
    </row>
    <row r="32" spans="1:10" ht="15.75" customHeight="1" x14ac:dyDescent="0.2">
      <c r="A32" s="90" t="s">
        <v>46</v>
      </c>
      <c r="B32" s="91">
        <v>9</v>
      </c>
      <c r="C32" s="91">
        <v>22</v>
      </c>
      <c r="D32" s="91">
        <v>4</v>
      </c>
      <c r="E32" s="91">
        <v>13</v>
      </c>
      <c r="F32" s="91">
        <v>3</v>
      </c>
      <c r="G32" s="91">
        <v>24</v>
      </c>
      <c r="H32" s="91">
        <v>3</v>
      </c>
      <c r="I32" s="91">
        <v>15</v>
      </c>
      <c r="J32" s="49"/>
    </row>
    <row r="33" spans="1:10" ht="15.75" customHeight="1" x14ac:dyDescent="0.2">
      <c r="A33" s="83" t="s">
        <v>47</v>
      </c>
      <c r="B33" s="84">
        <v>26</v>
      </c>
      <c r="C33" s="84">
        <v>125</v>
      </c>
      <c r="D33" s="84">
        <v>52</v>
      </c>
      <c r="E33" s="84">
        <v>355</v>
      </c>
      <c r="F33" s="84">
        <v>32</v>
      </c>
      <c r="G33" s="84">
        <v>137</v>
      </c>
      <c r="H33" s="84">
        <v>60</v>
      </c>
      <c r="I33" s="84">
        <v>291</v>
      </c>
      <c r="J33" s="49"/>
    </row>
    <row r="34" spans="1:10" ht="15.75" customHeight="1" x14ac:dyDescent="0.2">
      <c r="A34" s="79" t="s">
        <v>48</v>
      </c>
      <c r="B34" s="80">
        <v>39</v>
      </c>
      <c r="C34" s="80">
        <v>230</v>
      </c>
      <c r="D34" s="80">
        <v>45</v>
      </c>
      <c r="E34" s="80">
        <v>447</v>
      </c>
      <c r="F34" s="80">
        <v>47</v>
      </c>
      <c r="G34" s="80">
        <v>262</v>
      </c>
      <c r="H34" s="80">
        <v>44</v>
      </c>
      <c r="I34" s="80">
        <v>448</v>
      </c>
      <c r="J34" s="49"/>
    </row>
    <row r="35" spans="1:10" ht="15.75" customHeight="1" x14ac:dyDescent="0.2">
      <c r="A35" s="90" t="s">
        <v>49</v>
      </c>
      <c r="B35" s="91">
        <v>35</v>
      </c>
      <c r="C35" s="91">
        <v>110</v>
      </c>
      <c r="D35" s="91">
        <v>29</v>
      </c>
      <c r="E35" s="91">
        <v>168</v>
      </c>
      <c r="F35" s="91">
        <v>56</v>
      </c>
      <c r="G35" s="91">
        <v>109</v>
      </c>
      <c r="H35" s="91">
        <v>53</v>
      </c>
      <c r="I35" s="91">
        <v>271</v>
      </c>
      <c r="J35" s="49"/>
    </row>
    <row r="36" spans="1:10" ht="15.75" customHeight="1" x14ac:dyDescent="0.2">
      <c r="A36" s="83" t="s">
        <v>50</v>
      </c>
      <c r="B36" s="84">
        <v>101</v>
      </c>
      <c r="C36" s="84">
        <v>334</v>
      </c>
      <c r="D36" s="84">
        <v>142</v>
      </c>
      <c r="E36" s="84">
        <v>694</v>
      </c>
      <c r="F36" s="84">
        <v>150</v>
      </c>
      <c r="G36" s="84">
        <v>382</v>
      </c>
      <c r="H36" s="84">
        <v>223</v>
      </c>
      <c r="I36" s="84">
        <v>765</v>
      </c>
      <c r="J36" s="49"/>
    </row>
    <row r="37" spans="1:10" ht="15.75" customHeight="1" x14ac:dyDescent="0.2">
      <c r="A37" s="79" t="s">
        <v>51</v>
      </c>
      <c r="B37" s="80">
        <v>181</v>
      </c>
      <c r="C37" s="80">
        <v>274</v>
      </c>
      <c r="D37" s="80">
        <v>202</v>
      </c>
      <c r="E37" s="80">
        <v>1761</v>
      </c>
      <c r="F37" s="80">
        <v>178</v>
      </c>
      <c r="G37" s="80">
        <v>254</v>
      </c>
      <c r="H37" s="80">
        <v>247</v>
      </c>
      <c r="I37" s="80">
        <v>1641</v>
      </c>
      <c r="J37" s="49"/>
    </row>
    <row r="38" spans="1:10" ht="15.75" customHeight="1" x14ac:dyDescent="0.2">
      <c r="A38" s="90" t="s">
        <v>52</v>
      </c>
      <c r="B38" s="91">
        <v>31</v>
      </c>
      <c r="C38" s="91">
        <v>108</v>
      </c>
      <c r="D38" s="91">
        <v>47</v>
      </c>
      <c r="E38" s="91">
        <v>356</v>
      </c>
      <c r="F38" s="91">
        <v>20</v>
      </c>
      <c r="G38" s="91">
        <v>63</v>
      </c>
      <c r="H38" s="91">
        <v>26</v>
      </c>
      <c r="I38" s="91">
        <v>261</v>
      </c>
      <c r="J38" s="49"/>
    </row>
    <row r="39" spans="1:10" ht="15.75" customHeight="1" x14ac:dyDescent="0.2">
      <c r="A39" s="83" t="s">
        <v>53</v>
      </c>
      <c r="B39" s="84">
        <v>11</v>
      </c>
      <c r="C39" s="84">
        <v>14</v>
      </c>
      <c r="D39" s="84">
        <v>6</v>
      </c>
      <c r="E39" s="84">
        <v>44</v>
      </c>
      <c r="F39" s="84">
        <v>14</v>
      </c>
      <c r="G39" s="84">
        <v>25</v>
      </c>
      <c r="H39" s="84">
        <v>34</v>
      </c>
      <c r="I39" s="84">
        <v>127</v>
      </c>
      <c r="J39" s="49"/>
    </row>
    <row r="40" spans="1:10" ht="15.75" customHeight="1" x14ac:dyDescent="0.2">
      <c r="A40" s="79" t="s">
        <v>54</v>
      </c>
      <c r="B40" s="80">
        <v>5</v>
      </c>
      <c r="C40" s="80">
        <v>56</v>
      </c>
      <c r="D40" s="80">
        <v>21</v>
      </c>
      <c r="E40" s="80">
        <v>141</v>
      </c>
      <c r="F40" s="80">
        <v>12</v>
      </c>
      <c r="G40" s="80">
        <v>49</v>
      </c>
      <c r="H40" s="80">
        <v>23</v>
      </c>
      <c r="I40" s="80">
        <v>183</v>
      </c>
      <c r="J40" s="49"/>
    </row>
    <row r="41" spans="1:10" ht="15.75" customHeight="1" x14ac:dyDescent="0.2">
      <c r="A41" s="90" t="s">
        <v>214</v>
      </c>
      <c r="B41" s="91">
        <v>11</v>
      </c>
      <c r="C41" s="91">
        <v>453</v>
      </c>
      <c r="D41" s="91">
        <v>10</v>
      </c>
      <c r="E41" s="91">
        <v>298</v>
      </c>
      <c r="F41" s="91">
        <v>6</v>
      </c>
      <c r="G41" s="91">
        <v>414</v>
      </c>
      <c r="H41" s="91">
        <v>6</v>
      </c>
      <c r="I41" s="91">
        <v>285</v>
      </c>
      <c r="J41" s="49"/>
    </row>
    <row r="42" spans="1:10" ht="15.75" customHeight="1" x14ac:dyDescent="0.2">
      <c r="A42" s="83" t="s">
        <v>55</v>
      </c>
      <c r="B42" s="84">
        <v>24</v>
      </c>
      <c r="C42" s="84">
        <v>33</v>
      </c>
      <c r="D42" s="84">
        <v>39</v>
      </c>
      <c r="E42" s="84">
        <v>453</v>
      </c>
      <c r="F42" s="84">
        <v>20</v>
      </c>
      <c r="G42" s="84">
        <v>39</v>
      </c>
      <c r="H42" s="84">
        <v>93</v>
      </c>
      <c r="I42" s="84">
        <v>348</v>
      </c>
      <c r="J42" s="49"/>
    </row>
    <row r="43" spans="1:10" ht="15.75" customHeight="1" x14ac:dyDescent="0.2">
      <c r="A43" s="79" t="s">
        <v>56</v>
      </c>
      <c r="B43" s="80">
        <v>9</v>
      </c>
      <c r="C43" s="80">
        <v>54</v>
      </c>
      <c r="D43" s="80">
        <v>11</v>
      </c>
      <c r="E43" s="80">
        <v>67</v>
      </c>
      <c r="F43" s="80">
        <v>2</v>
      </c>
      <c r="G43" s="80">
        <v>20</v>
      </c>
      <c r="H43" s="80">
        <v>4</v>
      </c>
      <c r="I43" s="80">
        <v>40</v>
      </c>
      <c r="J43" s="49"/>
    </row>
    <row r="44" spans="1:10" ht="15.75" customHeight="1" x14ac:dyDescent="0.2">
      <c r="A44" s="90" t="s">
        <v>57</v>
      </c>
      <c r="B44" s="91">
        <v>260</v>
      </c>
      <c r="C44" s="91">
        <v>243</v>
      </c>
      <c r="D44" s="91">
        <v>42</v>
      </c>
      <c r="E44" s="91">
        <v>507</v>
      </c>
      <c r="F44" s="91">
        <v>54</v>
      </c>
      <c r="G44" s="91">
        <v>107</v>
      </c>
      <c r="H44" s="91">
        <v>21</v>
      </c>
      <c r="I44" s="91">
        <v>218</v>
      </c>
      <c r="J44" s="49"/>
    </row>
    <row r="45" spans="1:10" ht="15.75" customHeight="1" x14ac:dyDescent="0.2">
      <c r="A45" s="83" t="s">
        <v>58</v>
      </c>
      <c r="B45" s="84">
        <v>58</v>
      </c>
      <c r="C45" s="84">
        <v>275</v>
      </c>
      <c r="D45" s="84">
        <v>43</v>
      </c>
      <c r="E45" s="84">
        <v>424</v>
      </c>
      <c r="F45" s="84">
        <v>37</v>
      </c>
      <c r="G45" s="84">
        <v>226</v>
      </c>
      <c r="H45" s="84">
        <v>31</v>
      </c>
      <c r="I45" s="84">
        <v>224</v>
      </c>
      <c r="J45" s="49"/>
    </row>
    <row r="46" spans="1:10" ht="15.75" customHeight="1" x14ac:dyDescent="0.2">
      <c r="A46" s="79" t="s">
        <v>59</v>
      </c>
      <c r="B46" s="80">
        <v>219</v>
      </c>
      <c r="C46" s="80">
        <v>514</v>
      </c>
      <c r="D46" s="80">
        <v>264</v>
      </c>
      <c r="E46" s="80">
        <v>560</v>
      </c>
      <c r="F46" s="80">
        <v>172</v>
      </c>
      <c r="G46" s="80">
        <v>322</v>
      </c>
      <c r="H46" s="80">
        <v>291</v>
      </c>
      <c r="I46" s="80">
        <v>507</v>
      </c>
    </row>
    <row r="47" spans="1:10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10" ht="15.75" customHeight="1" x14ac:dyDescent="0.2">
      <c r="A48" s="88" t="s">
        <v>20</v>
      </c>
      <c r="B48" s="89">
        <f>SUM(B9:B46)-SUM(B17:B20)</f>
        <v>1948</v>
      </c>
      <c r="C48" s="89">
        <f t="shared" ref="C48:I48" si="0">SUM(C9:C46)-SUM(C17:C20)</f>
        <v>5820</v>
      </c>
      <c r="D48" s="89">
        <f t="shared" si="0"/>
        <v>2020</v>
      </c>
      <c r="E48" s="89">
        <f t="shared" si="0"/>
        <v>12027</v>
      </c>
      <c r="F48" s="89">
        <f t="shared" si="0"/>
        <v>1673</v>
      </c>
      <c r="G48" s="89">
        <f t="shared" si="0"/>
        <v>5167</v>
      </c>
      <c r="H48" s="89">
        <f t="shared" si="0"/>
        <v>2363</v>
      </c>
      <c r="I48" s="89">
        <f t="shared" si="0"/>
        <v>10653</v>
      </c>
      <c r="J48" s="75"/>
    </row>
    <row r="49" spans="1:10" ht="15.75" customHeight="1" x14ac:dyDescent="0.2">
      <c r="A49" s="27"/>
    </row>
    <row r="50" spans="1:10" ht="15.75" customHeight="1" x14ac:dyDescent="0.2">
      <c r="A50" s="90" t="s">
        <v>60</v>
      </c>
      <c r="B50" s="91">
        <v>221</v>
      </c>
      <c r="C50" s="91">
        <v>1240</v>
      </c>
      <c r="D50" s="91">
        <v>160</v>
      </c>
      <c r="E50" s="91">
        <v>1549</v>
      </c>
      <c r="F50" s="91">
        <v>212</v>
      </c>
      <c r="G50" s="91">
        <v>1063</v>
      </c>
      <c r="H50" s="91">
        <v>185</v>
      </c>
      <c r="I50" s="91">
        <v>1323</v>
      </c>
      <c r="J50" s="50"/>
    </row>
    <row r="51" spans="1:10" ht="15.75" customHeight="1" x14ac:dyDescent="0.2">
      <c r="A51" s="83" t="s">
        <v>61</v>
      </c>
      <c r="B51" s="84">
        <v>496</v>
      </c>
      <c r="C51" s="84">
        <v>731</v>
      </c>
      <c r="D51" s="84">
        <v>529</v>
      </c>
      <c r="E51" s="84">
        <v>2076</v>
      </c>
      <c r="F51" s="84">
        <v>360</v>
      </c>
      <c r="G51" s="84">
        <v>768</v>
      </c>
      <c r="H51" s="84">
        <v>589</v>
      </c>
      <c r="I51" s="84">
        <v>1882</v>
      </c>
      <c r="J51" s="50"/>
    </row>
    <row r="52" spans="1:10" ht="15.75" customHeight="1" x14ac:dyDescent="0.2">
      <c r="A52" s="79" t="s">
        <v>62</v>
      </c>
      <c r="B52" s="80">
        <v>387</v>
      </c>
      <c r="C52" s="80">
        <v>1056</v>
      </c>
      <c r="D52" s="80">
        <v>465</v>
      </c>
      <c r="E52" s="80">
        <v>3426</v>
      </c>
      <c r="F52" s="80">
        <v>451</v>
      </c>
      <c r="G52" s="80">
        <v>1070</v>
      </c>
      <c r="H52" s="80">
        <v>593</v>
      </c>
      <c r="I52" s="80">
        <v>3386</v>
      </c>
      <c r="J52" s="24"/>
    </row>
    <row r="53" spans="1:10" x14ac:dyDescent="0.2">
      <c r="A53" t="s">
        <v>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"/>
  <sheetViews>
    <sheetView showGridLines="0" workbookViewId="0">
      <selection activeCell="A7" sqref="A7:I53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191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80">
        <v>55.138150000000003</v>
      </c>
      <c r="C9" s="80">
        <v>92.787379999999999</v>
      </c>
      <c r="D9" s="80">
        <v>11.460739999999999</v>
      </c>
      <c r="E9" s="80">
        <v>64.861220000000003</v>
      </c>
      <c r="F9" s="80">
        <v>12.861599999999999</v>
      </c>
      <c r="G9" s="80">
        <v>15.786809999999999</v>
      </c>
      <c r="H9" s="80">
        <v>10.659269999999999</v>
      </c>
      <c r="I9" s="80">
        <v>21.859909999999999</v>
      </c>
    </row>
    <row r="10" spans="1:9" ht="15.75" customHeight="1" x14ac:dyDescent="0.2">
      <c r="A10" s="90" t="s">
        <v>208</v>
      </c>
      <c r="B10" s="91">
        <v>18.712029999999999</v>
      </c>
      <c r="C10" s="91">
        <v>127.8669</v>
      </c>
      <c r="D10" s="91">
        <v>8.9983199999999997</v>
      </c>
      <c r="E10" s="91">
        <v>22.6907</v>
      </c>
      <c r="F10" s="91">
        <v>2.9994399999999999</v>
      </c>
      <c r="G10" s="91">
        <v>23.543939999999999</v>
      </c>
      <c r="H10" s="91">
        <v>3.99925</v>
      </c>
      <c r="I10" s="91">
        <v>12.73686</v>
      </c>
    </row>
    <row r="11" spans="1:9" ht="15.75" customHeight="1" x14ac:dyDescent="0.2">
      <c r="A11" s="83" t="s">
        <v>209</v>
      </c>
      <c r="B11" s="84">
        <v>48.105780000000003</v>
      </c>
      <c r="C11" s="84">
        <v>116.97311999999999</v>
      </c>
      <c r="D11" s="84">
        <v>45.700740000000003</v>
      </c>
      <c r="E11" s="84">
        <v>136.37871999999999</v>
      </c>
      <c r="F11" s="84">
        <v>19.489180000000001</v>
      </c>
      <c r="G11" s="84">
        <v>24.826920000000001</v>
      </c>
      <c r="H11" s="84">
        <v>23.32377</v>
      </c>
      <c r="I11" s="84">
        <v>61.967820000000003</v>
      </c>
    </row>
    <row r="12" spans="1:9" ht="15.75" customHeight="1" x14ac:dyDescent="0.2">
      <c r="A12" s="79" t="s">
        <v>26</v>
      </c>
      <c r="B12" s="80">
        <v>54.098419999999997</v>
      </c>
      <c r="C12" s="80">
        <v>144.99283</v>
      </c>
      <c r="D12" s="80">
        <v>85.990769999999998</v>
      </c>
      <c r="E12" s="80">
        <v>218.60661999999999</v>
      </c>
      <c r="F12" s="80">
        <v>50.275680000000001</v>
      </c>
      <c r="G12" s="80">
        <v>74.362880000000004</v>
      </c>
      <c r="H12" s="80">
        <v>56.434229999999999</v>
      </c>
      <c r="I12" s="80">
        <v>171.16323</v>
      </c>
    </row>
    <row r="13" spans="1:9" ht="15.75" customHeight="1" x14ac:dyDescent="0.2">
      <c r="A13" s="90" t="s">
        <v>27</v>
      </c>
      <c r="B13" s="91">
        <v>16.684339999999999</v>
      </c>
      <c r="C13" s="91">
        <v>24.67286</v>
      </c>
      <c r="D13" s="91">
        <v>17.654209999999999</v>
      </c>
      <c r="E13" s="91">
        <v>26.629449999999999</v>
      </c>
      <c r="F13" s="91">
        <v>2.9994399999999999</v>
      </c>
      <c r="G13" s="91">
        <v>12.37947</v>
      </c>
      <c r="H13" s="91">
        <v>2.9002699999999999</v>
      </c>
      <c r="I13" s="91">
        <v>12.861599999999999</v>
      </c>
    </row>
    <row r="14" spans="1:9" ht="15.75" customHeight="1" x14ac:dyDescent="0.2">
      <c r="A14" s="83" t="s">
        <v>28</v>
      </c>
      <c r="B14" s="84">
        <v>1.6515899999999999</v>
      </c>
      <c r="C14" s="84">
        <v>0.67673000000000005</v>
      </c>
      <c r="D14" s="84">
        <v>2.16865</v>
      </c>
      <c r="E14" s="84">
        <v>4.2094399999999998</v>
      </c>
      <c r="F14" s="84">
        <v>0</v>
      </c>
      <c r="G14" s="84">
        <v>1.99963</v>
      </c>
      <c r="H14" s="84">
        <v>0.99980999999999998</v>
      </c>
      <c r="I14" s="84">
        <v>0.90749999999999997</v>
      </c>
    </row>
    <row r="15" spans="1:9" ht="15.75" customHeight="1" x14ac:dyDescent="0.2">
      <c r="A15" s="79" t="s">
        <v>29</v>
      </c>
      <c r="B15" s="80">
        <v>30.144079999999999</v>
      </c>
      <c r="C15" s="80">
        <v>52.243499999999997</v>
      </c>
      <c r="D15" s="80">
        <v>29.338239999999999</v>
      </c>
      <c r="E15" s="80">
        <v>62.615229999999997</v>
      </c>
      <c r="F15" s="80">
        <v>11.63226</v>
      </c>
      <c r="G15" s="80">
        <v>17.200150000000001</v>
      </c>
      <c r="H15" s="80">
        <v>11.6622</v>
      </c>
      <c r="I15" s="80">
        <v>24.157050000000002</v>
      </c>
    </row>
    <row r="16" spans="1:9" ht="15.75" customHeight="1" x14ac:dyDescent="0.2">
      <c r="A16" s="90" t="s">
        <v>30</v>
      </c>
      <c r="B16" s="91">
        <v>7.3030600000000003</v>
      </c>
      <c r="C16" s="91">
        <v>15.324020000000001</v>
      </c>
      <c r="D16" s="91">
        <v>10.61623</v>
      </c>
      <c r="E16" s="91">
        <v>16.308240000000001</v>
      </c>
      <c r="F16" s="91">
        <v>5.65646</v>
      </c>
      <c r="G16" s="91">
        <v>6.7585600000000001</v>
      </c>
      <c r="H16" s="91">
        <v>9.7093500000000006</v>
      </c>
      <c r="I16" s="91">
        <v>17.82948</v>
      </c>
    </row>
    <row r="17" spans="1:9" ht="15" hidden="1" customHeight="1" x14ac:dyDescent="0.2">
      <c r="A17" s="31" t="s">
        <v>31</v>
      </c>
      <c r="B17" s="36">
        <v>3.6693099999999998</v>
      </c>
      <c r="C17" s="36">
        <v>0</v>
      </c>
      <c r="D17" s="36">
        <v>2.9994399999999999</v>
      </c>
      <c r="E17" s="36">
        <v>1.58423</v>
      </c>
      <c r="F17" s="36">
        <v>0</v>
      </c>
      <c r="G17" s="36">
        <v>0.99980999999999998</v>
      </c>
      <c r="H17" s="36">
        <v>1.76885</v>
      </c>
      <c r="I17" s="36">
        <v>1.1688400000000001</v>
      </c>
    </row>
    <row r="18" spans="1:9" ht="15" hidden="1" customHeight="1" x14ac:dyDescent="0.2">
      <c r="A18" s="33" t="s">
        <v>32</v>
      </c>
      <c r="B18" s="37">
        <v>0.85697999999999996</v>
      </c>
      <c r="C18" s="37">
        <v>0.92496999999999996</v>
      </c>
      <c r="D18" s="37">
        <v>0.90749999999999997</v>
      </c>
      <c r="E18" s="37">
        <v>1.3072999999999999</v>
      </c>
      <c r="F18" s="37">
        <v>0</v>
      </c>
      <c r="G18" s="37">
        <v>0</v>
      </c>
      <c r="H18" s="37">
        <v>0.99980999999999998</v>
      </c>
      <c r="I18" s="37">
        <v>0</v>
      </c>
    </row>
    <row r="19" spans="1:9" ht="1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15" hidden="1" customHeight="1" x14ac:dyDescent="0.2">
      <c r="A20" s="33" t="s">
        <v>34</v>
      </c>
      <c r="B20" s="37">
        <v>0.37485000000000002</v>
      </c>
      <c r="C20" s="37">
        <v>1.99963</v>
      </c>
      <c r="D20" s="37">
        <v>0.99980999999999998</v>
      </c>
      <c r="E20" s="37">
        <v>0.93744000000000005</v>
      </c>
      <c r="F20" s="37">
        <v>0.99980999999999998</v>
      </c>
      <c r="G20" s="37">
        <v>0</v>
      </c>
      <c r="H20" s="37">
        <v>0</v>
      </c>
      <c r="I20" s="37">
        <v>0</v>
      </c>
    </row>
    <row r="21" spans="1:9" ht="15.75" customHeight="1" x14ac:dyDescent="0.2">
      <c r="A21" s="83" t="s">
        <v>35</v>
      </c>
      <c r="B21" s="84">
        <v>4.9011399999999998</v>
      </c>
      <c r="C21" s="84">
        <v>2.9245899999999998</v>
      </c>
      <c r="D21" s="84">
        <v>4.9067499999999997</v>
      </c>
      <c r="E21" s="84">
        <v>3.8289800000000001</v>
      </c>
      <c r="F21" s="84">
        <v>0.99980999999999998</v>
      </c>
      <c r="G21" s="84">
        <v>0.99980999999999998</v>
      </c>
      <c r="H21" s="84">
        <v>2.7686600000000001</v>
      </c>
      <c r="I21" s="84">
        <v>1.1688400000000001</v>
      </c>
    </row>
    <row r="22" spans="1:9" ht="15.75" customHeight="1" x14ac:dyDescent="0.2">
      <c r="A22" s="79" t="s">
        <v>36</v>
      </c>
      <c r="B22" s="80">
        <v>3.7223199999999999</v>
      </c>
      <c r="C22" s="80">
        <v>0</v>
      </c>
      <c r="D22" s="80">
        <v>0</v>
      </c>
      <c r="E22" s="80">
        <v>0.95365999999999995</v>
      </c>
      <c r="F22" s="80">
        <v>0</v>
      </c>
      <c r="G22" s="80">
        <v>0</v>
      </c>
      <c r="H22" s="80">
        <v>1.99963</v>
      </c>
      <c r="I22" s="80">
        <v>0</v>
      </c>
    </row>
    <row r="23" spans="1:9" ht="15.75" customHeight="1" x14ac:dyDescent="0.2">
      <c r="A23" s="90" t="s">
        <v>37</v>
      </c>
      <c r="B23" s="91">
        <v>0</v>
      </c>
      <c r="C23" s="91">
        <v>4.9529100000000001</v>
      </c>
      <c r="D23" s="91">
        <v>0.99980999999999998</v>
      </c>
      <c r="E23" s="91">
        <v>1.76885</v>
      </c>
      <c r="F23" s="91">
        <v>1.99963</v>
      </c>
      <c r="G23" s="91">
        <v>0.58442000000000005</v>
      </c>
      <c r="H23" s="91">
        <v>1.99963</v>
      </c>
      <c r="I23" s="91">
        <v>0.98109999999999997</v>
      </c>
    </row>
    <row r="24" spans="1:9" ht="15.75" customHeight="1" x14ac:dyDescent="0.2">
      <c r="A24" s="83" t="s">
        <v>38</v>
      </c>
      <c r="B24" s="84">
        <v>1.81501</v>
      </c>
      <c r="C24" s="84">
        <v>4.5587200000000001</v>
      </c>
      <c r="D24" s="84">
        <v>0</v>
      </c>
      <c r="E24" s="84">
        <v>0</v>
      </c>
      <c r="F24" s="84">
        <v>0</v>
      </c>
      <c r="G24" s="84">
        <v>1.7226999999999999</v>
      </c>
      <c r="H24" s="84">
        <v>0.99980999999999998</v>
      </c>
      <c r="I24" s="84">
        <v>0.90749999999999997</v>
      </c>
    </row>
    <row r="25" spans="1:9" ht="15.75" customHeight="1" x14ac:dyDescent="0.2">
      <c r="A25" s="79" t="s">
        <v>39</v>
      </c>
      <c r="B25" s="80">
        <v>7.7951699999999997</v>
      </c>
      <c r="C25" s="80">
        <v>11.83684</v>
      </c>
      <c r="D25" s="80">
        <v>8.1051599999999997</v>
      </c>
      <c r="E25" s="80">
        <v>8.6496600000000008</v>
      </c>
      <c r="F25" s="80">
        <v>0.99980999999999998</v>
      </c>
      <c r="G25" s="80">
        <v>5.7986700000000004</v>
      </c>
      <c r="H25" s="80">
        <v>1.8611599999999999</v>
      </c>
      <c r="I25" s="80">
        <v>6.3444099999999999</v>
      </c>
    </row>
    <row r="26" spans="1:9" ht="15.75" customHeight="1" x14ac:dyDescent="0.2">
      <c r="A26" s="90" t="s">
        <v>40</v>
      </c>
      <c r="B26" s="91">
        <v>4.5431299999999997</v>
      </c>
      <c r="C26" s="91">
        <v>5.5329600000000001</v>
      </c>
      <c r="D26" s="91">
        <v>0</v>
      </c>
      <c r="E26" s="91">
        <v>0.99980999999999998</v>
      </c>
      <c r="F26" s="91">
        <v>0.99980999999999998</v>
      </c>
      <c r="G26" s="91">
        <v>14.13148</v>
      </c>
      <c r="H26" s="91">
        <v>0</v>
      </c>
      <c r="I26" s="91">
        <v>3.8364600000000002</v>
      </c>
    </row>
    <row r="27" spans="1:9" ht="15.75" customHeight="1" x14ac:dyDescent="0.2">
      <c r="A27" s="83" t="s">
        <v>41</v>
      </c>
      <c r="B27" s="84">
        <v>0</v>
      </c>
      <c r="C27" s="84">
        <v>0</v>
      </c>
      <c r="D27" s="84">
        <v>0.44596000000000002</v>
      </c>
      <c r="E27" s="84">
        <v>0.66488000000000003</v>
      </c>
      <c r="F27" s="84">
        <v>0</v>
      </c>
      <c r="G27" s="84">
        <v>0.99980999999999998</v>
      </c>
      <c r="H27" s="84">
        <v>0</v>
      </c>
      <c r="I27" s="84">
        <v>1.1688400000000001</v>
      </c>
    </row>
    <row r="28" spans="1:9" ht="15.75" customHeight="1" x14ac:dyDescent="0.2">
      <c r="A28" s="79" t="s">
        <v>42</v>
      </c>
      <c r="B28" s="80">
        <v>3.99925</v>
      </c>
      <c r="C28" s="80">
        <v>16.593900000000001</v>
      </c>
      <c r="D28" s="80">
        <v>2.9994399999999999</v>
      </c>
      <c r="E28" s="80">
        <v>30.247610000000002</v>
      </c>
      <c r="F28" s="80">
        <v>0.99980999999999998</v>
      </c>
      <c r="G28" s="80">
        <v>4.7526999999999999</v>
      </c>
      <c r="H28" s="80">
        <v>0.99980999999999998</v>
      </c>
      <c r="I28" s="80">
        <v>12.30026</v>
      </c>
    </row>
    <row r="29" spans="1:9" ht="15.75" customHeight="1" x14ac:dyDescent="0.2">
      <c r="A29" s="90" t="s">
        <v>43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</row>
    <row r="30" spans="1:9" ht="15.75" customHeight="1" x14ac:dyDescent="0.2">
      <c r="A30" s="83" t="s">
        <v>44</v>
      </c>
      <c r="B30" s="84">
        <v>1.97468</v>
      </c>
      <c r="C30" s="84">
        <v>2.4780099999999998</v>
      </c>
      <c r="D30" s="84">
        <v>0</v>
      </c>
      <c r="E30" s="84">
        <v>3.3237700000000001</v>
      </c>
      <c r="F30" s="84">
        <v>2.54413</v>
      </c>
      <c r="G30" s="84">
        <v>1.1389</v>
      </c>
      <c r="H30" s="84">
        <v>0.99980999999999998</v>
      </c>
      <c r="I30" s="84">
        <v>4.6254600000000003</v>
      </c>
    </row>
    <row r="31" spans="1:9" ht="15.75" customHeight="1" x14ac:dyDescent="0.2">
      <c r="A31" s="79" t="s">
        <v>45</v>
      </c>
      <c r="B31" s="80">
        <v>0</v>
      </c>
      <c r="C31" s="80">
        <v>0.99980999999999998</v>
      </c>
      <c r="D31" s="80">
        <v>0.49210999999999999</v>
      </c>
      <c r="E31" s="80">
        <v>1.96532</v>
      </c>
      <c r="F31" s="80">
        <v>0</v>
      </c>
      <c r="G31" s="80">
        <v>0</v>
      </c>
      <c r="H31" s="80">
        <v>0</v>
      </c>
      <c r="I31" s="80">
        <v>0</v>
      </c>
    </row>
    <row r="32" spans="1:9" ht="15.75" customHeight="1" x14ac:dyDescent="0.2">
      <c r="A32" s="90" t="s">
        <v>46</v>
      </c>
      <c r="B32" s="91">
        <v>2.08507</v>
      </c>
      <c r="C32" s="91">
        <v>5.9988799999999998</v>
      </c>
      <c r="D32" s="91">
        <v>1.58423</v>
      </c>
      <c r="E32" s="91">
        <v>1.4046000000000001</v>
      </c>
      <c r="F32" s="91">
        <v>1.99963</v>
      </c>
      <c r="G32" s="91">
        <v>5.3140400000000003</v>
      </c>
      <c r="H32" s="91">
        <v>1.99963</v>
      </c>
      <c r="I32" s="91">
        <v>1.99963</v>
      </c>
    </row>
    <row r="33" spans="1:9" ht="15.75" customHeight="1" x14ac:dyDescent="0.2">
      <c r="A33" s="83" t="s">
        <v>47</v>
      </c>
      <c r="B33" s="84">
        <v>8.4288699999999999</v>
      </c>
      <c r="C33" s="84">
        <v>22.829789999999999</v>
      </c>
      <c r="D33" s="84">
        <v>4.2992600000000003</v>
      </c>
      <c r="E33" s="84">
        <v>17.608059999999998</v>
      </c>
      <c r="F33" s="84">
        <v>1.99963</v>
      </c>
      <c r="G33" s="84">
        <v>6.7336099999999997</v>
      </c>
      <c r="H33" s="84">
        <v>4.0298100000000003</v>
      </c>
      <c r="I33" s="84">
        <v>18.798100000000002</v>
      </c>
    </row>
    <row r="34" spans="1:9" ht="15.75" customHeight="1" x14ac:dyDescent="0.2">
      <c r="A34" s="79" t="s">
        <v>48</v>
      </c>
      <c r="B34" s="80">
        <v>16.549620000000001</v>
      </c>
      <c r="C34" s="80">
        <v>17.664190000000001</v>
      </c>
      <c r="D34" s="80">
        <v>1.6129199999999999</v>
      </c>
      <c r="E34" s="80">
        <v>4.7065400000000004</v>
      </c>
      <c r="F34" s="80">
        <v>0.99980999999999998</v>
      </c>
      <c r="G34" s="80">
        <v>8.3995499999999996</v>
      </c>
      <c r="H34" s="80">
        <v>0.99980999999999998</v>
      </c>
      <c r="I34" s="80">
        <v>5.9676900000000002</v>
      </c>
    </row>
    <row r="35" spans="1:9" ht="15.75" customHeight="1" x14ac:dyDescent="0.2">
      <c r="A35" s="90" t="s">
        <v>49</v>
      </c>
      <c r="B35" s="91">
        <v>9.3014399999999995</v>
      </c>
      <c r="C35" s="91">
        <v>11.405849999999999</v>
      </c>
      <c r="D35" s="91">
        <v>2.9588999999999999</v>
      </c>
      <c r="E35" s="91">
        <v>5.2373200000000004</v>
      </c>
      <c r="F35" s="91">
        <v>5.3346200000000001</v>
      </c>
      <c r="G35" s="91">
        <v>2.6913200000000002</v>
      </c>
      <c r="H35" s="91">
        <v>4.4639199999999999</v>
      </c>
      <c r="I35" s="91">
        <v>2.7225100000000002</v>
      </c>
    </row>
    <row r="36" spans="1:9" ht="15.75" customHeight="1" x14ac:dyDescent="0.2">
      <c r="A36" s="83" t="s">
        <v>50</v>
      </c>
      <c r="B36" s="84">
        <v>20.815819999999999</v>
      </c>
      <c r="C36" s="84">
        <v>82.721260000000001</v>
      </c>
      <c r="D36" s="84">
        <v>31.437660000000001</v>
      </c>
      <c r="E36" s="84">
        <v>64.208200000000005</v>
      </c>
      <c r="F36" s="84">
        <v>17.364190000000001</v>
      </c>
      <c r="G36" s="84">
        <v>28.15568</v>
      </c>
      <c r="H36" s="84">
        <v>25.938379999999999</v>
      </c>
      <c r="I36" s="84">
        <v>59.429299999999998</v>
      </c>
    </row>
    <row r="37" spans="1:9" ht="15.75" customHeight="1" x14ac:dyDescent="0.2">
      <c r="A37" s="79" t="s">
        <v>51</v>
      </c>
      <c r="B37" s="80">
        <v>24.18637</v>
      </c>
      <c r="C37" s="80">
        <v>59.23845</v>
      </c>
      <c r="D37" s="80">
        <v>26.526540000000001</v>
      </c>
      <c r="E37" s="80">
        <v>93.210880000000003</v>
      </c>
      <c r="F37" s="80">
        <v>13.03</v>
      </c>
      <c r="G37" s="80">
        <v>23.005680000000002</v>
      </c>
      <c r="H37" s="80">
        <v>15.720079999999999</v>
      </c>
      <c r="I37" s="80">
        <v>38.53989</v>
      </c>
    </row>
    <row r="38" spans="1:9" ht="15.75" customHeight="1" x14ac:dyDescent="0.2">
      <c r="A38" s="90" t="s">
        <v>52</v>
      </c>
      <c r="B38" s="91">
        <v>7.0311199999999996</v>
      </c>
      <c r="C38" s="91">
        <v>24.134599999999999</v>
      </c>
      <c r="D38" s="91">
        <v>6.3525200000000002</v>
      </c>
      <c r="E38" s="91">
        <v>37.415950000000002</v>
      </c>
      <c r="F38" s="91">
        <v>1.95347</v>
      </c>
      <c r="G38" s="91">
        <v>10.21331</v>
      </c>
      <c r="H38" s="91">
        <v>2.9532799999999999</v>
      </c>
      <c r="I38" s="91">
        <v>13.23146</v>
      </c>
    </row>
    <row r="39" spans="1:9" ht="15.75" customHeight="1" x14ac:dyDescent="0.2">
      <c r="A39" s="83" t="s">
        <v>53</v>
      </c>
      <c r="B39" s="84">
        <v>3.9069400000000001</v>
      </c>
      <c r="C39" s="84">
        <v>6.6756099999999998</v>
      </c>
      <c r="D39" s="84">
        <v>1.44577</v>
      </c>
      <c r="E39" s="84">
        <v>6.3525200000000002</v>
      </c>
      <c r="F39" s="84">
        <v>0.95365999999999995</v>
      </c>
      <c r="G39" s="84">
        <v>4.39344</v>
      </c>
      <c r="H39" s="84">
        <v>3.98366</v>
      </c>
      <c r="I39" s="84">
        <v>9.0893800000000002</v>
      </c>
    </row>
    <row r="40" spans="1:9" ht="15.75" customHeight="1" x14ac:dyDescent="0.2">
      <c r="A40" s="79" t="s">
        <v>54</v>
      </c>
      <c r="B40" s="80">
        <v>1.99963</v>
      </c>
      <c r="C40" s="80">
        <v>14.125870000000001</v>
      </c>
      <c r="D40" s="80">
        <v>5.1680900000000003</v>
      </c>
      <c r="E40" s="80">
        <v>19.19229</v>
      </c>
      <c r="F40" s="80">
        <v>0.25509999999999999</v>
      </c>
      <c r="G40" s="80">
        <v>6.0119800000000003</v>
      </c>
      <c r="H40" s="80">
        <v>1.92977</v>
      </c>
      <c r="I40" s="80">
        <v>16.519680000000001</v>
      </c>
    </row>
    <row r="41" spans="1:9" ht="15.75" customHeight="1" x14ac:dyDescent="0.2">
      <c r="A41" s="90" t="s">
        <v>214</v>
      </c>
      <c r="B41" s="91">
        <v>4.8153800000000002</v>
      </c>
      <c r="C41" s="91">
        <v>76.857110000000006</v>
      </c>
      <c r="D41" s="91">
        <v>3.9076900000000001</v>
      </c>
      <c r="E41" s="91">
        <v>18.195350000000001</v>
      </c>
      <c r="F41" s="91">
        <v>1</v>
      </c>
      <c r="G41" s="91">
        <v>31.883050000000001</v>
      </c>
      <c r="H41" s="91">
        <v>0</v>
      </c>
      <c r="I41" s="91">
        <v>10.939690000000001</v>
      </c>
    </row>
    <row r="42" spans="1:9" ht="15.75" customHeight="1" x14ac:dyDescent="0.2">
      <c r="A42" s="83" t="s">
        <v>55</v>
      </c>
      <c r="B42" s="84">
        <v>4.4976000000000003</v>
      </c>
      <c r="C42" s="84">
        <v>15.680160000000001</v>
      </c>
      <c r="D42" s="84">
        <v>5.5903400000000003</v>
      </c>
      <c r="E42" s="84">
        <v>43.59384</v>
      </c>
      <c r="F42" s="84">
        <v>3.63001</v>
      </c>
      <c r="G42" s="84">
        <v>7.5369599999999997</v>
      </c>
      <c r="H42" s="84">
        <v>14.48949</v>
      </c>
      <c r="I42" s="84">
        <v>15.306559999999999</v>
      </c>
    </row>
    <row r="43" spans="1:9" ht="15.75" customHeight="1" x14ac:dyDescent="0.2">
      <c r="A43" s="79" t="s">
        <v>56</v>
      </c>
      <c r="B43" s="80">
        <v>1.95347</v>
      </c>
      <c r="C43" s="80">
        <v>14.12462</v>
      </c>
      <c r="D43" s="80">
        <v>1.95347</v>
      </c>
      <c r="E43" s="80">
        <v>4.7102899999999996</v>
      </c>
      <c r="F43" s="80">
        <v>0.99980999999999998</v>
      </c>
      <c r="G43" s="80">
        <v>0.95365999999999995</v>
      </c>
      <c r="H43" s="80">
        <v>0</v>
      </c>
      <c r="I43" s="80">
        <v>2.2547199999999998</v>
      </c>
    </row>
    <row r="44" spans="1:9" ht="15.75" customHeight="1" x14ac:dyDescent="0.2">
      <c r="A44" s="90" t="s">
        <v>57</v>
      </c>
      <c r="B44" s="91">
        <v>21.68777</v>
      </c>
      <c r="C44" s="91">
        <v>69.029499999999999</v>
      </c>
      <c r="D44" s="91">
        <v>6.6319499999999998</v>
      </c>
      <c r="E44" s="91">
        <v>106.44234</v>
      </c>
      <c r="F44" s="91">
        <v>13.253909999999999</v>
      </c>
      <c r="G44" s="91">
        <v>18.72326</v>
      </c>
      <c r="H44" s="91">
        <v>3.2626499999999998</v>
      </c>
      <c r="I44" s="91">
        <v>29.909559999999999</v>
      </c>
    </row>
    <row r="45" spans="1:9" ht="15.75" customHeight="1" x14ac:dyDescent="0.2">
      <c r="A45" s="83" t="s">
        <v>58</v>
      </c>
      <c r="B45" s="84">
        <v>21.280480000000001</v>
      </c>
      <c r="C45" s="84">
        <v>71.478819999999999</v>
      </c>
      <c r="D45" s="84">
        <v>8.8505000000000003</v>
      </c>
      <c r="E45" s="84">
        <v>72.420010000000005</v>
      </c>
      <c r="F45" s="84">
        <v>2.2085699999999999</v>
      </c>
      <c r="G45" s="84">
        <v>20.096050000000002</v>
      </c>
      <c r="H45" s="84">
        <v>3.99925</v>
      </c>
      <c r="I45" s="84">
        <v>15.06643</v>
      </c>
    </row>
    <row r="46" spans="1:9" ht="15.75" customHeight="1" x14ac:dyDescent="0.2">
      <c r="A46" s="79" t="s">
        <v>59</v>
      </c>
      <c r="B46" s="80">
        <v>19.981909999999999</v>
      </c>
      <c r="C46" s="80">
        <v>73.904449999999997</v>
      </c>
      <c r="D46" s="80">
        <v>10.479010000000001</v>
      </c>
      <c r="E46" s="80">
        <v>54.716520000000003</v>
      </c>
      <c r="F46" s="80">
        <v>5.3152900000000001</v>
      </c>
      <c r="G46" s="80">
        <v>26.69557</v>
      </c>
      <c r="H46" s="80">
        <v>17.26876</v>
      </c>
      <c r="I46" s="80">
        <v>48.854239999999997</v>
      </c>
    </row>
    <row r="47" spans="1:9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9" ht="15.75" customHeight="1" x14ac:dyDescent="0.2">
      <c r="A48" s="88" t="s">
        <v>20</v>
      </c>
      <c r="B48" s="89">
        <f>SUM(B9:B46)-SUM(B17:B20)</f>
        <v>429.10963999999996</v>
      </c>
      <c r="C48" s="89">
        <f t="shared" ref="C48:I48" si="0">SUM(C9:C46)-SUM(C17:C20)</f>
        <v>1191.2842400000002</v>
      </c>
      <c r="D48" s="89">
        <f t="shared" si="0"/>
        <v>348.67598000000015</v>
      </c>
      <c r="E48" s="89">
        <f t="shared" si="0"/>
        <v>1154.1168700000001</v>
      </c>
      <c r="F48" s="89">
        <f t="shared" si="0"/>
        <v>184.75475999999998</v>
      </c>
      <c r="G48" s="89">
        <f t="shared" si="0"/>
        <v>407.79400999999996</v>
      </c>
      <c r="H48" s="89">
        <f t="shared" si="0"/>
        <v>232.35514999999992</v>
      </c>
      <c r="I48" s="89">
        <f t="shared" si="0"/>
        <v>643.44515999999999</v>
      </c>
    </row>
    <row r="49" spans="1:9" ht="15.75" customHeight="1" x14ac:dyDescent="0.2">
      <c r="A49" s="27"/>
    </row>
    <row r="50" spans="1:9" ht="15.75" customHeight="1" x14ac:dyDescent="0.2">
      <c r="A50" s="90" t="s">
        <v>60</v>
      </c>
      <c r="B50" s="91">
        <v>73.850179999999995</v>
      </c>
      <c r="C50" s="91">
        <v>220.65428</v>
      </c>
      <c r="D50" s="91">
        <v>20.459050000000001</v>
      </c>
      <c r="E50" s="91">
        <v>87.551919999999996</v>
      </c>
      <c r="F50" s="91">
        <v>15.861039999999999</v>
      </c>
      <c r="G50" s="91">
        <v>39.330759999999998</v>
      </c>
      <c r="H50" s="91">
        <v>14.658519999999999</v>
      </c>
      <c r="I50" s="91">
        <v>34.596769999999999</v>
      </c>
    </row>
    <row r="51" spans="1:9" ht="15.75" customHeight="1" x14ac:dyDescent="0.2">
      <c r="A51" s="83" t="s">
        <v>61</v>
      </c>
      <c r="B51" s="84">
        <v>109.88149</v>
      </c>
      <c r="C51" s="84">
        <v>237.90994000000001</v>
      </c>
      <c r="D51" s="84">
        <v>145.7681</v>
      </c>
      <c r="E51" s="84">
        <v>328.36899</v>
      </c>
      <c r="F51" s="84">
        <v>70.563839999999999</v>
      </c>
      <c r="G51" s="84">
        <v>112.70068000000001</v>
      </c>
      <c r="H51" s="84">
        <v>81.705860000000001</v>
      </c>
      <c r="I51" s="84">
        <v>226.91884999999999</v>
      </c>
    </row>
    <row r="52" spans="1:9" ht="15.75" customHeight="1" x14ac:dyDescent="0.2">
      <c r="A52" s="79" t="s">
        <v>62</v>
      </c>
      <c r="B52" s="80">
        <v>77.884360000000001</v>
      </c>
      <c r="C52" s="80">
        <v>195.16435000000001</v>
      </c>
      <c r="D52" s="80">
        <v>68.888540000000006</v>
      </c>
      <c r="E52" s="80">
        <v>204.77888999999999</v>
      </c>
      <c r="F52" s="80">
        <v>38.682090000000002</v>
      </c>
      <c r="G52" s="80">
        <v>72.465540000000004</v>
      </c>
      <c r="H52" s="80">
        <v>50.075470000000003</v>
      </c>
      <c r="I52" s="80">
        <v>119.89085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3"/>
  <sheetViews>
    <sheetView showGridLines="0" workbookViewId="0">
      <selection activeCell="A7" sqref="A7:I53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192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93">
        <f>IF(OR('Tabel 5 Dim F'!B9&lt;5,'Tabel 5.3 Dim Br'!B9&lt;0.5),"-",IFERROR('Tabel 5.3 Dim Br'!B9/'Tabel 5 Dim F'!B9*100,"-"))</f>
        <v>37.255506756756759</v>
      </c>
      <c r="C9" s="93">
        <f>IF(OR('Tabel 5 Dim F'!C9&lt;5,'Tabel 5.3 Dim Br'!C9&lt;0.5),"-",IFERROR('Tabel 5.3 Dim Br'!C9/'Tabel 5 Dim F'!C9*100,"-"))</f>
        <v>17.9820503875969</v>
      </c>
      <c r="D9" s="93">
        <f>IF(OR('Tabel 5 Dim F'!D9&lt;5,'Tabel 5.3 Dim Br'!D9&lt;0.5),"-",IFERROR('Tabel 5.3 Dim Br'!D9/'Tabel 5 Dim F'!D9*100,"-"))</f>
        <v>9.3176747967479674</v>
      </c>
      <c r="E9" s="93">
        <f>IF(OR('Tabel 5 Dim F'!E9&lt;5,'Tabel 5.3 Dim Br'!E9&lt;0.5),"-",IFERROR('Tabel 5.3 Dim Br'!E9/'Tabel 5 Dim F'!E9*100,"-"))</f>
        <v>5.2265286059629332</v>
      </c>
      <c r="F9" s="93">
        <f>IF(OR('Tabel 5 Dim F'!F9&lt;5,'Tabel 5.3 Dim Br'!F9&lt;0.5),"-",IFERROR('Tabel 5.3 Dim Br'!F9/'Tabel 5 Dim F'!F9*100,"-"))</f>
        <v>7.7949090909090897</v>
      </c>
      <c r="G9" s="93">
        <f>IF(OR('Tabel 5 Dim F'!G9&lt;5,'Tabel 5.3 Dim Br'!G9&lt;0.5),"-",IFERROR('Tabel 5.3 Dim Br'!G9/'Tabel 5 Dim F'!G9*100,"-"))</f>
        <v>3.3235389473684207</v>
      </c>
      <c r="H9" s="93">
        <f>IF(OR('Tabel 5 Dim F'!H9&lt;5,'Tabel 5.3 Dim Br'!H9&lt;0.5),"-",IFERROR('Tabel 5.3 Dim Br'!H9/'Tabel 5 Dim F'!H9*100,"-"))</f>
        <v>7.7241086956521734</v>
      </c>
      <c r="I9" s="93">
        <f>IF(OR('Tabel 5 Dim F'!I9&lt;5,'Tabel 5.3 Dim Br'!I9&lt;0.5),"-",IFERROR('Tabel 5.3 Dim Br'!I9/'Tabel 5 Dim F'!I9*100,"-"))</f>
        <v>2.0642030217186025</v>
      </c>
    </row>
    <row r="10" spans="1:9" ht="15.75" customHeight="1" x14ac:dyDescent="0.2">
      <c r="A10" s="90" t="s">
        <v>208</v>
      </c>
      <c r="B10" s="94">
        <f>IF(OR('Tabel 5 Dim F'!B10&lt;5,'Tabel 5.3 Dim Br'!B10&lt;0.5),"-",IFERROR('Tabel 5.3 Dim Br'!B10/'Tabel 5 Dim F'!B10*100,"-"))</f>
        <v>25.632917808219176</v>
      </c>
      <c r="C10" s="94">
        <f>IF(OR('Tabel 5 Dim F'!C10&lt;5,'Tabel 5.3 Dim Br'!C10&lt;0.5),"-",IFERROR('Tabel 5.3 Dim Br'!C10/'Tabel 5 Dim F'!C10*100,"-"))</f>
        <v>17.66117403314917</v>
      </c>
      <c r="D10" s="94">
        <f>IF(OR('Tabel 5 Dim F'!D10&lt;5,'Tabel 5.3 Dim Br'!D10&lt;0.5),"-",IFERROR('Tabel 5.3 Dim Br'!D10/'Tabel 5 Dim F'!D10*100,"-"))</f>
        <v>24.319783783783784</v>
      </c>
      <c r="E10" s="94">
        <f>IF(OR('Tabel 5 Dim F'!E10&lt;5,'Tabel 5.3 Dim Br'!E10&lt;0.5),"-",IFERROR('Tabel 5.3 Dim Br'!E10/'Tabel 5 Dim F'!E10*100,"-"))</f>
        <v>7.3671103896103904</v>
      </c>
      <c r="F10" s="94">
        <f>IF(OR('Tabel 5 Dim F'!F10&lt;5,'Tabel 5.3 Dim Br'!F10&lt;0.5),"-",IFERROR('Tabel 5.3 Dim Br'!F10/'Tabel 5 Dim F'!F10*100,"-"))</f>
        <v>6.3817872340425534</v>
      </c>
      <c r="G10" s="94">
        <f>IF(OR('Tabel 5 Dim F'!G10&lt;5,'Tabel 5.3 Dim Br'!G10&lt;0.5),"-",IFERROR('Tabel 5.3 Dim Br'!G10/'Tabel 5 Dim F'!G10*100,"-"))</f>
        <v>4.0040714285714287</v>
      </c>
      <c r="H10" s="94">
        <f>IF(OR('Tabel 5 Dim F'!H10&lt;5,'Tabel 5.3 Dim Br'!H10&lt;0.5),"-",IFERROR('Tabel 5.3 Dim Br'!H10/'Tabel 5 Dim F'!H10*100,"-"))</f>
        <v>8.5090425531914899</v>
      </c>
      <c r="I10" s="94">
        <f>IF(OR('Tabel 5 Dim F'!I10&lt;5,'Tabel 5.3 Dim Br'!I10&lt;0.5),"-",IFERROR('Tabel 5.3 Dim Br'!I10/'Tabel 5 Dim F'!I10*100,"-"))</f>
        <v>4.824568181818182</v>
      </c>
    </row>
    <row r="11" spans="1:9" ht="15.75" customHeight="1" x14ac:dyDescent="0.2">
      <c r="A11" s="83" t="s">
        <v>209</v>
      </c>
      <c r="B11" s="95">
        <f>IF(OR('Tabel 5 Dim F'!B11&lt;5,'Tabel 5.3 Dim Br'!B11&lt;0.5),"-",IFERROR('Tabel 5.3 Dim Br'!B11/'Tabel 5 Dim F'!B11*100,"-"))</f>
        <v>40.088149999999999</v>
      </c>
      <c r="C11" s="95">
        <f>IF(OR('Tabel 5 Dim F'!C11&lt;5,'Tabel 5.3 Dim Br'!C11&lt;0.5),"-",IFERROR('Tabel 5.3 Dim Br'!C11/'Tabel 5 Dim F'!C11*100,"-"))</f>
        <v>31.276235294117644</v>
      </c>
      <c r="D11" s="95">
        <f>IF(OR('Tabel 5 Dim F'!D11&lt;5,'Tabel 5.3 Dim Br'!D11&lt;0.5),"-",IFERROR('Tabel 5.3 Dim Br'!D11/'Tabel 5 Dim F'!D11*100,"-"))</f>
        <v>19.121648535564855</v>
      </c>
      <c r="E11" s="95">
        <f>IF(OR('Tabel 5 Dim F'!E11&lt;5,'Tabel 5.3 Dim Br'!E11&lt;0.5),"-",IFERROR('Tabel 5.3 Dim Br'!E11/'Tabel 5 Dim F'!E11*100,"-"))</f>
        <v>13.331253176930593</v>
      </c>
      <c r="F11" s="95">
        <f>IF(OR('Tabel 5 Dim F'!F11&lt;5,'Tabel 5.3 Dim Br'!F11&lt;0.5),"-",IFERROR('Tabel 5.3 Dim Br'!F11/'Tabel 5 Dim F'!F11*100,"-"))</f>
        <v>10.311735449735449</v>
      </c>
      <c r="G11" s="95">
        <f>IF(OR('Tabel 5 Dim F'!G11&lt;5,'Tabel 5.3 Dim Br'!G11&lt;0.5),"-",IFERROR('Tabel 5.3 Dim Br'!G11/'Tabel 5 Dim F'!G11*100,"-"))</f>
        <v>8.1667500000000004</v>
      </c>
      <c r="H11" s="95">
        <f>IF(OR('Tabel 5 Dim F'!H11&lt;5,'Tabel 5.3 Dim Br'!H11&lt;0.5),"-",IFERROR('Tabel 5.3 Dim Br'!H11/'Tabel 5 Dim F'!H11*100,"-"))</f>
        <v>8.6705464684014864</v>
      </c>
      <c r="I11" s="95">
        <f>IF(OR('Tabel 5 Dim F'!I11&lt;5,'Tabel 5.3 Dim Br'!I11&lt;0.5),"-",IFERROR('Tabel 5.3 Dim Br'!I11/'Tabel 5 Dim F'!I11*100,"-"))</f>
        <v>7.1888422273781911</v>
      </c>
    </row>
    <row r="12" spans="1:9" ht="15.75" customHeight="1" x14ac:dyDescent="0.2">
      <c r="A12" s="79" t="s">
        <v>26</v>
      </c>
      <c r="B12" s="93">
        <f>IF(OR('Tabel 5 Dim F'!B12&lt;5,'Tabel 5.3 Dim Br'!B12&lt;0.5),"-",IFERROR('Tabel 5.3 Dim Br'!B12/'Tabel 5 Dim F'!B12*100,"-"))</f>
        <v>22.730428571428572</v>
      </c>
      <c r="C12" s="93">
        <f>IF(OR('Tabel 5 Dim F'!C12&lt;5,'Tabel 5.3 Dim Br'!C12&lt;0.5),"-",IFERROR('Tabel 5.3 Dim Br'!C12/'Tabel 5 Dim F'!C12*100,"-"))</f>
        <v>37.177648717948721</v>
      </c>
      <c r="D12" s="93">
        <f>IF(OR('Tabel 5 Dim F'!D12&lt;5,'Tabel 5.3 Dim Br'!D12&lt;0.5),"-",IFERROR('Tabel 5.3 Dim Br'!D12/'Tabel 5 Dim F'!D12*100,"-"))</f>
        <v>30.278440140845071</v>
      </c>
      <c r="E12" s="93">
        <f>IF(OR('Tabel 5 Dim F'!E12&lt;5,'Tabel 5.3 Dim Br'!E12&lt;0.5),"-",IFERROR('Tabel 5.3 Dim Br'!E12/'Tabel 5 Dim F'!E12*100,"-"))</f>
        <v>17.700940890688258</v>
      </c>
      <c r="F12" s="93">
        <f>IF(OR('Tabel 5 Dim F'!F12&lt;5,'Tabel 5.3 Dim Br'!F12&lt;0.5),"-",IFERROR('Tabel 5.3 Dim Br'!F12/'Tabel 5 Dim F'!F12*100,"-"))</f>
        <v>25.39175757575758</v>
      </c>
      <c r="G12" s="93">
        <f>IF(OR('Tabel 5 Dim F'!G12&lt;5,'Tabel 5.3 Dim Br'!G12&lt;0.5),"-",IFERROR('Tabel 5.3 Dim Br'!G12/'Tabel 5 Dim F'!G12*100,"-"))</f>
        <v>15.923528907922913</v>
      </c>
      <c r="H12" s="93">
        <f>IF(OR('Tabel 5 Dim F'!H12&lt;5,'Tabel 5.3 Dim Br'!H12&lt;0.5),"-",IFERROR('Tabel 5.3 Dim Br'!H12/'Tabel 5 Dim F'!H12*100,"-"))</f>
        <v>15.807907563025209</v>
      </c>
      <c r="I12" s="93">
        <f>IF(OR('Tabel 5 Dim F'!I12&lt;5,'Tabel 5.3 Dim Br'!I12&lt;0.5),"-",IFERROR('Tabel 5.3 Dim Br'!I12/'Tabel 5 Dim F'!I12*100,"-"))</f>
        <v>13.498677444794952</v>
      </c>
    </row>
    <row r="13" spans="1:9" ht="15.75" customHeight="1" x14ac:dyDescent="0.2">
      <c r="A13" s="90" t="s">
        <v>27</v>
      </c>
      <c r="B13" s="94">
        <f>IF(OR('Tabel 5 Dim F'!B13&lt;5,'Tabel 5.3 Dim Br'!B13&lt;0.5),"-",IFERROR('Tabel 5.3 Dim Br'!B13/'Tabel 5 Dim F'!B13*100,"-"))</f>
        <v>30.89692592592592</v>
      </c>
      <c r="C13" s="94">
        <f>IF(OR('Tabel 5 Dim F'!C13&lt;5,'Tabel 5.3 Dim Br'!C13&lt;0.5),"-",IFERROR('Tabel 5.3 Dim Br'!C13/'Tabel 5 Dim F'!C13*100,"-"))</f>
        <v>26.52995698924731</v>
      </c>
      <c r="D13" s="94">
        <f>IF(OR('Tabel 5 Dim F'!D13&lt;5,'Tabel 5.3 Dim Br'!D13&lt;0.5),"-",IFERROR('Tabel 5.3 Dim Br'!D13/'Tabel 5 Dim F'!D13*100,"-"))</f>
        <v>20.769658823529412</v>
      </c>
      <c r="E13" s="94">
        <f>IF(OR('Tabel 5 Dim F'!E13&lt;5,'Tabel 5.3 Dim Br'!E13&lt;0.5),"-",IFERROR('Tabel 5.3 Dim Br'!E13/'Tabel 5 Dim F'!E13*100,"-"))</f>
        <v>10.086912878787878</v>
      </c>
      <c r="F13" s="94">
        <f>IF(OR('Tabel 5 Dim F'!F13&lt;5,'Tabel 5.3 Dim Br'!F13&lt;0.5),"-",IFERROR('Tabel 5.3 Dim Br'!F13/'Tabel 5 Dim F'!F13*100,"-"))</f>
        <v>6.5205217391304346</v>
      </c>
      <c r="G13" s="94">
        <f>IF(OR('Tabel 5 Dim F'!G13&lt;5,'Tabel 5.3 Dim Br'!G13&lt;0.5),"-",IFERROR('Tabel 5.3 Dim Br'!G13/'Tabel 5 Dim F'!G13*100,"-"))</f>
        <v>12.37947</v>
      </c>
      <c r="H13" s="94">
        <f>IF(OR('Tabel 5 Dim F'!H13&lt;5,'Tabel 5.3 Dim Br'!H13&lt;0.5),"-",IFERROR('Tabel 5.3 Dim Br'!H13/'Tabel 5 Dim F'!H13*100,"-"))</f>
        <v>4.0281527777777777</v>
      </c>
      <c r="I13" s="94">
        <f>IF(OR('Tabel 5 Dim F'!I13&lt;5,'Tabel 5.3 Dim Br'!I13&lt;0.5),"-",IFERROR('Tabel 5.3 Dim Br'!I13/'Tabel 5 Dim F'!I13*100,"-"))</f>
        <v>6.0955450236966824</v>
      </c>
    </row>
    <row r="14" spans="1:9" ht="15.75" customHeight="1" x14ac:dyDescent="0.2">
      <c r="A14" s="83" t="s">
        <v>28</v>
      </c>
      <c r="B14" s="95">
        <f>IF(OR('Tabel 5 Dim F'!B14&lt;5,'Tabel 5.3 Dim Br'!B14&lt;0.5),"-",IFERROR('Tabel 5.3 Dim Br'!B14/'Tabel 5 Dim F'!B14*100,"-"))</f>
        <v>16.515899999999998</v>
      </c>
      <c r="C14" s="95">
        <f>IF(OR('Tabel 5 Dim F'!C14&lt;5,'Tabel 5.3 Dim Br'!C14&lt;0.5),"-",IFERROR('Tabel 5.3 Dim Br'!C14/'Tabel 5 Dim F'!C14*100,"-"))</f>
        <v>7.5192222222222229</v>
      </c>
      <c r="D14" s="95">
        <f>IF(OR('Tabel 5 Dim F'!D14&lt;5,'Tabel 5.3 Dim Br'!D14&lt;0.5),"-",IFERROR('Tabel 5.3 Dim Br'!D14/'Tabel 5 Dim F'!D14*100,"-"))</f>
        <v>24.09611111111111</v>
      </c>
      <c r="E14" s="95">
        <f>IF(OR('Tabel 5 Dim F'!E14&lt;5,'Tabel 5.3 Dim Br'!E14&lt;0.5),"-",IFERROR('Tabel 5.3 Dim Br'!E14/'Tabel 5 Dim F'!E14*100,"-"))</f>
        <v>24.761411764705883</v>
      </c>
      <c r="F14" s="95" t="str">
        <f>IF(OR('Tabel 5 Dim F'!F14&lt;5,'Tabel 5.3 Dim Br'!F14&lt;0.5),"-",IFERROR('Tabel 5.3 Dim Br'!F14/'Tabel 5 Dim F'!F14*100,"-"))</f>
        <v>-</v>
      </c>
      <c r="G14" s="95">
        <f>IF(OR('Tabel 5 Dim F'!G14&lt;5,'Tabel 5.3 Dim Br'!G14&lt;0.5),"-",IFERROR('Tabel 5.3 Dim Br'!G14/'Tabel 5 Dim F'!G14*100,"-"))</f>
        <v>15.381769230769232</v>
      </c>
      <c r="H14" s="95">
        <f>IF(OR('Tabel 5 Dim F'!H14&lt;5,'Tabel 5.3 Dim Br'!H14&lt;0.5),"-",IFERROR('Tabel 5.3 Dim Br'!H14/'Tabel 5 Dim F'!H14*100,"-"))</f>
        <v>5.2621578947368421</v>
      </c>
      <c r="I14" s="95">
        <f>IF(OR('Tabel 5 Dim F'!I14&lt;5,'Tabel 5.3 Dim Br'!I14&lt;0.5),"-",IFERROR('Tabel 5.3 Dim Br'!I14/'Tabel 5 Dim F'!I14*100,"-"))</f>
        <v>5.3382352941176467</v>
      </c>
    </row>
    <row r="15" spans="1:9" ht="15.75" customHeight="1" x14ac:dyDescent="0.2">
      <c r="A15" s="79" t="s">
        <v>29</v>
      </c>
      <c r="B15" s="93">
        <f>IF(OR('Tabel 5 Dim F'!B15&lt;5,'Tabel 5.3 Dim Br'!B15&lt;0.5),"-",IFERROR('Tabel 5.3 Dim Br'!B15/'Tabel 5 Dim F'!B15*100,"-"))</f>
        <v>28.708647619047618</v>
      </c>
      <c r="C15" s="93">
        <f>IF(OR('Tabel 5 Dim F'!C15&lt;5,'Tabel 5.3 Dim Br'!C15&lt;0.5),"-",IFERROR('Tabel 5.3 Dim Br'!C15/'Tabel 5 Dim F'!C15*100,"-"))</f>
        <v>27.069170984455958</v>
      </c>
      <c r="D15" s="93">
        <f>IF(OR('Tabel 5 Dim F'!D15&lt;5,'Tabel 5.3 Dim Br'!D15&lt;0.5),"-",IFERROR('Tabel 5.3 Dim Br'!D15/'Tabel 5 Dim F'!D15*100,"-"))</f>
        <v>32.59804444444444</v>
      </c>
      <c r="E15" s="93">
        <f>IF(OR('Tabel 5 Dim F'!E15&lt;5,'Tabel 5.3 Dim Br'!E15&lt;0.5),"-",IFERROR('Tabel 5.3 Dim Br'!E15/'Tabel 5 Dim F'!E15*100,"-"))</f>
        <v>14.007881431767338</v>
      </c>
      <c r="F15" s="93">
        <f>IF(OR('Tabel 5 Dim F'!F15&lt;5,'Tabel 5.3 Dim Br'!F15&lt;0.5),"-",IFERROR('Tabel 5.3 Dim Br'!F15/'Tabel 5 Dim F'!F15*100,"-"))</f>
        <v>18.463904761904761</v>
      </c>
      <c r="G15" s="93">
        <f>IF(OR('Tabel 5 Dim F'!G15&lt;5,'Tabel 5.3 Dim Br'!G15&lt;0.5),"-",IFERROR('Tabel 5.3 Dim Br'!G15/'Tabel 5 Dim F'!G15*100,"-"))</f>
        <v>11.02573717948718</v>
      </c>
      <c r="H15" s="93">
        <f>IF(OR('Tabel 5 Dim F'!H15&lt;5,'Tabel 5.3 Dim Br'!H15&lt;0.5),"-",IFERROR('Tabel 5.3 Dim Br'!H15/'Tabel 5 Dim F'!H15*100,"-"))</f>
        <v>14.39777777777778</v>
      </c>
      <c r="I15" s="93">
        <f>IF(OR('Tabel 5 Dim F'!I15&lt;5,'Tabel 5.3 Dim Br'!I15&lt;0.5),"-",IFERROR('Tabel 5.3 Dim Br'!I15/'Tabel 5 Dim F'!I15*100,"-"))</f>
        <v>8.4170905923344961</v>
      </c>
    </row>
    <row r="16" spans="1:9" ht="15.75" customHeight="1" x14ac:dyDescent="0.2">
      <c r="A16" s="90" t="s">
        <v>30</v>
      </c>
      <c r="B16" s="94">
        <f>IF(OR('Tabel 5 Dim F'!B16&lt;5,'Tabel 5.3 Dim Br'!B16&lt;0.5),"-",IFERROR('Tabel 5.3 Dim Br'!B16/'Tabel 5 Dim F'!B16*100,"-"))</f>
        <v>8.2056853932584275</v>
      </c>
      <c r="C16" s="94">
        <f>IF(OR('Tabel 5 Dim F'!C16&lt;5,'Tabel 5.3 Dim Br'!C16&lt;0.5),"-",IFERROR('Tabel 5.3 Dim Br'!C16/'Tabel 5 Dim F'!C16*100,"-"))</f>
        <v>33.313086956521744</v>
      </c>
      <c r="D16" s="94">
        <f>IF(OR('Tabel 5 Dim F'!D16&lt;5,'Tabel 5.3 Dim Br'!D16&lt;0.5),"-",IFERROR('Tabel 5.3 Dim Br'!D16/'Tabel 5 Dim F'!D16*100,"-"))</f>
        <v>17.403655737704916</v>
      </c>
      <c r="E16" s="94">
        <f>IF(OR('Tabel 5 Dim F'!E16&lt;5,'Tabel 5.3 Dim Br'!E16&lt;0.5),"-",IFERROR('Tabel 5.3 Dim Br'!E16/'Tabel 5 Dim F'!E16*100,"-"))</f>
        <v>14.432070796460177</v>
      </c>
      <c r="F16" s="94">
        <f>IF(OR('Tabel 5 Dim F'!F16&lt;5,'Tabel 5.3 Dim Br'!F16&lt;0.5),"-",IFERROR('Tabel 5.3 Dim Br'!F16/'Tabel 5 Dim F'!F16*100,"-"))</f>
        <v>11.31292</v>
      </c>
      <c r="G16" s="94">
        <f>IF(OR('Tabel 5 Dim F'!G16&lt;5,'Tabel 5.3 Dim Br'!G16&lt;0.5),"-",IFERROR('Tabel 5.3 Dim Br'!G16/'Tabel 5 Dim F'!G16*100,"-"))</f>
        <v>21.1205</v>
      </c>
      <c r="H16" s="94">
        <f>IF(OR('Tabel 5 Dim F'!H16&lt;5,'Tabel 5.3 Dim Br'!H16&lt;0.5),"-",IFERROR('Tabel 5.3 Dim Br'!H16/'Tabel 5 Dim F'!H16*100,"-"))</f>
        <v>16.18225</v>
      </c>
      <c r="I16" s="94">
        <f>IF(OR('Tabel 5 Dim F'!I16&lt;5,'Tabel 5.3 Dim Br'!I16&lt;0.5),"-",IFERROR('Tabel 5.3 Dim Br'!I16/'Tabel 5 Dim F'!I16*100,"-"))</f>
        <v>18.009575757575757</v>
      </c>
    </row>
    <row r="17" spans="1:9" ht="15" hidden="1" customHeight="1" x14ac:dyDescent="0.2">
      <c r="A17" s="31" t="s">
        <v>31</v>
      </c>
      <c r="B17" s="40">
        <f>IF(OR('Tabel 5 Dim F'!B17&lt;5,'Tabel 5.3 Dim Br'!B17&lt;0.5),"-",IFERROR('Tabel 5.3 Dim Br'!B17/'Tabel 5 Dim F'!B17*100,"-"))</f>
        <v>24.462066666666665</v>
      </c>
      <c r="C17" s="40" t="str">
        <f>IF(OR('Tabel 5 Dim F'!C17&lt;5,'Tabel 5.3 Dim Br'!C17&lt;0.5),"-",IFERROR('Tabel 5.3 Dim Br'!C17/'Tabel 5 Dim F'!C17*100,"-"))</f>
        <v>-</v>
      </c>
      <c r="D17" s="40">
        <f>IF(OR('Tabel 5 Dim F'!D17&lt;5,'Tabel 5.3 Dim Br'!D17&lt;0.5),"-",IFERROR('Tabel 5.3 Dim Br'!D17/'Tabel 5 Dim F'!D17*100,"-"))</f>
        <v>15.786526315789473</v>
      </c>
      <c r="E17" s="40">
        <f>IF(OR('Tabel 5 Dim F'!E17&lt;5,'Tabel 5.3 Dim Br'!E17&lt;0.5),"-",IFERROR('Tabel 5.3 Dim Br'!E17/'Tabel 5 Dim F'!E17*100,"-"))</f>
        <v>5.8675185185185184</v>
      </c>
      <c r="F17" s="40" t="str">
        <f>IF(OR('Tabel 5 Dim F'!F17&lt;5,'Tabel 5.3 Dim Br'!F17&lt;0.5),"-",IFERROR('Tabel 5.3 Dim Br'!F17/'Tabel 5 Dim F'!F17*100,"-"))</f>
        <v>-</v>
      </c>
      <c r="G17" s="40">
        <f>IF(OR('Tabel 5 Dim F'!G17&lt;5,'Tabel 5.3 Dim Br'!G17&lt;0.5),"-",IFERROR('Tabel 5.3 Dim Br'!G17/'Tabel 5 Dim F'!G17*100,"-"))</f>
        <v>5.8812352941176469</v>
      </c>
      <c r="H17" s="40">
        <f>IF(OR('Tabel 5 Dim F'!H17&lt;5,'Tabel 5.3 Dim Br'!H17&lt;0.5),"-",IFERROR('Tabel 5.3 Dim Br'!H17/'Tabel 5 Dim F'!H17*100,"-"))</f>
        <v>6.0994827586206899</v>
      </c>
      <c r="I17" s="40">
        <f>IF(OR('Tabel 5 Dim F'!I17&lt;5,'Tabel 5.3 Dim Br'!I17&lt;0.5),"-",IFERROR('Tabel 5.3 Dim Br'!I17/'Tabel 5 Dim F'!I17*100,"-"))</f>
        <v>5.0819130434782611</v>
      </c>
    </row>
    <row r="18" spans="1:9" ht="15" hidden="1" customHeight="1" x14ac:dyDescent="0.2">
      <c r="A18" s="33" t="s">
        <v>32</v>
      </c>
      <c r="B18" s="41" t="str">
        <f>IF(OR('Tabel 5 Dim F'!B18&lt;5,'Tabel 5.3 Dim Br'!B18&lt;0.5),"-",IFERROR('Tabel 5.3 Dim Br'!B18/'Tabel 5 Dim F'!B18*100,"-"))</f>
        <v>-</v>
      </c>
      <c r="C18" s="41">
        <f>IF(OR('Tabel 5 Dim F'!C18&lt;5,'Tabel 5.3 Dim Br'!C18&lt;0.5),"-",IFERROR('Tabel 5.3 Dim Br'!C18/'Tabel 5 Dim F'!C18*100,"-"))</f>
        <v>15.416166666666667</v>
      </c>
      <c r="D18" s="41">
        <f>IF(OR('Tabel 5 Dim F'!D18&lt;5,'Tabel 5.3 Dim Br'!D18&lt;0.5),"-",IFERROR('Tabel 5.3 Dim Br'!D18/'Tabel 5 Dim F'!D18*100,"-"))</f>
        <v>15.125</v>
      </c>
      <c r="E18" s="41">
        <f>IF(OR('Tabel 5 Dim F'!E18&lt;5,'Tabel 5.3 Dim Br'!E18&lt;0.5),"-",IFERROR('Tabel 5.3 Dim Br'!E18/'Tabel 5 Dim F'!E18*100,"-"))</f>
        <v>10.894166666666665</v>
      </c>
      <c r="F18" s="41" t="str">
        <f>IF(OR('Tabel 5 Dim F'!F18&lt;5,'Tabel 5.3 Dim Br'!F18&lt;0.5),"-",IFERROR('Tabel 5.3 Dim Br'!F18/'Tabel 5 Dim F'!F18*100,"-"))</f>
        <v>-</v>
      </c>
      <c r="G18" s="41" t="str">
        <f>IF(OR('Tabel 5 Dim F'!G18&lt;5,'Tabel 5.3 Dim Br'!G18&lt;0.5),"-",IFERROR('Tabel 5.3 Dim Br'!G18/'Tabel 5 Dim F'!G18*100,"-"))</f>
        <v>-</v>
      </c>
      <c r="H18" s="41">
        <f>IF(OR('Tabel 5 Dim F'!H18&lt;5,'Tabel 5.3 Dim Br'!H18&lt;0.5),"-",IFERROR('Tabel 5.3 Dim Br'!H18/'Tabel 5 Dim F'!H18*100,"-"))</f>
        <v>9.9981000000000009</v>
      </c>
      <c r="I18" s="41" t="str">
        <f>IF(OR('Tabel 5 Dim F'!I18&lt;5,'Tabel 5.3 Dim Br'!I18&lt;0.5),"-",IFERROR('Tabel 5.3 Dim Br'!I18/'Tabel 5 Dim F'!I18*100,"-"))</f>
        <v>-</v>
      </c>
    </row>
    <row r="19" spans="1:9" ht="15" hidden="1" customHeight="1" x14ac:dyDescent="0.2">
      <c r="A19" s="31" t="s">
        <v>33</v>
      </c>
      <c r="B19" s="40" t="str">
        <f>IF(OR('Tabel 5 Dim F'!B19&lt;5,'Tabel 5.3 Dim Br'!B19&lt;0.5),"-",IFERROR('Tabel 5.3 Dim Br'!B19/'Tabel 5 Dim F'!B19*100,"-"))</f>
        <v>-</v>
      </c>
      <c r="C19" s="40" t="str">
        <f>IF(OR('Tabel 5 Dim F'!C19&lt;5,'Tabel 5.3 Dim Br'!C19&lt;0.5),"-",IFERROR('Tabel 5.3 Dim Br'!C19/'Tabel 5 Dim F'!C19*100,"-"))</f>
        <v>-</v>
      </c>
      <c r="D19" s="40" t="str">
        <f>IF(OR('Tabel 5 Dim F'!D19&lt;5,'Tabel 5.3 Dim Br'!D19&lt;0.5),"-",IFERROR('Tabel 5.3 Dim Br'!D19/'Tabel 5 Dim F'!D19*100,"-"))</f>
        <v>-</v>
      </c>
      <c r="E19" s="40" t="str">
        <f>IF(OR('Tabel 5 Dim F'!E19&lt;5,'Tabel 5.3 Dim Br'!E19&lt;0.5),"-",IFERROR('Tabel 5.3 Dim Br'!E19/'Tabel 5 Dim F'!E19*100,"-"))</f>
        <v>-</v>
      </c>
      <c r="F19" s="40" t="str">
        <f>IF(OR('Tabel 5 Dim F'!F19&lt;5,'Tabel 5.3 Dim Br'!F19&lt;0.5),"-",IFERROR('Tabel 5.3 Dim Br'!F19/'Tabel 5 Dim F'!F19*100,"-"))</f>
        <v>-</v>
      </c>
      <c r="G19" s="40" t="str">
        <f>IF(OR('Tabel 5 Dim F'!G19&lt;5,'Tabel 5.3 Dim Br'!G19&lt;0.5),"-",IFERROR('Tabel 5.3 Dim Br'!G19/'Tabel 5 Dim F'!G19*100,"-"))</f>
        <v>-</v>
      </c>
      <c r="H19" s="40" t="str">
        <f>IF(OR('Tabel 5 Dim F'!H19&lt;5,'Tabel 5.3 Dim Br'!H19&lt;0.5),"-",IFERROR('Tabel 5.3 Dim Br'!H19/'Tabel 5 Dim F'!H19*100,"-"))</f>
        <v>-</v>
      </c>
      <c r="I19" s="40" t="str">
        <f>IF(OR('Tabel 5 Dim F'!I19&lt;5,'Tabel 5.3 Dim Br'!I19&lt;0.5),"-",IFERROR('Tabel 5.3 Dim Br'!I19/'Tabel 5 Dim F'!I19*100,"-"))</f>
        <v>-</v>
      </c>
    </row>
    <row r="20" spans="1:9" ht="15" hidden="1" customHeight="1" x14ac:dyDescent="0.2">
      <c r="A20" s="33" t="s">
        <v>34</v>
      </c>
      <c r="B20" s="41" t="str">
        <f>IF(OR('Tabel 5 Dim F'!B20&lt;5,'Tabel 5.3 Dim Br'!B20&lt;0.5),"-",IFERROR('Tabel 5.3 Dim Br'!B20/'Tabel 5 Dim F'!B20*100,"-"))</f>
        <v>-</v>
      </c>
      <c r="C20" s="41" t="str">
        <f>IF(OR('Tabel 5 Dim F'!C20&lt;5,'Tabel 5.3 Dim Br'!C20&lt;0.5),"-",IFERROR('Tabel 5.3 Dim Br'!C20/'Tabel 5 Dim F'!C20*100,"-"))</f>
        <v>-</v>
      </c>
      <c r="D20" s="41" t="str">
        <f>IF(OR('Tabel 5 Dim F'!D20&lt;5,'Tabel 5.3 Dim Br'!D20&lt;0.5),"-",IFERROR('Tabel 5.3 Dim Br'!D20/'Tabel 5 Dim F'!D20*100,"-"))</f>
        <v>-</v>
      </c>
      <c r="E20" s="41" t="str">
        <f>IF(OR('Tabel 5 Dim F'!E20&lt;5,'Tabel 5.3 Dim Br'!E20&lt;0.5),"-",IFERROR('Tabel 5.3 Dim Br'!E20/'Tabel 5 Dim F'!E20*100,"-"))</f>
        <v>-</v>
      </c>
      <c r="F20" s="41" t="str">
        <f>IF(OR('Tabel 5 Dim F'!F20&lt;5,'Tabel 5.3 Dim Br'!F20&lt;0.5),"-",IFERROR('Tabel 5.3 Dim Br'!F20/'Tabel 5 Dim F'!F20*100,"-"))</f>
        <v>-</v>
      </c>
      <c r="G20" s="41" t="str">
        <f>IF(OR('Tabel 5 Dim F'!G20&lt;5,'Tabel 5.3 Dim Br'!G20&lt;0.5),"-",IFERROR('Tabel 5.3 Dim Br'!G20/'Tabel 5 Dim F'!G20*100,"-"))</f>
        <v>-</v>
      </c>
      <c r="H20" s="41" t="str">
        <f>IF(OR('Tabel 5 Dim F'!H20&lt;5,'Tabel 5.3 Dim Br'!H20&lt;0.5),"-",IFERROR('Tabel 5.3 Dim Br'!H20/'Tabel 5 Dim F'!H20*100,"-"))</f>
        <v>-</v>
      </c>
      <c r="I20" s="41" t="str">
        <f>IF(OR('Tabel 5 Dim F'!I20&lt;5,'Tabel 5.3 Dim Br'!I20&lt;0.5),"-",IFERROR('Tabel 5.3 Dim Br'!I20/'Tabel 5 Dim F'!I20*100,"-"))</f>
        <v>-</v>
      </c>
    </row>
    <row r="21" spans="1:9" ht="15.75" customHeight="1" x14ac:dyDescent="0.2">
      <c r="A21" s="83" t="s">
        <v>35</v>
      </c>
      <c r="B21" s="95">
        <f>IF(OR('Tabel 5 Dim F'!B21&lt;5,'Tabel 5.3 Dim Br'!B21&lt;0.5),"-",IFERROR('Tabel 5.3 Dim Br'!B21/'Tabel 5 Dim F'!B21*100,"-"))</f>
        <v>25.795473684210524</v>
      </c>
      <c r="C21" s="95">
        <f>IF(OR('Tabel 5 Dim F'!C21&lt;5,'Tabel 5.3 Dim Br'!C21&lt;0.5),"-",IFERROR('Tabel 5.3 Dim Br'!C21/'Tabel 5 Dim F'!C21*100,"-"))</f>
        <v>12.715608695652172</v>
      </c>
      <c r="D21" s="95">
        <f>IF(OR('Tabel 5 Dim F'!D21&lt;5,'Tabel 5.3 Dim Br'!D21&lt;0.5),"-",IFERROR('Tabel 5.3 Dim Br'!D21/'Tabel 5 Dim F'!D21*100,"-"))</f>
        <v>17.524107142857144</v>
      </c>
      <c r="E21" s="95">
        <f>IF(OR('Tabel 5 Dim F'!E21&lt;5,'Tabel 5.3 Dim Br'!E21&lt;0.5),"-",IFERROR('Tabel 5.3 Dim Br'!E21/'Tabel 5 Dim F'!E21*100,"-"))</f>
        <v>8.9046046511627903</v>
      </c>
      <c r="F21" s="95">
        <f>IF(OR('Tabel 5 Dim F'!F21&lt;5,'Tabel 5.3 Dim Br'!F21&lt;0.5),"-",IFERROR('Tabel 5.3 Dim Br'!F21/'Tabel 5 Dim F'!F21*100,"-"))</f>
        <v>4.9990500000000004</v>
      </c>
      <c r="G21" s="95">
        <f>IF(OR('Tabel 5 Dim F'!G21&lt;5,'Tabel 5.3 Dim Br'!G21&lt;0.5),"-",IFERROR('Tabel 5.3 Dim Br'!G21/'Tabel 5 Dim F'!G21*100,"-"))</f>
        <v>3.3327000000000004</v>
      </c>
      <c r="H21" s="95">
        <f>IF(OR('Tabel 5 Dim F'!H21&lt;5,'Tabel 5.3 Dim Br'!H21&lt;0.5),"-",IFERROR('Tabel 5.3 Dim Br'!H21/'Tabel 5 Dim F'!H21*100,"-"))</f>
        <v>6.5920476190476194</v>
      </c>
      <c r="I21" s="95">
        <f>IF(OR('Tabel 5 Dim F'!I21&lt;5,'Tabel 5.3 Dim Br'!I21&lt;0.5),"-",IFERROR('Tabel 5.3 Dim Br'!I21/'Tabel 5 Dim F'!I21*100,"-"))</f>
        <v>3.0758947368421055</v>
      </c>
    </row>
    <row r="22" spans="1:9" ht="15.75" customHeight="1" x14ac:dyDescent="0.2">
      <c r="A22" s="79" t="s">
        <v>36</v>
      </c>
      <c r="B22" s="93">
        <f>IF(OR('Tabel 5 Dim F'!B22&lt;5,'Tabel 5.3 Dim Br'!B22&lt;0.5),"-",IFERROR('Tabel 5.3 Dim Br'!B22/'Tabel 5 Dim F'!B22*100,"-"))</f>
        <v>46.528999999999996</v>
      </c>
      <c r="C22" s="93" t="str">
        <f>IF(OR('Tabel 5 Dim F'!C22&lt;5,'Tabel 5.3 Dim Br'!C22&lt;0.5),"-",IFERROR('Tabel 5.3 Dim Br'!C22/'Tabel 5 Dim F'!C22*100,"-"))</f>
        <v>-</v>
      </c>
      <c r="D22" s="93" t="str">
        <f>IF(OR('Tabel 5 Dim F'!D22&lt;5,'Tabel 5.3 Dim Br'!D22&lt;0.5),"-",IFERROR('Tabel 5.3 Dim Br'!D22/'Tabel 5 Dim F'!D22*100,"-"))</f>
        <v>-</v>
      </c>
      <c r="E22" s="93">
        <f>IF(OR('Tabel 5 Dim F'!E22&lt;5,'Tabel 5.3 Dim Br'!E22&lt;0.5),"-",IFERROR('Tabel 5.3 Dim Br'!E22/'Tabel 5 Dim F'!E22*100,"-"))</f>
        <v>15.894333333333332</v>
      </c>
      <c r="F22" s="93" t="str">
        <f>IF(OR('Tabel 5 Dim F'!F22&lt;5,'Tabel 5.3 Dim Br'!F22&lt;0.5),"-",IFERROR('Tabel 5.3 Dim Br'!F22/'Tabel 5 Dim F'!F22*100,"-"))</f>
        <v>-</v>
      </c>
      <c r="G22" s="93" t="str">
        <f>IF(OR('Tabel 5 Dim F'!G22&lt;5,'Tabel 5.3 Dim Br'!G22&lt;0.5),"-",IFERROR('Tabel 5.3 Dim Br'!G22/'Tabel 5 Dim F'!G22*100,"-"))</f>
        <v>-</v>
      </c>
      <c r="H22" s="93" t="str">
        <f>IF(OR('Tabel 5 Dim F'!H22&lt;5,'Tabel 5.3 Dim Br'!H22&lt;0.5),"-",IFERROR('Tabel 5.3 Dim Br'!H22/'Tabel 5 Dim F'!H22*100,"-"))</f>
        <v>-</v>
      </c>
      <c r="I22" s="93" t="str">
        <f>IF(OR('Tabel 5 Dim F'!I22&lt;5,'Tabel 5.3 Dim Br'!I22&lt;0.5),"-",IFERROR('Tabel 5.3 Dim Br'!I22/'Tabel 5 Dim F'!I22*100,"-"))</f>
        <v>-</v>
      </c>
    </row>
    <row r="23" spans="1:9" ht="15.75" customHeight="1" x14ac:dyDescent="0.2">
      <c r="A23" s="90" t="s">
        <v>37</v>
      </c>
      <c r="B23" s="94" t="str">
        <f>IF(OR('Tabel 5 Dim F'!B23&lt;5,'Tabel 5.3 Dim Br'!B23&lt;0.5),"-",IFERROR('Tabel 5.3 Dim Br'!B23/'Tabel 5 Dim F'!B23*100,"-"))</f>
        <v>-</v>
      </c>
      <c r="C23" s="94">
        <f>IF(OR('Tabel 5 Dim F'!C23&lt;5,'Tabel 5.3 Dim Br'!C23&lt;0.5),"-",IFERROR('Tabel 5.3 Dim Br'!C23/'Tabel 5 Dim F'!C23*100,"-"))</f>
        <v>35.377928571428576</v>
      </c>
      <c r="D23" s="94">
        <f>IF(OR('Tabel 5 Dim F'!D23&lt;5,'Tabel 5.3 Dim Br'!D23&lt;0.5),"-",IFERROR('Tabel 5.3 Dim Br'!D23/'Tabel 5 Dim F'!D23*100,"-"))</f>
        <v>16.663499999999999</v>
      </c>
      <c r="E23" s="94">
        <f>IF(OR('Tabel 5 Dim F'!E23&lt;5,'Tabel 5.3 Dim Br'!E23&lt;0.5),"-",IFERROR('Tabel 5.3 Dim Br'!E23/'Tabel 5 Dim F'!E23*100,"-"))</f>
        <v>14.740416666666667</v>
      </c>
      <c r="F23" s="94">
        <f>IF(OR('Tabel 5 Dim F'!F23&lt;5,'Tabel 5.3 Dim Br'!F23&lt;0.5),"-",IFERROR('Tabel 5.3 Dim Br'!F23/'Tabel 5 Dim F'!F23*100,"-"))</f>
        <v>22.21811111111111</v>
      </c>
      <c r="G23" s="94">
        <f>IF(OR('Tabel 5 Dim F'!G23&lt;5,'Tabel 5.3 Dim Br'!G23&lt;0.5),"-",IFERROR('Tabel 5.3 Dim Br'!G23/'Tabel 5 Dim F'!G23*100,"-"))</f>
        <v>7.3052500000000009</v>
      </c>
      <c r="H23" s="94">
        <f>IF(OR('Tabel 5 Dim F'!H23&lt;5,'Tabel 5.3 Dim Br'!H23&lt;0.5),"-",IFERROR('Tabel 5.3 Dim Br'!H23/'Tabel 5 Dim F'!H23*100,"-"))</f>
        <v>19.996300000000002</v>
      </c>
      <c r="I23" s="94">
        <f>IF(OR('Tabel 5 Dim F'!I23&lt;5,'Tabel 5.3 Dim Br'!I23&lt;0.5),"-",IFERROR('Tabel 5.3 Dim Br'!I23/'Tabel 5 Dim F'!I23*100,"-"))</f>
        <v>14.015714285714283</v>
      </c>
    </row>
    <row r="24" spans="1:9" ht="15.75" customHeight="1" x14ac:dyDescent="0.2">
      <c r="A24" s="83" t="s">
        <v>38</v>
      </c>
      <c r="B24" s="95">
        <f>IF(OR('Tabel 5 Dim F'!B24&lt;5,'Tabel 5.3 Dim Br'!B24&lt;0.5),"-",IFERROR('Tabel 5.3 Dim Br'!B24/'Tabel 5 Dim F'!B24*100,"-"))</f>
        <v>15.125083333333333</v>
      </c>
      <c r="C24" s="95">
        <f>IF(OR('Tabel 5 Dim F'!C24&lt;5,'Tabel 5.3 Dim Br'!C24&lt;0.5),"-",IFERROR('Tabel 5.3 Dim Br'!C24/'Tabel 5 Dim F'!C24*100,"-"))</f>
        <v>6.1604324324324322</v>
      </c>
      <c r="D24" s="95" t="str">
        <f>IF(OR('Tabel 5 Dim F'!D24&lt;5,'Tabel 5.3 Dim Br'!D24&lt;0.5),"-",IFERROR('Tabel 5.3 Dim Br'!D24/'Tabel 5 Dim F'!D24*100,"-"))</f>
        <v>-</v>
      </c>
      <c r="E24" s="95" t="str">
        <f>IF(OR('Tabel 5 Dim F'!E24&lt;5,'Tabel 5.3 Dim Br'!E24&lt;0.5),"-",IFERROR('Tabel 5.3 Dim Br'!E24/'Tabel 5 Dim F'!E24*100,"-"))</f>
        <v>-</v>
      </c>
      <c r="F24" s="95" t="str">
        <f>IF(OR('Tabel 5 Dim F'!F24&lt;5,'Tabel 5.3 Dim Br'!F24&lt;0.5),"-",IFERROR('Tabel 5.3 Dim Br'!F24/'Tabel 5 Dim F'!F24*100,"-"))</f>
        <v>-</v>
      </c>
      <c r="G24" s="95">
        <f>IF(OR('Tabel 5 Dim F'!G24&lt;5,'Tabel 5.3 Dim Br'!G24&lt;0.5),"-",IFERROR('Tabel 5.3 Dim Br'!G24/'Tabel 5 Dim F'!G24*100,"-"))</f>
        <v>3.250377358490566</v>
      </c>
      <c r="H24" s="95">
        <f>IF(OR('Tabel 5 Dim F'!H24&lt;5,'Tabel 5.3 Dim Br'!H24&lt;0.5),"-",IFERROR('Tabel 5.3 Dim Br'!H24/'Tabel 5 Dim F'!H24*100,"-"))</f>
        <v>11.109</v>
      </c>
      <c r="I24" s="95">
        <f>IF(OR('Tabel 5 Dim F'!I24&lt;5,'Tabel 5.3 Dim Br'!I24&lt;0.5),"-",IFERROR('Tabel 5.3 Dim Br'!I24/'Tabel 5 Dim F'!I24*100,"-"))</f>
        <v>2.9274193548387095</v>
      </c>
    </row>
    <row r="25" spans="1:9" ht="15.75" customHeight="1" x14ac:dyDescent="0.2">
      <c r="A25" s="79" t="s">
        <v>39</v>
      </c>
      <c r="B25" s="93">
        <f>IF(OR('Tabel 5 Dim F'!B25&lt;5,'Tabel 5.3 Dim Br'!B25&lt;0.5),"-",IFERROR('Tabel 5.3 Dim Br'!B25/'Tabel 5 Dim F'!B25*100,"-"))</f>
        <v>31.180679999999999</v>
      </c>
      <c r="C25" s="93">
        <f>IF(OR('Tabel 5 Dim F'!C25&lt;5,'Tabel 5.3 Dim Br'!C25&lt;0.5),"-",IFERROR('Tabel 5.3 Dim Br'!C25/'Tabel 5 Dim F'!C25*100,"-"))</f>
        <v>24.660083333333336</v>
      </c>
      <c r="D25" s="93">
        <f>IF(OR('Tabel 5 Dim F'!D25&lt;5,'Tabel 5.3 Dim Br'!D25&lt;0.5),"-",IFERROR('Tabel 5.3 Dim Br'!D25/'Tabel 5 Dim F'!D25*100,"-"))</f>
        <v>10.80688</v>
      </c>
      <c r="E25" s="93">
        <f>IF(OR('Tabel 5 Dim F'!E25&lt;5,'Tabel 5.3 Dim Br'!E25&lt;0.5),"-",IFERROR('Tabel 5.3 Dim Br'!E25/'Tabel 5 Dim F'!E25*100,"-"))</f>
        <v>5.6533725490196085</v>
      </c>
      <c r="F25" s="93">
        <f>IF(OR('Tabel 5 Dim F'!F25&lt;5,'Tabel 5.3 Dim Br'!F25&lt;0.5),"-",IFERROR('Tabel 5.3 Dim Br'!F25/'Tabel 5 Dim F'!F25*100,"-"))</f>
        <v>3.029727272727273</v>
      </c>
      <c r="G25" s="93">
        <f>IF(OR('Tabel 5 Dim F'!G25&lt;5,'Tabel 5.3 Dim Br'!G25&lt;0.5),"-",IFERROR('Tabel 5.3 Dim Br'!G25/'Tabel 5 Dim F'!G25*100,"-"))</f>
        <v>7.9433835616438371</v>
      </c>
      <c r="H25" s="93">
        <f>IF(OR('Tabel 5 Dim F'!H25&lt;5,'Tabel 5.3 Dim Br'!H25&lt;0.5),"-",IFERROR('Tabel 5.3 Dim Br'!H25/'Tabel 5 Dim F'!H25*100,"-"))</f>
        <v>2.8633230769230766</v>
      </c>
      <c r="I25" s="93">
        <f>IF(OR('Tabel 5 Dim F'!I25&lt;5,'Tabel 5.3 Dim Br'!I25&lt;0.5),"-",IFERROR('Tabel 5.3 Dim Br'!I25/'Tabel 5 Dim F'!I25*100,"-"))</f>
        <v>5.9293551401869156</v>
      </c>
    </row>
    <row r="26" spans="1:9" ht="15.75" customHeight="1" x14ac:dyDescent="0.2">
      <c r="A26" s="90" t="s">
        <v>40</v>
      </c>
      <c r="B26" s="94">
        <f>IF(OR('Tabel 5 Dim F'!B26&lt;5,'Tabel 5.3 Dim Br'!B26&lt;0.5),"-",IFERROR('Tabel 5.3 Dim Br'!B26/'Tabel 5 Dim F'!B26*100,"-"))</f>
        <v>25.23961111111111</v>
      </c>
      <c r="C26" s="94">
        <f>IF(OR('Tabel 5 Dim F'!C26&lt;5,'Tabel 5.3 Dim Br'!C26&lt;0.5),"-",IFERROR('Tabel 5.3 Dim Br'!C26/'Tabel 5 Dim F'!C26*100,"-"))</f>
        <v>1.3429514563106795</v>
      </c>
      <c r="D26" s="94" t="str">
        <f>IF(OR('Tabel 5 Dim F'!D26&lt;5,'Tabel 5.3 Dim Br'!D26&lt;0.5),"-",IFERROR('Tabel 5.3 Dim Br'!D26/'Tabel 5 Dim F'!D26*100,"-"))</f>
        <v>-</v>
      </c>
      <c r="E26" s="94">
        <f>IF(OR('Tabel 5 Dim F'!E26&lt;5,'Tabel 5.3 Dim Br'!E26&lt;0.5),"-",IFERROR('Tabel 5.3 Dim Br'!E26/'Tabel 5 Dim F'!E26*100,"-"))</f>
        <v>0.18723033707865169</v>
      </c>
      <c r="F26" s="94">
        <f>IF(OR('Tabel 5 Dim F'!F26&lt;5,'Tabel 5.3 Dim Br'!F26&lt;0.5),"-",IFERROR('Tabel 5.3 Dim Br'!F26/'Tabel 5 Dim F'!F26*100,"-"))</f>
        <v>4.9990500000000004</v>
      </c>
      <c r="G26" s="94">
        <f>IF(OR('Tabel 5 Dim F'!G26&lt;5,'Tabel 5.3 Dim Br'!G26&lt;0.5),"-",IFERROR('Tabel 5.3 Dim Br'!G26/'Tabel 5 Dim F'!G26*100,"-"))</f>
        <v>3.7286226912928759</v>
      </c>
      <c r="H26" s="94" t="str">
        <f>IF(OR('Tabel 5 Dim F'!H26&lt;5,'Tabel 5.3 Dim Br'!H26&lt;0.5),"-",IFERROR('Tabel 5.3 Dim Br'!H26/'Tabel 5 Dim F'!H26*100,"-"))</f>
        <v>-</v>
      </c>
      <c r="I26" s="94">
        <f>IF(OR('Tabel 5 Dim F'!I26&lt;5,'Tabel 5.3 Dim Br'!I26&lt;0.5),"-",IFERROR('Tabel 5.3 Dim Br'!I26/'Tabel 5 Dim F'!I26*100,"-"))</f>
        <v>0.83401304347826088</v>
      </c>
    </row>
    <row r="27" spans="1:9" ht="15.75" customHeight="1" x14ac:dyDescent="0.2">
      <c r="A27" s="83" t="s">
        <v>41</v>
      </c>
      <c r="B27" s="95" t="str">
        <f>IF(OR('Tabel 5 Dim F'!B27&lt;5,'Tabel 5.3 Dim Br'!B27&lt;0.5),"-",IFERROR('Tabel 5.3 Dim Br'!B27/'Tabel 5 Dim F'!B27*100,"-"))</f>
        <v>-</v>
      </c>
      <c r="C27" s="95" t="str">
        <f>IF(OR('Tabel 5 Dim F'!C27&lt;5,'Tabel 5.3 Dim Br'!C27&lt;0.5),"-",IFERROR('Tabel 5.3 Dim Br'!C27/'Tabel 5 Dim F'!C27*100,"-"))</f>
        <v>-</v>
      </c>
      <c r="D27" s="95" t="str">
        <f>IF(OR('Tabel 5 Dim F'!D27&lt;5,'Tabel 5.3 Dim Br'!D27&lt;0.5),"-",IFERROR('Tabel 5.3 Dim Br'!D27/'Tabel 5 Dim F'!D27*100,"-"))</f>
        <v>-</v>
      </c>
      <c r="E27" s="95">
        <f>IF(OR('Tabel 5 Dim F'!E27&lt;5,'Tabel 5.3 Dim Br'!E27&lt;0.5),"-",IFERROR('Tabel 5.3 Dim Br'!E27/'Tabel 5 Dim F'!E27*100,"-"))</f>
        <v>0.81082926829268298</v>
      </c>
      <c r="F27" s="95" t="str">
        <f>IF(OR('Tabel 5 Dim F'!F27&lt;5,'Tabel 5.3 Dim Br'!F27&lt;0.5),"-",IFERROR('Tabel 5.3 Dim Br'!F27/'Tabel 5 Dim F'!F27*100,"-"))</f>
        <v>-</v>
      </c>
      <c r="G27" s="95" t="str">
        <f>IF(OR('Tabel 5 Dim F'!G27&lt;5,'Tabel 5.3 Dim Br'!G27&lt;0.5),"-",IFERROR('Tabel 5.3 Dim Br'!G27/'Tabel 5 Dim F'!G27*100,"-"))</f>
        <v>-</v>
      </c>
      <c r="H27" s="95" t="str">
        <f>IF(OR('Tabel 5 Dim F'!H27&lt;5,'Tabel 5.3 Dim Br'!H27&lt;0.5),"-",IFERROR('Tabel 5.3 Dim Br'!H27/'Tabel 5 Dim F'!H27*100,"-"))</f>
        <v>-</v>
      </c>
      <c r="I27" s="95">
        <f>IF(OR('Tabel 5 Dim F'!I27&lt;5,'Tabel 5.3 Dim Br'!I27&lt;0.5),"-",IFERROR('Tabel 5.3 Dim Br'!I27/'Tabel 5 Dim F'!I27*100,"-"))</f>
        <v>1.092373831775701</v>
      </c>
    </row>
    <row r="28" spans="1:9" ht="15.75" customHeight="1" x14ac:dyDescent="0.2">
      <c r="A28" s="79" t="s">
        <v>42</v>
      </c>
      <c r="B28" s="93">
        <f>IF(OR('Tabel 5 Dim F'!B28&lt;5,'Tabel 5.3 Dim Br'!B28&lt;0.5),"-",IFERROR('Tabel 5.3 Dim Br'!B28/'Tabel 5 Dim F'!B28*100,"-"))</f>
        <v>66.654166666666669</v>
      </c>
      <c r="C28" s="93">
        <f>IF(OR('Tabel 5 Dim F'!C28&lt;5,'Tabel 5.3 Dim Br'!C28&lt;0.5),"-",IFERROR('Tabel 5.3 Dim Br'!C28/'Tabel 5 Dim F'!C28*100,"-"))</f>
        <v>39.509285714285717</v>
      </c>
      <c r="D28" s="93">
        <f>IF(OR('Tabel 5 Dim F'!D28&lt;5,'Tabel 5.3 Dim Br'!D28&lt;0.5),"-",IFERROR('Tabel 5.3 Dim Br'!D28/'Tabel 5 Dim F'!D28*100,"-"))</f>
        <v>49.990666666666669</v>
      </c>
      <c r="E28" s="93">
        <f>IF(OR('Tabel 5 Dim F'!E28&lt;5,'Tabel 5.3 Dim Br'!E28&lt;0.5),"-",IFERROR('Tabel 5.3 Dim Br'!E28/'Tabel 5 Dim F'!E28*100,"-"))</f>
        <v>18.221451807228917</v>
      </c>
      <c r="F28" s="93">
        <f>IF(OR('Tabel 5 Dim F'!F28&lt;5,'Tabel 5.3 Dim Br'!F28&lt;0.5),"-",IFERROR('Tabel 5.3 Dim Br'!F28/'Tabel 5 Dim F'!F28*100,"-"))</f>
        <v>14.282999999999998</v>
      </c>
      <c r="G28" s="93">
        <f>IF(OR('Tabel 5 Dim F'!G28&lt;5,'Tabel 5.3 Dim Br'!G28&lt;0.5),"-",IFERROR('Tabel 5.3 Dim Br'!G28/'Tabel 5 Dim F'!G28*100,"-"))</f>
        <v>12.507105263157895</v>
      </c>
      <c r="H28" s="93">
        <f>IF(OR('Tabel 5 Dim F'!H28&lt;5,'Tabel 5.3 Dim Br'!H28&lt;0.5),"-",IFERROR('Tabel 5.3 Dim Br'!H28/'Tabel 5 Dim F'!H28*100,"-"))</f>
        <v>14.282999999999998</v>
      </c>
      <c r="I28" s="93">
        <f>IF(OR('Tabel 5 Dim F'!I28&lt;5,'Tabel 5.3 Dim Br'!I28&lt;0.5),"-",IFERROR('Tabel 5.3 Dim Br'!I28/'Tabel 5 Dim F'!I28*100,"-"))</f>
        <v>8.2552080536912751</v>
      </c>
    </row>
    <row r="29" spans="1:9" ht="15.75" customHeight="1" x14ac:dyDescent="0.2">
      <c r="A29" s="90" t="s">
        <v>43</v>
      </c>
      <c r="B29" s="94" t="str">
        <f>IF(OR('Tabel 5 Dim F'!B29&lt;5,'Tabel 5.3 Dim Br'!B29&lt;0.5),"-",IFERROR('Tabel 5.3 Dim Br'!B29/'Tabel 5 Dim F'!B29*100,"-"))</f>
        <v>-</v>
      </c>
      <c r="C29" s="94" t="str">
        <f>IF(OR('Tabel 5 Dim F'!C29&lt;5,'Tabel 5.3 Dim Br'!C29&lt;0.5),"-",IFERROR('Tabel 5.3 Dim Br'!C29/'Tabel 5 Dim F'!C29*100,"-"))</f>
        <v>-</v>
      </c>
      <c r="D29" s="94" t="str">
        <f>IF(OR('Tabel 5 Dim F'!D29&lt;5,'Tabel 5.3 Dim Br'!D29&lt;0.5),"-",IFERROR('Tabel 5.3 Dim Br'!D29/'Tabel 5 Dim F'!D29*100,"-"))</f>
        <v>-</v>
      </c>
      <c r="E29" s="94" t="str">
        <f>IF(OR('Tabel 5 Dim F'!E29&lt;5,'Tabel 5.3 Dim Br'!E29&lt;0.5),"-",IFERROR('Tabel 5.3 Dim Br'!E29/'Tabel 5 Dim F'!E29*100,"-"))</f>
        <v>-</v>
      </c>
      <c r="F29" s="94" t="str">
        <f>IF(OR('Tabel 5 Dim F'!F29&lt;5,'Tabel 5.3 Dim Br'!F29&lt;0.5),"-",IFERROR('Tabel 5.3 Dim Br'!F29/'Tabel 5 Dim F'!F29*100,"-"))</f>
        <v>-</v>
      </c>
      <c r="G29" s="94" t="str">
        <f>IF(OR('Tabel 5 Dim F'!G29&lt;5,'Tabel 5.3 Dim Br'!G29&lt;0.5),"-",IFERROR('Tabel 5.3 Dim Br'!G29/'Tabel 5 Dim F'!G29*100,"-"))</f>
        <v>-</v>
      </c>
      <c r="H29" s="94" t="str">
        <f>IF(OR('Tabel 5 Dim F'!H29&lt;5,'Tabel 5.3 Dim Br'!H29&lt;0.5),"-",IFERROR('Tabel 5.3 Dim Br'!H29/'Tabel 5 Dim F'!H29*100,"-"))</f>
        <v>-</v>
      </c>
      <c r="I29" s="94" t="str">
        <f>IF(OR('Tabel 5 Dim F'!I29&lt;5,'Tabel 5.3 Dim Br'!I29&lt;0.5),"-",IFERROR('Tabel 5.3 Dim Br'!I29/'Tabel 5 Dim F'!I29*100,"-"))</f>
        <v>-</v>
      </c>
    </row>
    <row r="30" spans="1:9" ht="15.75" customHeight="1" x14ac:dyDescent="0.2">
      <c r="A30" s="83" t="s">
        <v>44</v>
      </c>
      <c r="B30" s="95" t="str">
        <f>IF(OR('Tabel 5 Dim F'!B30&lt;5,'Tabel 5.3 Dim Br'!B30&lt;0.5),"-",IFERROR('Tabel 5.3 Dim Br'!B30/'Tabel 5 Dim F'!B30*100,"-"))</f>
        <v>-</v>
      </c>
      <c r="C30" s="95">
        <f>IF(OR('Tabel 5 Dim F'!C30&lt;5,'Tabel 5.3 Dim Br'!C30&lt;0.5),"-",IFERROR('Tabel 5.3 Dim Br'!C30/'Tabel 5 Dim F'!C30*100,"-"))</f>
        <v>30.975124999999998</v>
      </c>
      <c r="D30" s="95" t="str">
        <f>IF(OR('Tabel 5 Dim F'!D30&lt;5,'Tabel 5.3 Dim Br'!D30&lt;0.5),"-",IFERROR('Tabel 5.3 Dim Br'!D30/'Tabel 5 Dim F'!D30*100,"-"))</f>
        <v>-</v>
      </c>
      <c r="E30" s="95">
        <f>IF(OR('Tabel 5 Dim F'!E30&lt;5,'Tabel 5.3 Dim Br'!E30&lt;0.5),"-",IFERROR('Tabel 5.3 Dim Br'!E30/'Tabel 5 Dim F'!E30*100,"-"))</f>
        <v>12.78373076923077</v>
      </c>
      <c r="F30" s="95" t="str">
        <f>IF(OR('Tabel 5 Dim F'!F30&lt;5,'Tabel 5.3 Dim Br'!F30&lt;0.5),"-",IFERROR('Tabel 5.3 Dim Br'!F30/'Tabel 5 Dim F'!F30*100,"-"))</f>
        <v>-</v>
      </c>
      <c r="G30" s="95">
        <f>IF(OR('Tabel 5 Dim F'!G30&lt;5,'Tabel 5.3 Dim Br'!G30&lt;0.5),"-",IFERROR('Tabel 5.3 Dim Br'!G30/'Tabel 5 Dim F'!G30*100,"-"))</f>
        <v>18.981666666666666</v>
      </c>
      <c r="H30" s="95" t="str">
        <f>IF(OR('Tabel 5 Dim F'!H30&lt;5,'Tabel 5.3 Dim Br'!H30&lt;0.5),"-",IFERROR('Tabel 5.3 Dim Br'!H30/'Tabel 5 Dim F'!H30*100,"-"))</f>
        <v>-</v>
      </c>
      <c r="I30" s="95">
        <f>IF(OR('Tabel 5 Dim F'!I30&lt;5,'Tabel 5.3 Dim Br'!I30&lt;0.5),"-",IFERROR('Tabel 5.3 Dim Br'!I30/'Tabel 5 Dim F'!I30*100,"-"))</f>
        <v>14.454562500000002</v>
      </c>
    </row>
    <row r="31" spans="1:9" ht="15.75" customHeight="1" x14ac:dyDescent="0.2">
      <c r="A31" s="79" t="s">
        <v>45</v>
      </c>
      <c r="B31" s="93" t="str">
        <f>IF(OR('Tabel 5 Dim F'!B31&lt;5,'Tabel 5.3 Dim Br'!B31&lt;0.5),"-",IFERROR('Tabel 5.3 Dim Br'!B31/'Tabel 5 Dim F'!B31*100,"-"))</f>
        <v>-</v>
      </c>
      <c r="C31" s="93" t="str">
        <f>IF(OR('Tabel 5 Dim F'!C31&lt;5,'Tabel 5.3 Dim Br'!C31&lt;0.5),"-",IFERROR('Tabel 5.3 Dim Br'!C31/'Tabel 5 Dim F'!C31*100,"-"))</f>
        <v>-</v>
      </c>
      <c r="D31" s="93" t="str">
        <f>IF(OR('Tabel 5 Dim F'!D31&lt;5,'Tabel 5.3 Dim Br'!D31&lt;0.5),"-",IFERROR('Tabel 5.3 Dim Br'!D31/'Tabel 5 Dim F'!D31*100,"-"))</f>
        <v>-</v>
      </c>
      <c r="E31" s="93">
        <f>IF(OR('Tabel 5 Dim F'!E31&lt;5,'Tabel 5.3 Dim Br'!E31&lt;0.5),"-",IFERROR('Tabel 5.3 Dim Br'!E31/'Tabel 5 Dim F'!E31*100,"-"))</f>
        <v>32.755333333333333</v>
      </c>
      <c r="F31" s="93" t="str">
        <f>IF(OR('Tabel 5 Dim F'!F31&lt;5,'Tabel 5.3 Dim Br'!F31&lt;0.5),"-",IFERROR('Tabel 5.3 Dim Br'!F31/'Tabel 5 Dim F'!F31*100,"-"))</f>
        <v>-</v>
      </c>
      <c r="G31" s="93" t="str">
        <f>IF(OR('Tabel 5 Dim F'!G31&lt;5,'Tabel 5.3 Dim Br'!G31&lt;0.5),"-",IFERROR('Tabel 5.3 Dim Br'!G31/'Tabel 5 Dim F'!G31*100,"-"))</f>
        <v>-</v>
      </c>
      <c r="H31" s="93" t="str">
        <f>IF(OR('Tabel 5 Dim F'!H31&lt;5,'Tabel 5.3 Dim Br'!H31&lt;0.5),"-",IFERROR('Tabel 5.3 Dim Br'!H31/'Tabel 5 Dim F'!H31*100,"-"))</f>
        <v>-</v>
      </c>
      <c r="I31" s="93" t="str">
        <f>IF(OR('Tabel 5 Dim F'!I31&lt;5,'Tabel 5.3 Dim Br'!I31&lt;0.5),"-",IFERROR('Tabel 5.3 Dim Br'!I31/'Tabel 5 Dim F'!I31*100,"-"))</f>
        <v>-</v>
      </c>
    </row>
    <row r="32" spans="1:9" ht="15.75" customHeight="1" x14ac:dyDescent="0.2">
      <c r="A32" s="90" t="s">
        <v>46</v>
      </c>
      <c r="B32" s="94">
        <f>IF(OR('Tabel 5 Dim F'!B32&lt;5,'Tabel 5.3 Dim Br'!B32&lt;0.5),"-",IFERROR('Tabel 5.3 Dim Br'!B32/'Tabel 5 Dim F'!B32*100,"-"))</f>
        <v>23.167444444444442</v>
      </c>
      <c r="C32" s="94">
        <f>IF(OR('Tabel 5 Dim F'!C32&lt;5,'Tabel 5.3 Dim Br'!C32&lt;0.5),"-",IFERROR('Tabel 5.3 Dim Br'!C32/'Tabel 5 Dim F'!C32*100,"-"))</f>
        <v>27.26763636363636</v>
      </c>
      <c r="D32" s="94" t="str">
        <f>IF(OR('Tabel 5 Dim F'!D32&lt;5,'Tabel 5.3 Dim Br'!D32&lt;0.5),"-",IFERROR('Tabel 5.3 Dim Br'!D32/'Tabel 5 Dim F'!D32*100,"-"))</f>
        <v>-</v>
      </c>
      <c r="E32" s="94">
        <f>IF(OR('Tabel 5 Dim F'!E32&lt;5,'Tabel 5.3 Dim Br'!E32&lt;0.5),"-",IFERROR('Tabel 5.3 Dim Br'!E32/'Tabel 5 Dim F'!E32*100,"-"))</f>
        <v>10.804615384615385</v>
      </c>
      <c r="F32" s="94" t="str">
        <f>IF(OR('Tabel 5 Dim F'!F32&lt;5,'Tabel 5.3 Dim Br'!F32&lt;0.5),"-",IFERROR('Tabel 5.3 Dim Br'!F32/'Tabel 5 Dim F'!F32*100,"-"))</f>
        <v>-</v>
      </c>
      <c r="G32" s="94">
        <f>IF(OR('Tabel 5 Dim F'!G32&lt;5,'Tabel 5.3 Dim Br'!G32&lt;0.5),"-",IFERROR('Tabel 5.3 Dim Br'!G32/'Tabel 5 Dim F'!G32*100,"-"))</f>
        <v>22.141833333333334</v>
      </c>
      <c r="H32" s="94" t="str">
        <f>IF(OR('Tabel 5 Dim F'!H32&lt;5,'Tabel 5.3 Dim Br'!H32&lt;0.5),"-",IFERROR('Tabel 5.3 Dim Br'!H32/'Tabel 5 Dim F'!H32*100,"-"))</f>
        <v>-</v>
      </c>
      <c r="I32" s="94">
        <f>IF(OR('Tabel 5 Dim F'!I32&lt;5,'Tabel 5.3 Dim Br'!I32&lt;0.5),"-",IFERROR('Tabel 5.3 Dim Br'!I32/'Tabel 5 Dim F'!I32*100,"-"))</f>
        <v>13.330866666666665</v>
      </c>
    </row>
    <row r="33" spans="1:9" ht="15.75" customHeight="1" x14ac:dyDescent="0.2">
      <c r="A33" s="83" t="s">
        <v>47</v>
      </c>
      <c r="B33" s="95">
        <f>IF(OR('Tabel 5 Dim F'!B33&lt;5,'Tabel 5.3 Dim Br'!B33&lt;0.5),"-",IFERROR('Tabel 5.3 Dim Br'!B33/'Tabel 5 Dim F'!B33*100,"-"))</f>
        <v>32.41873076923077</v>
      </c>
      <c r="C33" s="95">
        <f>IF(OR('Tabel 5 Dim F'!C33&lt;5,'Tabel 5.3 Dim Br'!C33&lt;0.5),"-",IFERROR('Tabel 5.3 Dim Br'!C33/'Tabel 5 Dim F'!C33*100,"-"))</f>
        <v>18.263832000000001</v>
      </c>
      <c r="D33" s="95">
        <f>IF(OR('Tabel 5 Dim F'!D33&lt;5,'Tabel 5.3 Dim Br'!D33&lt;0.5),"-",IFERROR('Tabel 5.3 Dim Br'!D33/'Tabel 5 Dim F'!D33*100,"-"))</f>
        <v>8.2678076923076915</v>
      </c>
      <c r="E33" s="95">
        <f>IF(OR('Tabel 5 Dim F'!E33&lt;5,'Tabel 5.3 Dim Br'!E33&lt;0.5),"-",IFERROR('Tabel 5.3 Dim Br'!E33/'Tabel 5 Dim F'!E33*100,"-"))</f>
        <v>4.9600169014084505</v>
      </c>
      <c r="F33" s="95">
        <f>IF(OR('Tabel 5 Dim F'!F33&lt;5,'Tabel 5.3 Dim Br'!F33&lt;0.5),"-",IFERROR('Tabel 5.3 Dim Br'!F33/'Tabel 5 Dim F'!F33*100,"-"))</f>
        <v>6.2488437499999998</v>
      </c>
      <c r="G33" s="95">
        <f>IF(OR('Tabel 5 Dim F'!G33&lt;5,'Tabel 5.3 Dim Br'!G33&lt;0.5),"-",IFERROR('Tabel 5.3 Dim Br'!G33/'Tabel 5 Dim F'!G33*100,"-"))</f>
        <v>4.9150437956204378</v>
      </c>
      <c r="H33" s="95">
        <f>IF(OR('Tabel 5 Dim F'!H33&lt;5,'Tabel 5.3 Dim Br'!H33&lt;0.5),"-",IFERROR('Tabel 5.3 Dim Br'!H33/'Tabel 5 Dim F'!H33*100,"-"))</f>
        <v>6.7163500000000003</v>
      </c>
      <c r="I33" s="95">
        <f>IF(OR('Tabel 5 Dim F'!I33&lt;5,'Tabel 5.3 Dim Br'!I33&lt;0.5),"-",IFERROR('Tabel 5.3 Dim Br'!I33/'Tabel 5 Dim F'!I33*100,"-"))</f>
        <v>6.4598281786941589</v>
      </c>
    </row>
    <row r="34" spans="1:9" ht="15.75" customHeight="1" x14ac:dyDescent="0.2">
      <c r="A34" s="79" t="s">
        <v>48</v>
      </c>
      <c r="B34" s="93">
        <f>IF(OR('Tabel 5 Dim F'!B34&lt;5,'Tabel 5.3 Dim Br'!B34&lt;0.5),"-",IFERROR('Tabel 5.3 Dim Br'!B34/'Tabel 5 Dim F'!B34*100,"-"))</f>
        <v>42.434923076923084</v>
      </c>
      <c r="C34" s="93">
        <f>IF(OR('Tabel 5 Dim F'!C34&lt;5,'Tabel 5.3 Dim Br'!C34&lt;0.5),"-",IFERROR('Tabel 5.3 Dim Br'!C34/'Tabel 5 Dim F'!C34*100,"-"))</f>
        <v>7.6800826086956526</v>
      </c>
      <c r="D34" s="93">
        <f>IF(OR('Tabel 5 Dim F'!D34&lt;5,'Tabel 5.3 Dim Br'!D34&lt;0.5),"-",IFERROR('Tabel 5.3 Dim Br'!D34/'Tabel 5 Dim F'!D34*100,"-"))</f>
        <v>3.5842666666666663</v>
      </c>
      <c r="E34" s="93">
        <f>IF(OR('Tabel 5 Dim F'!E34&lt;5,'Tabel 5.3 Dim Br'!E34&lt;0.5),"-",IFERROR('Tabel 5.3 Dim Br'!E34/'Tabel 5 Dim F'!E34*100,"-"))</f>
        <v>1.0529172259507831</v>
      </c>
      <c r="F34" s="93">
        <f>IF(OR('Tabel 5 Dim F'!F34&lt;5,'Tabel 5.3 Dim Br'!F34&lt;0.5),"-",IFERROR('Tabel 5.3 Dim Br'!F34/'Tabel 5 Dim F'!F34*100,"-"))</f>
        <v>2.1272553191489361</v>
      </c>
      <c r="G34" s="93">
        <f>IF(OR('Tabel 5 Dim F'!G34&lt;5,'Tabel 5.3 Dim Br'!G34&lt;0.5),"-",IFERROR('Tabel 5.3 Dim Br'!G34/'Tabel 5 Dim F'!G34*100,"-"))</f>
        <v>3.2059351145038169</v>
      </c>
      <c r="H34" s="93">
        <f>IF(OR('Tabel 5 Dim F'!H34&lt;5,'Tabel 5.3 Dim Br'!H34&lt;0.5),"-",IFERROR('Tabel 5.3 Dim Br'!H34/'Tabel 5 Dim F'!H34*100,"-"))</f>
        <v>2.2722954545454548</v>
      </c>
      <c r="I34" s="93">
        <f>IF(OR('Tabel 5 Dim F'!I34&lt;5,'Tabel 5.3 Dim Br'!I34&lt;0.5),"-",IFERROR('Tabel 5.3 Dim Br'!I34/'Tabel 5 Dim F'!I34*100,"-"))</f>
        <v>1.3320736607142858</v>
      </c>
    </row>
    <row r="35" spans="1:9" ht="15.75" customHeight="1" x14ac:dyDescent="0.2">
      <c r="A35" s="90" t="s">
        <v>49</v>
      </c>
      <c r="B35" s="94">
        <f>IF(OR('Tabel 5 Dim F'!B35&lt;5,'Tabel 5.3 Dim Br'!B35&lt;0.5),"-",IFERROR('Tabel 5.3 Dim Br'!B35/'Tabel 5 Dim F'!B35*100,"-"))</f>
        <v>26.575542857142853</v>
      </c>
      <c r="C35" s="94">
        <f>IF(OR('Tabel 5 Dim F'!C35&lt;5,'Tabel 5.3 Dim Br'!C35&lt;0.5),"-",IFERROR('Tabel 5.3 Dim Br'!C35/'Tabel 5 Dim F'!C35*100,"-"))</f>
        <v>10.368954545454546</v>
      </c>
      <c r="D35" s="94">
        <f>IF(OR('Tabel 5 Dim F'!D35&lt;5,'Tabel 5.3 Dim Br'!D35&lt;0.5),"-",IFERROR('Tabel 5.3 Dim Br'!D35/'Tabel 5 Dim F'!D35*100,"-"))</f>
        <v>10.203103448275861</v>
      </c>
      <c r="E35" s="94">
        <f>IF(OR('Tabel 5 Dim F'!E35&lt;5,'Tabel 5.3 Dim Br'!E35&lt;0.5),"-",IFERROR('Tabel 5.3 Dim Br'!E35/'Tabel 5 Dim F'!E35*100,"-"))</f>
        <v>3.1174523809523813</v>
      </c>
      <c r="F35" s="94">
        <f>IF(OR('Tabel 5 Dim F'!F35&lt;5,'Tabel 5.3 Dim Br'!F35&lt;0.5),"-",IFERROR('Tabel 5.3 Dim Br'!F35/'Tabel 5 Dim F'!F35*100,"-"))</f>
        <v>9.5261071428571427</v>
      </c>
      <c r="G35" s="94">
        <f>IF(OR('Tabel 5 Dim F'!G35&lt;5,'Tabel 5.3 Dim Br'!G35&lt;0.5),"-",IFERROR('Tabel 5.3 Dim Br'!G35/'Tabel 5 Dim F'!G35*100,"-"))</f>
        <v>2.4691009174311929</v>
      </c>
      <c r="H35" s="94">
        <f>IF(OR('Tabel 5 Dim F'!H35&lt;5,'Tabel 5.3 Dim Br'!H35&lt;0.5),"-",IFERROR('Tabel 5.3 Dim Br'!H35/'Tabel 5 Dim F'!H35*100,"-"))</f>
        <v>8.4224905660377356</v>
      </c>
      <c r="I35" s="94">
        <f>IF(OR('Tabel 5 Dim F'!I35&lt;5,'Tabel 5.3 Dim Br'!I35&lt;0.5),"-",IFERROR('Tabel 5.3 Dim Br'!I35/'Tabel 5 Dim F'!I35*100,"-"))</f>
        <v>1.0046162361623616</v>
      </c>
    </row>
    <row r="36" spans="1:9" ht="15.75" customHeight="1" x14ac:dyDescent="0.2">
      <c r="A36" s="83" t="s">
        <v>50</v>
      </c>
      <c r="B36" s="95">
        <f>IF(OR('Tabel 5 Dim F'!B36&lt;5,'Tabel 5.3 Dim Br'!B36&lt;0.5),"-",IFERROR('Tabel 5.3 Dim Br'!B36/'Tabel 5 Dim F'!B36*100,"-"))</f>
        <v>20.609722772277227</v>
      </c>
      <c r="C36" s="95">
        <f>IF(OR('Tabel 5 Dim F'!C36&lt;5,'Tabel 5.3 Dim Br'!C36&lt;0.5),"-",IFERROR('Tabel 5.3 Dim Br'!C36/'Tabel 5 Dim F'!C36*100,"-"))</f>
        <v>24.766844311377245</v>
      </c>
      <c r="D36" s="95">
        <f>IF(OR('Tabel 5 Dim F'!D36&lt;5,'Tabel 5.3 Dim Br'!D36&lt;0.5),"-",IFERROR('Tabel 5.3 Dim Br'!D36/'Tabel 5 Dim F'!D36*100,"-"))</f>
        <v>22.139197183098592</v>
      </c>
      <c r="E36" s="95">
        <f>IF(OR('Tabel 5 Dim F'!E36&lt;5,'Tabel 5.3 Dim Br'!E36&lt;0.5),"-",IFERROR('Tabel 5.3 Dim Br'!E36/'Tabel 5 Dim F'!E36*100,"-"))</f>
        <v>9.2519020172910658</v>
      </c>
      <c r="F36" s="95">
        <f>IF(OR('Tabel 5 Dim F'!F36&lt;5,'Tabel 5.3 Dim Br'!F36&lt;0.5),"-",IFERROR('Tabel 5.3 Dim Br'!F36/'Tabel 5 Dim F'!F36*100,"-"))</f>
        <v>11.576126666666667</v>
      </c>
      <c r="G36" s="95">
        <f>IF(OR('Tabel 5 Dim F'!G36&lt;5,'Tabel 5.3 Dim Br'!G36&lt;0.5),"-",IFERROR('Tabel 5.3 Dim Br'!G36/'Tabel 5 Dim F'!G36*100,"-"))</f>
        <v>7.3705968586387431</v>
      </c>
      <c r="H36" s="95">
        <f>IF(OR('Tabel 5 Dim F'!H36&lt;5,'Tabel 5.3 Dim Br'!H36&lt;0.5),"-",IFERROR('Tabel 5.3 Dim Br'!H36/'Tabel 5 Dim F'!H36*100,"-"))</f>
        <v>11.63156053811659</v>
      </c>
      <c r="I36" s="95">
        <f>IF(OR('Tabel 5 Dim F'!I36&lt;5,'Tabel 5.3 Dim Br'!I36&lt;0.5),"-",IFERROR('Tabel 5.3 Dim Br'!I36/'Tabel 5 Dim F'!I36*100,"-"))</f>
        <v>7.7685359477124187</v>
      </c>
    </row>
    <row r="37" spans="1:9" ht="15.75" customHeight="1" x14ac:dyDescent="0.2">
      <c r="A37" s="79" t="s">
        <v>51</v>
      </c>
      <c r="B37" s="93">
        <f>IF(OR('Tabel 5 Dim F'!B37&lt;5,'Tabel 5.3 Dim Br'!B37&lt;0.5),"-",IFERROR('Tabel 5.3 Dim Br'!B37/'Tabel 5 Dim F'!B37*100,"-"))</f>
        <v>13.362635359116023</v>
      </c>
      <c r="C37" s="93">
        <f>IF(OR('Tabel 5 Dim F'!C37&lt;5,'Tabel 5.3 Dim Br'!C37&lt;0.5),"-",IFERROR('Tabel 5.3 Dim Br'!C37/'Tabel 5 Dim F'!C37*100,"-"))</f>
        <v>21.619872262773722</v>
      </c>
      <c r="D37" s="93">
        <f>IF(OR('Tabel 5 Dim F'!D37&lt;5,'Tabel 5.3 Dim Br'!D37&lt;0.5),"-",IFERROR('Tabel 5.3 Dim Br'!D37/'Tabel 5 Dim F'!D37*100,"-"))</f>
        <v>13.131950495049505</v>
      </c>
      <c r="E37" s="93">
        <f>IF(OR('Tabel 5 Dim F'!E37&lt;5,'Tabel 5.3 Dim Br'!E37&lt;0.5),"-",IFERROR('Tabel 5.3 Dim Br'!E37/'Tabel 5 Dim F'!E37*100,"-"))</f>
        <v>5.2930653038046565</v>
      </c>
      <c r="F37" s="93">
        <f>IF(OR('Tabel 5 Dim F'!F37&lt;5,'Tabel 5.3 Dim Br'!F37&lt;0.5),"-",IFERROR('Tabel 5.3 Dim Br'!F37/'Tabel 5 Dim F'!F37*100,"-"))</f>
        <v>7.3202247191011232</v>
      </c>
      <c r="G37" s="93">
        <f>IF(OR('Tabel 5 Dim F'!G37&lt;5,'Tabel 5.3 Dim Br'!G37&lt;0.5),"-",IFERROR('Tabel 5.3 Dim Br'!G37/'Tabel 5 Dim F'!G37*100,"-"))</f>
        <v>9.0573543307086624</v>
      </c>
      <c r="H37" s="93">
        <f>IF(OR('Tabel 5 Dim F'!H37&lt;5,'Tabel 5.3 Dim Br'!H37&lt;0.5),"-",IFERROR('Tabel 5.3 Dim Br'!H37/'Tabel 5 Dim F'!H37*100,"-"))</f>
        <v>6.3644048582995953</v>
      </c>
      <c r="I37" s="93">
        <f>IF(OR('Tabel 5 Dim F'!I37&lt;5,'Tabel 5.3 Dim Br'!I37&lt;0.5),"-",IFERROR('Tabel 5.3 Dim Br'!I37/'Tabel 5 Dim F'!I37*100,"-"))</f>
        <v>2.3485612431444243</v>
      </c>
    </row>
    <row r="38" spans="1:9" ht="15.75" customHeight="1" x14ac:dyDescent="0.2">
      <c r="A38" s="90" t="s">
        <v>52</v>
      </c>
      <c r="B38" s="94">
        <f>IF(OR('Tabel 5 Dim F'!B38&lt;5,'Tabel 5.3 Dim Br'!B38&lt;0.5),"-",IFERROR('Tabel 5.3 Dim Br'!B38/'Tabel 5 Dim F'!B38*100,"-"))</f>
        <v>22.681032258064516</v>
      </c>
      <c r="C38" s="94">
        <f>IF(OR('Tabel 5 Dim F'!C38&lt;5,'Tabel 5.3 Dim Br'!C38&lt;0.5),"-",IFERROR('Tabel 5.3 Dim Br'!C38/'Tabel 5 Dim F'!C38*100,"-"))</f>
        <v>22.346851851851852</v>
      </c>
      <c r="D38" s="94">
        <f>IF(OR('Tabel 5 Dim F'!D38&lt;5,'Tabel 5.3 Dim Br'!D38&lt;0.5),"-",IFERROR('Tabel 5.3 Dim Br'!D38/'Tabel 5 Dim F'!D38*100,"-"))</f>
        <v>13.516</v>
      </c>
      <c r="E38" s="94">
        <f>IF(OR('Tabel 5 Dim F'!E38&lt;5,'Tabel 5.3 Dim Br'!E38&lt;0.5),"-",IFERROR('Tabel 5.3 Dim Br'!E38/'Tabel 5 Dim F'!E38*100,"-"))</f>
        <v>10.510098314606742</v>
      </c>
      <c r="F38" s="94">
        <f>IF(OR('Tabel 5 Dim F'!F38&lt;5,'Tabel 5.3 Dim Br'!F38&lt;0.5),"-",IFERROR('Tabel 5.3 Dim Br'!F38/'Tabel 5 Dim F'!F38*100,"-"))</f>
        <v>9.7673500000000004</v>
      </c>
      <c r="G38" s="94">
        <f>IF(OR('Tabel 5 Dim F'!G38&lt;5,'Tabel 5.3 Dim Br'!G38&lt;0.5),"-",IFERROR('Tabel 5.3 Dim Br'!G38/'Tabel 5 Dim F'!G38*100,"-"))</f>
        <v>16.211603174603177</v>
      </c>
      <c r="H38" s="94">
        <f>IF(OR('Tabel 5 Dim F'!H38&lt;5,'Tabel 5.3 Dim Br'!H38&lt;0.5),"-",IFERROR('Tabel 5.3 Dim Br'!H38/'Tabel 5 Dim F'!H38*100,"-"))</f>
        <v>11.35876923076923</v>
      </c>
      <c r="I38" s="94">
        <f>IF(OR('Tabel 5 Dim F'!I38&lt;5,'Tabel 5.3 Dim Br'!I38&lt;0.5),"-",IFERROR('Tabel 5.3 Dim Br'!I38/'Tabel 5 Dim F'!I38*100,"-"))</f>
        <v>5.0695249042145596</v>
      </c>
    </row>
    <row r="39" spans="1:9" ht="15.75" customHeight="1" x14ac:dyDescent="0.2">
      <c r="A39" s="83" t="s">
        <v>53</v>
      </c>
      <c r="B39" s="95">
        <f>IF(OR('Tabel 5 Dim F'!B39&lt;5,'Tabel 5.3 Dim Br'!B39&lt;0.5),"-",IFERROR('Tabel 5.3 Dim Br'!B39/'Tabel 5 Dim F'!B39*100,"-"))</f>
        <v>35.517636363636363</v>
      </c>
      <c r="C39" s="95">
        <f>IF(OR('Tabel 5 Dim F'!C39&lt;5,'Tabel 5.3 Dim Br'!C39&lt;0.5),"-",IFERROR('Tabel 5.3 Dim Br'!C39/'Tabel 5 Dim F'!C39*100,"-"))</f>
        <v>47.682928571428569</v>
      </c>
      <c r="D39" s="95">
        <f>IF(OR('Tabel 5 Dim F'!D39&lt;5,'Tabel 5.3 Dim Br'!D39&lt;0.5),"-",IFERROR('Tabel 5.3 Dim Br'!D39/'Tabel 5 Dim F'!D39*100,"-"))</f>
        <v>24.096166666666665</v>
      </c>
      <c r="E39" s="95">
        <f>IF(OR('Tabel 5 Dim F'!E39&lt;5,'Tabel 5.3 Dim Br'!E39&lt;0.5),"-",IFERROR('Tabel 5.3 Dim Br'!E39/'Tabel 5 Dim F'!E39*100,"-"))</f>
        <v>14.437545454545456</v>
      </c>
      <c r="F39" s="95">
        <f>IF(OR('Tabel 5 Dim F'!F39&lt;5,'Tabel 5.3 Dim Br'!F39&lt;0.5),"-",IFERROR('Tabel 5.3 Dim Br'!F39/'Tabel 5 Dim F'!F39*100,"-"))</f>
        <v>6.8118571428571428</v>
      </c>
      <c r="G39" s="95">
        <f>IF(OR('Tabel 5 Dim F'!G39&lt;5,'Tabel 5.3 Dim Br'!G39&lt;0.5),"-",IFERROR('Tabel 5.3 Dim Br'!G39/'Tabel 5 Dim F'!G39*100,"-"))</f>
        <v>17.57376</v>
      </c>
      <c r="H39" s="95">
        <f>IF(OR('Tabel 5 Dim F'!H39&lt;5,'Tabel 5.3 Dim Br'!H39&lt;0.5),"-",IFERROR('Tabel 5.3 Dim Br'!H39/'Tabel 5 Dim F'!H39*100,"-"))</f>
        <v>11.716647058823529</v>
      </c>
      <c r="I39" s="95">
        <f>IF(OR('Tabel 5 Dim F'!I39&lt;5,'Tabel 5.3 Dim Br'!I39&lt;0.5),"-",IFERROR('Tabel 5.3 Dim Br'!I39/'Tabel 5 Dim F'!I39*100,"-"))</f>
        <v>7.1569921259842513</v>
      </c>
    </row>
    <row r="40" spans="1:9" ht="15.75" customHeight="1" x14ac:dyDescent="0.2">
      <c r="A40" s="79" t="s">
        <v>54</v>
      </c>
      <c r="B40" s="93">
        <f>IF(OR('Tabel 5 Dim F'!B40&lt;5,'Tabel 5.3 Dim Br'!B40&lt;0.5),"-",IFERROR('Tabel 5.3 Dim Br'!B40/'Tabel 5 Dim F'!B40*100,"-"))</f>
        <v>39.992600000000003</v>
      </c>
      <c r="C40" s="93">
        <f>IF(OR('Tabel 5 Dim F'!C40&lt;5,'Tabel 5.3 Dim Br'!C40&lt;0.5),"-",IFERROR('Tabel 5.3 Dim Br'!C40/'Tabel 5 Dim F'!C40*100,"-"))</f>
        <v>25.224767857142862</v>
      </c>
      <c r="D40" s="93">
        <f>IF(OR('Tabel 5 Dim F'!D40&lt;5,'Tabel 5.3 Dim Br'!D40&lt;0.5),"-",IFERROR('Tabel 5.3 Dim Br'!D40/'Tabel 5 Dim F'!D40*100,"-"))</f>
        <v>24.609952380952382</v>
      </c>
      <c r="E40" s="93">
        <f>IF(OR('Tabel 5 Dim F'!E40&lt;5,'Tabel 5.3 Dim Br'!E40&lt;0.5),"-",IFERROR('Tabel 5.3 Dim Br'!E40/'Tabel 5 Dim F'!E40*100,"-"))</f>
        <v>13.611553191489362</v>
      </c>
      <c r="F40" s="93" t="str">
        <f>IF(OR('Tabel 5 Dim F'!F40&lt;5,'Tabel 5.3 Dim Br'!F40&lt;0.5),"-",IFERROR('Tabel 5.3 Dim Br'!F40/'Tabel 5 Dim F'!F40*100,"-"))</f>
        <v>-</v>
      </c>
      <c r="G40" s="93">
        <f>IF(OR('Tabel 5 Dim F'!G40&lt;5,'Tabel 5.3 Dim Br'!G40&lt;0.5),"-",IFERROR('Tabel 5.3 Dim Br'!G40/'Tabel 5 Dim F'!G40*100,"-"))</f>
        <v>12.269346938775511</v>
      </c>
      <c r="H40" s="93">
        <f>IF(OR('Tabel 5 Dim F'!H40&lt;5,'Tabel 5.3 Dim Br'!H40&lt;0.5),"-",IFERROR('Tabel 5.3 Dim Br'!H40/'Tabel 5 Dim F'!H40*100,"-"))</f>
        <v>8.3903043478260866</v>
      </c>
      <c r="I40" s="93">
        <f>IF(OR('Tabel 5 Dim F'!I40&lt;5,'Tabel 5.3 Dim Br'!I40&lt;0.5),"-",IFERROR('Tabel 5.3 Dim Br'!I40/'Tabel 5 Dim F'!I40*100,"-"))</f>
        <v>9.0271475409836075</v>
      </c>
    </row>
    <row r="41" spans="1:9" ht="15.75" customHeight="1" x14ac:dyDescent="0.2">
      <c r="A41" s="90" t="s">
        <v>214</v>
      </c>
      <c r="B41" s="94">
        <f>IF(OR('Tabel 5 Dim F'!B41&lt;5,'Tabel 5.3 Dim Br'!B41&lt;0.5),"-",IFERROR('Tabel 5.3 Dim Br'!B41/'Tabel 5 Dim F'!B41*100,"-"))</f>
        <v>43.776181818181819</v>
      </c>
      <c r="C41" s="94">
        <f>IF(OR('Tabel 5 Dim F'!C41&lt;5,'Tabel 5.3 Dim Br'!C41&lt;0.5),"-",IFERROR('Tabel 5.3 Dim Br'!C41/'Tabel 5 Dim F'!C41*100,"-"))</f>
        <v>16.966249448123623</v>
      </c>
      <c r="D41" s="94">
        <f>IF(OR('Tabel 5 Dim F'!D41&lt;5,'Tabel 5.3 Dim Br'!D41&lt;0.5),"-",IFERROR('Tabel 5.3 Dim Br'!D41/'Tabel 5 Dim F'!D41*100,"-"))</f>
        <v>39.076900000000002</v>
      </c>
      <c r="E41" s="94">
        <f>IF(OR('Tabel 5 Dim F'!E41&lt;5,'Tabel 5.3 Dim Br'!E41&lt;0.5),"-",IFERROR('Tabel 5.3 Dim Br'!E41/'Tabel 5 Dim F'!E41*100,"-"))</f>
        <v>6.1058221476510068</v>
      </c>
      <c r="F41" s="94">
        <f>IF(OR('Tabel 5 Dim F'!F41&lt;5,'Tabel 5.3 Dim Br'!F41&lt;0.5),"-",IFERROR('Tabel 5.3 Dim Br'!F41/'Tabel 5 Dim F'!F41*100,"-"))</f>
        <v>16.666666666666664</v>
      </c>
      <c r="G41" s="94">
        <f>IF(OR('Tabel 5 Dim F'!G41&lt;5,'Tabel 5.3 Dim Br'!G41&lt;0.5),"-",IFERROR('Tabel 5.3 Dim Br'!G41/'Tabel 5 Dim F'!G41*100,"-"))</f>
        <v>7.7012198067632847</v>
      </c>
      <c r="H41" s="94" t="str">
        <f>IF(OR('Tabel 5 Dim F'!H41&lt;5,'Tabel 5.3 Dim Br'!H41&lt;0.5),"-",IFERROR('Tabel 5.3 Dim Br'!H41/'Tabel 5 Dim F'!H41*100,"-"))</f>
        <v>-</v>
      </c>
      <c r="I41" s="94">
        <f>IF(OR('Tabel 5 Dim F'!I41&lt;5,'Tabel 5.3 Dim Br'!I41&lt;0.5),"-",IFERROR('Tabel 5.3 Dim Br'!I41/'Tabel 5 Dim F'!I41*100,"-"))</f>
        <v>3.8384877192982461</v>
      </c>
    </row>
    <row r="42" spans="1:9" ht="15.75" customHeight="1" x14ac:dyDescent="0.2">
      <c r="A42" s="83" t="s">
        <v>55</v>
      </c>
      <c r="B42" s="95">
        <f>IF(OR('Tabel 5 Dim F'!B42&lt;5,'Tabel 5.3 Dim Br'!B42&lt;0.5),"-",IFERROR('Tabel 5.3 Dim Br'!B42/'Tabel 5 Dim F'!B42*100,"-"))</f>
        <v>18.740000000000002</v>
      </c>
      <c r="C42" s="95">
        <f>IF(OR('Tabel 5 Dim F'!C42&lt;5,'Tabel 5.3 Dim Br'!C42&lt;0.5),"-",IFERROR('Tabel 5.3 Dim Br'!C42/'Tabel 5 Dim F'!C42*100,"-"))</f>
        <v>47.515636363636368</v>
      </c>
      <c r="D42" s="95">
        <f>IF(OR('Tabel 5 Dim F'!D42&lt;5,'Tabel 5.3 Dim Br'!D42&lt;0.5),"-",IFERROR('Tabel 5.3 Dim Br'!D42/'Tabel 5 Dim F'!D42*100,"-"))</f>
        <v>14.334205128205129</v>
      </c>
      <c r="E42" s="95">
        <f>IF(OR('Tabel 5 Dim F'!E42&lt;5,'Tabel 5.3 Dim Br'!E42&lt;0.5),"-",IFERROR('Tabel 5.3 Dim Br'!E42/'Tabel 5 Dim F'!E42*100,"-"))</f>
        <v>9.6233642384105966</v>
      </c>
      <c r="F42" s="95">
        <f>IF(OR('Tabel 5 Dim F'!F42&lt;5,'Tabel 5.3 Dim Br'!F42&lt;0.5),"-",IFERROR('Tabel 5.3 Dim Br'!F42/'Tabel 5 Dim F'!F42*100,"-"))</f>
        <v>18.15005</v>
      </c>
      <c r="G42" s="95">
        <f>IF(OR('Tabel 5 Dim F'!G42&lt;5,'Tabel 5.3 Dim Br'!G42&lt;0.5),"-",IFERROR('Tabel 5.3 Dim Br'!G42/'Tabel 5 Dim F'!G42*100,"-"))</f>
        <v>19.325538461538461</v>
      </c>
      <c r="H42" s="95">
        <f>IF(OR('Tabel 5 Dim F'!H42&lt;5,'Tabel 5.3 Dim Br'!H42&lt;0.5),"-",IFERROR('Tabel 5.3 Dim Br'!H42/'Tabel 5 Dim F'!H42*100,"-"))</f>
        <v>15.580096774193548</v>
      </c>
      <c r="I42" s="95">
        <f>IF(OR('Tabel 5 Dim F'!I42&lt;5,'Tabel 5.3 Dim Br'!I42&lt;0.5),"-",IFERROR('Tabel 5.3 Dim Br'!I42/'Tabel 5 Dim F'!I42*100,"-"))</f>
        <v>4.3984367816091954</v>
      </c>
    </row>
    <row r="43" spans="1:9" ht="15.75" customHeight="1" x14ac:dyDescent="0.2">
      <c r="A43" s="79" t="s">
        <v>56</v>
      </c>
      <c r="B43" s="93">
        <f>IF(OR('Tabel 5 Dim F'!B43&lt;5,'Tabel 5.3 Dim Br'!B43&lt;0.5),"-",IFERROR('Tabel 5.3 Dim Br'!B43/'Tabel 5 Dim F'!B43*100,"-"))</f>
        <v>21.705222222222222</v>
      </c>
      <c r="C43" s="93">
        <f>IF(OR('Tabel 5 Dim F'!C43&lt;5,'Tabel 5.3 Dim Br'!C43&lt;0.5),"-",IFERROR('Tabel 5.3 Dim Br'!C43/'Tabel 5 Dim F'!C43*100,"-"))</f>
        <v>26.156703703703705</v>
      </c>
      <c r="D43" s="93">
        <f>IF(OR('Tabel 5 Dim F'!D43&lt;5,'Tabel 5.3 Dim Br'!D43&lt;0.5),"-",IFERROR('Tabel 5.3 Dim Br'!D43/'Tabel 5 Dim F'!D43*100,"-"))</f>
        <v>17.758818181818182</v>
      </c>
      <c r="E43" s="93">
        <f>IF(OR('Tabel 5 Dim F'!E43&lt;5,'Tabel 5.3 Dim Br'!E43&lt;0.5),"-",IFERROR('Tabel 5.3 Dim Br'!E43/'Tabel 5 Dim F'!E43*100,"-"))</f>
        <v>7.0302835820895515</v>
      </c>
      <c r="F43" s="93" t="str">
        <f>IF(OR('Tabel 5 Dim F'!F43&lt;5,'Tabel 5.3 Dim Br'!F43&lt;0.5),"-",IFERROR('Tabel 5.3 Dim Br'!F43/'Tabel 5 Dim F'!F43*100,"-"))</f>
        <v>-</v>
      </c>
      <c r="G43" s="93">
        <f>IF(OR('Tabel 5 Dim F'!G43&lt;5,'Tabel 5.3 Dim Br'!G43&lt;0.5),"-",IFERROR('Tabel 5.3 Dim Br'!G43/'Tabel 5 Dim F'!G43*100,"-"))</f>
        <v>4.7683</v>
      </c>
      <c r="H43" s="93" t="str">
        <f>IF(OR('Tabel 5 Dim F'!H43&lt;5,'Tabel 5.3 Dim Br'!H43&lt;0.5),"-",IFERROR('Tabel 5.3 Dim Br'!H43/'Tabel 5 Dim F'!H43*100,"-"))</f>
        <v>-</v>
      </c>
      <c r="I43" s="93">
        <f>IF(OR('Tabel 5 Dim F'!I43&lt;5,'Tabel 5.3 Dim Br'!I43&lt;0.5),"-",IFERROR('Tabel 5.3 Dim Br'!I43/'Tabel 5 Dim F'!I43*100,"-"))</f>
        <v>5.6367999999999991</v>
      </c>
    </row>
    <row r="44" spans="1:9" ht="15.75" customHeight="1" x14ac:dyDescent="0.2">
      <c r="A44" s="90" t="s">
        <v>57</v>
      </c>
      <c r="B44" s="94">
        <f>IF(OR('Tabel 5 Dim F'!B44&lt;5,'Tabel 5.3 Dim Br'!B44&lt;0.5),"-",IFERROR('Tabel 5.3 Dim Br'!B44/'Tabel 5 Dim F'!B44*100,"-"))</f>
        <v>8.34145</v>
      </c>
      <c r="C44" s="94">
        <f>IF(OR('Tabel 5 Dim F'!C44&lt;5,'Tabel 5.3 Dim Br'!C44&lt;0.5),"-",IFERROR('Tabel 5.3 Dim Br'!C44/'Tabel 5 Dim F'!C44*100,"-"))</f>
        <v>28.407201646090535</v>
      </c>
      <c r="D44" s="94">
        <f>IF(OR('Tabel 5 Dim F'!D44&lt;5,'Tabel 5.3 Dim Br'!D44&lt;0.5),"-",IFERROR('Tabel 5.3 Dim Br'!D44/'Tabel 5 Dim F'!D44*100,"-"))</f>
        <v>15.790357142857141</v>
      </c>
      <c r="E44" s="94">
        <f>IF(OR('Tabel 5 Dim F'!E44&lt;5,'Tabel 5.3 Dim Br'!E44&lt;0.5),"-",IFERROR('Tabel 5.3 Dim Br'!E44/'Tabel 5 Dim F'!E44*100,"-"))</f>
        <v>20.994544378698222</v>
      </c>
      <c r="F44" s="94">
        <f>IF(OR('Tabel 5 Dim F'!F44&lt;5,'Tabel 5.3 Dim Br'!F44&lt;0.5),"-",IFERROR('Tabel 5.3 Dim Br'!F44/'Tabel 5 Dim F'!F44*100,"-"))</f>
        <v>24.544277777777776</v>
      </c>
      <c r="G44" s="94">
        <f>IF(OR('Tabel 5 Dim F'!G44&lt;5,'Tabel 5.3 Dim Br'!G44&lt;0.5),"-",IFERROR('Tabel 5.3 Dim Br'!G44/'Tabel 5 Dim F'!G44*100,"-"))</f>
        <v>17.498373831775702</v>
      </c>
      <c r="H44" s="94">
        <f>IF(OR('Tabel 5 Dim F'!H44&lt;5,'Tabel 5.3 Dim Br'!H44&lt;0.5),"-",IFERROR('Tabel 5.3 Dim Br'!H44/'Tabel 5 Dim F'!H44*100,"-"))</f>
        <v>15.536428571428571</v>
      </c>
      <c r="I44" s="94">
        <f>IF(OR('Tabel 5 Dim F'!I44&lt;5,'Tabel 5.3 Dim Br'!I44&lt;0.5),"-",IFERROR('Tabel 5.3 Dim Br'!I44/'Tabel 5 Dim F'!I44*100,"-"))</f>
        <v>13.719981651376145</v>
      </c>
    </row>
    <row r="45" spans="1:9" ht="15.75" customHeight="1" x14ac:dyDescent="0.2">
      <c r="A45" s="83" t="s">
        <v>58</v>
      </c>
      <c r="B45" s="95">
        <f>IF(OR('Tabel 5 Dim F'!B45&lt;5,'Tabel 5.3 Dim Br'!B45&lt;0.5),"-",IFERROR('Tabel 5.3 Dim Br'!B45/'Tabel 5 Dim F'!B45*100,"-"))</f>
        <v>36.690482758620689</v>
      </c>
      <c r="C45" s="95">
        <f>IF(OR('Tabel 5 Dim F'!C45&lt;5,'Tabel 5.3 Dim Br'!C45&lt;0.5),"-",IFERROR('Tabel 5.3 Dim Br'!C45/'Tabel 5 Dim F'!C45*100,"-"))</f>
        <v>25.992298181818178</v>
      </c>
      <c r="D45" s="95">
        <f>IF(OR('Tabel 5 Dim F'!D45&lt;5,'Tabel 5.3 Dim Br'!D45&lt;0.5),"-",IFERROR('Tabel 5.3 Dim Br'!D45/'Tabel 5 Dim F'!D45*100,"-"))</f>
        <v>20.582558139534886</v>
      </c>
      <c r="E45" s="95">
        <f>IF(OR('Tabel 5 Dim F'!E45&lt;5,'Tabel 5.3 Dim Br'!E45&lt;0.5),"-",IFERROR('Tabel 5.3 Dim Br'!E45/'Tabel 5 Dim F'!E45*100,"-"))</f>
        <v>17.080191037735851</v>
      </c>
      <c r="F45" s="95">
        <f>IF(OR('Tabel 5 Dim F'!F45&lt;5,'Tabel 5.3 Dim Br'!F45&lt;0.5),"-",IFERROR('Tabel 5.3 Dim Br'!F45/'Tabel 5 Dim F'!F45*100,"-"))</f>
        <v>5.9691081081081077</v>
      </c>
      <c r="G45" s="95">
        <f>IF(OR('Tabel 5 Dim F'!G45&lt;5,'Tabel 5.3 Dim Br'!G45&lt;0.5),"-",IFERROR('Tabel 5.3 Dim Br'!G45/'Tabel 5 Dim F'!G45*100,"-"))</f>
        <v>8.8920575221238938</v>
      </c>
      <c r="H45" s="95">
        <f>IF(OR('Tabel 5 Dim F'!H45&lt;5,'Tabel 5.3 Dim Br'!H45&lt;0.5),"-",IFERROR('Tabel 5.3 Dim Br'!H45/'Tabel 5 Dim F'!H45*100,"-"))</f>
        <v>12.900806451612903</v>
      </c>
      <c r="I45" s="95">
        <f>IF(OR('Tabel 5 Dim F'!I45&lt;5,'Tabel 5.3 Dim Br'!I45&lt;0.5),"-",IFERROR('Tabel 5.3 Dim Br'!I45/'Tabel 5 Dim F'!I45*100,"-"))</f>
        <v>6.7260848214285716</v>
      </c>
    </row>
    <row r="46" spans="1:9" ht="15.75" customHeight="1" x14ac:dyDescent="0.2">
      <c r="A46" s="79" t="s">
        <v>59</v>
      </c>
      <c r="B46" s="93">
        <f>IF(OR('Tabel 5 Dim F'!B46&lt;5,'Tabel 5.3 Dim Br'!B46&lt;0.5),"-",IFERROR('Tabel 5.3 Dim Br'!B46/'Tabel 5 Dim F'!B46*100,"-"))</f>
        <v>9.1241598173515968</v>
      </c>
      <c r="C46" s="93">
        <f>IF(OR('Tabel 5 Dim F'!C46&lt;5,'Tabel 5.3 Dim Br'!C46&lt;0.5),"-",IFERROR('Tabel 5.3 Dim Br'!C46/'Tabel 5 Dim F'!C46*100,"-"))</f>
        <v>14.378297665369649</v>
      </c>
      <c r="D46" s="93">
        <f>IF(OR('Tabel 5 Dim F'!D46&lt;5,'Tabel 5.3 Dim Br'!D46&lt;0.5),"-",IFERROR('Tabel 5.3 Dim Br'!D46/'Tabel 5 Dim F'!D46*100,"-"))</f>
        <v>3.9693219696969697</v>
      </c>
      <c r="E46" s="93">
        <f>IF(OR('Tabel 5 Dim F'!E46&lt;5,'Tabel 5.3 Dim Br'!E46&lt;0.5),"-",IFERROR('Tabel 5.3 Dim Br'!E46/'Tabel 5 Dim F'!E46*100,"-"))</f>
        <v>9.7708071428571444</v>
      </c>
      <c r="F46" s="93">
        <f>IF(OR('Tabel 5 Dim F'!F46&lt;5,'Tabel 5.3 Dim Br'!F46&lt;0.5),"-",IFERROR('Tabel 5.3 Dim Br'!F46/'Tabel 5 Dim F'!F46*100,"-"))</f>
        <v>3.0902848837209302</v>
      </c>
      <c r="G46" s="93">
        <f>IF(OR('Tabel 5 Dim F'!G46&lt;5,'Tabel 5.3 Dim Br'!G46&lt;0.5),"-",IFERROR('Tabel 5.3 Dim Br'!G46/'Tabel 5 Dim F'!G46*100,"-"))</f>
        <v>8.2905496894409936</v>
      </c>
      <c r="H46" s="93">
        <f>IF(OR('Tabel 5 Dim F'!H46&lt;5,'Tabel 5.3 Dim Br'!H46&lt;0.5),"-",IFERROR('Tabel 5.3 Dim Br'!H46/'Tabel 5 Dim F'!H46*100,"-"))</f>
        <v>5.9342817869415807</v>
      </c>
      <c r="I46" s="93">
        <f>IF(OR('Tabel 5 Dim F'!I46&lt;5,'Tabel 5.3 Dim Br'!I46&lt;0.5),"-",IFERROR('Tabel 5.3 Dim Br'!I46/'Tabel 5 Dim F'!I46*100,"-"))</f>
        <v>9.6359447731755417</v>
      </c>
    </row>
    <row r="47" spans="1:9" ht="15.75" customHeight="1" x14ac:dyDescent="0.2">
      <c r="A47" s="38"/>
      <c r="B47" s="42"/>
      <c r="C47" s="42"/>
      <c r="D47" s="42"/>
      <c r="E47" s="42"/>
      <c r="F47" s="42"/>
      <c r="G47" s="42"/>
      <c r="H47" s="42"/>
      <c r="I47" s="42"/>
    </row>
    <row r="48" spans="1:9" ht="15.75" customHeight="1" x14ac:dyDescent="0.2">
      <c r="A48" s="88" t="s">
        <v>20</v>
      </c>
      <c r="B48" s="92">
        <f>IF(OR('Tabel 5 Dim F'!B48&lt;5,'Tabel 5.3 Dim Br'!B48&lt;0.5),"-",IFERROR('Tabel 5.3 Dim Br'!B48/'Tabel 5 Dim F'!B48*100,"-"))</f>
        <v>22.028215605749484</v>
      </c>
      <c r="C48" s="92">
        <f>IF(OR('Tabel 5 Dim F'!C48&lt;5,'Tabel 5.3 Dim Br'!C48&lt;0.5),"-",IFERROR('Tabel 5.3 Dim Br'!C48/'Tabel 5 Dim F'!C48*100,"-"))</f>
        <v>20.46880137457045</v>
      </c>
      <c r="D48" s="92">
        <f>IF(OR('Tabel 5 Dim F'!D48&lt;5,'Tabel 5.3 Dim Br'!D48&lt;0.5),"-",IFERROR('Tabel 5.3 Dim Br'!D48/'Tabel 5 Dim F'!D48*100,"-"))</f>
        <v>17.26118712871288</v>
      </c>
      <c r="E48" s="92">
        <f>IF(OR('Tabel 5 Dim F'!E48&lt;5,'Tabel 5.3 Dim Br'!E48&lt;0.5),"-",IFERROR('Tabel 5.3 Dim Br'!E48/'Tabel 5 Dim F'!E48*100,"-"))</f>
        <v>9.596049472021285</v>
      </c>
      <c r="F48" s="92">
        <f>IF(OR('Tabel 5 Dim F'!F48&lt;5,'Tabel 5.3 Dim Br'!F48&lt;0.5),"-",IFERROR('Tabel 5.3 Dim Br'!F48/'Tabel 5 Dim F'!F48*100,"-"))</f>
        <v>11.043320980274954</v>
      </c>
      <c r="G48" s="92">
        <f>IF(OR('Tabel 5 Dim F'!G48&lt;5,'Tabel 5.3 Dim Br'!G48&lt;0.5),"-",IFERROR('Tabel 5.3 Dim Br'!G48/'Tabel 5 Dim F'!G48*100,"-"))</f>
        <v>7.892278111089607</v>
      </c>
      <c r="H48" s="92">
        <f>IF(OR('Tabel 5 Dim F'!H48&lt;5,'Tabel 5.3 Dim Br'!H48&lt;0.5),"-",IFERROR('Tabel 5.3 Dim Br'!H48/'Tabel 5 Dim F'!H48*100,"-"))</f>
        <v>9.8330575539568308</v>
      </c>
      <c r="I48" s="92">
        <f>IF(OR('Tabel 5 Dim F'!I48&lt;5,'Tabel 5.3 Dim Br'!I48&lt;0.5),"-",IFERROR('Tabel 5.3 Dim Br'!I48/'Tabel 5 Dim F'!I48*100,"-"))</f>
        <v>6.0400371726274287</v>
      </c>
    </row>
    <row r="49" spans="1:9" ht="15.75" customHeight="1" x14ac:dyDescent="0.2">
      <c r="A49" s="27"/>
      <c r="B49" s="46"/>
      <c r="C49" s="46"/>
      <c r="D49" s="46"/>
      <c r="E49" s="46"/>
      <c r="F49" s="46"/>
      <c r="G49" s="46"/>
      <c r="H49" s="69"/>
      <c r="I49" s="69"/>
    </row>
    <row r="50" spans="1:9" ht="15.75" customHeight="1" x14ac:dyDescent="0.2">
      <c r="A50" s="90" t="s">
        <v>60</v>
      </c>
      <c r="B50" s="94">
        <f>IF(OR('Tabel 5 Dim F'!B50&lt;5,'Tabel 5.3 Dim Br'!B50&lt;0.5),"-",IFERROR('Tabel 5.3 Dim Br'!B50/'Tabel 5 Dim F'!B50*100,"-"))</f>
        <v>33.41637104072398</v>
      </c>
      <c r="C50" s="94">
        <f>IF(OR('Tabel 5 Dim F'!C50&lt;5,'Tabel 5.3 Dim Br'!C50&lt;0.5),"-",IFERROR('Tabel 5.3 Dim Br'!C50/'Tabel 5 Dim F'!C50*100,"-"))</f>
        <v>17.794699999999999</v>
      </c>
      <c r="D50" s="94">
        <f>IF(OR('Tabel 5 Dim F'!D50&lt;5,'Tabel 5.3 Dim Br'!D50&lt;0.5),"-",IFERROR('Tabel 5.3 Dim Br'!D50/'Tabel 5 Dim F'!D50*100,"-"))</f>
        <v>12.786906250000001</v>
      </c>
      <c r="E50" s="94">
        <f>IF(OR('Tabel 5 Dim F'!E50&lt;5,'Tabel 5.3 Dim Br'!E50&lt;0.5),"-",IFERROR('Tabel 5.3 Dim Br'!E50/'Tabel 5 Dim F'!E50*100,"-"))</f>
        <v>5.6521575209812784</v>
      </c>
      <c r="F50" s="94">
        <f>IF(OR('Tabel 5 Dim F'!F50&lt;5,'Tabel 5.3 Dim Br'!F50&lt;0.5),"-",IFERROR('Tabel 5.3 Dim Br'!F50/'Tabel 5 Dim F'!F50*100,"-"))</f>
        <v>7.4816226415094338</v>
      </c>
      <c r="G50" s="94">
        <f>IF(OR('Tabel 5 Dim F'!G50&lt;5,'Tabel 5.3 Dim Br'!G50&lt;0.5),"-",IFERROR('Tabel 5.3 Dim Br'!G50/'Tabel 5 Dim F'!G50*100,"-"))</f>
        <v>3.6999774223894639</v>
      </c>
      <c r="H50" s="94">
        <f>IF(OR('Tabel 5 Dim F'!H50&lt;5,'Tabel 5.3 Dim Br'!H50&lt;0.5),"-",IFERROR('Tabel 5.3 Dim Br'!H50/'Tabel 5 Dim F'!H50*100,"-"))</f>
        <v>7.9235243243243243</v>
      </c>
      <c r="I50" s="94">
        <f>IF(OR('Tabel 5 Dim F'!I50&lt;5,'Tabel 5.3 Dim Br'!I50&lt;0.5),"-",IFERROR('Tabel 5.3 Dim Br'!I50/'Tabel 5 Dim F'!I50*100,"-"))</f>
        <v>2.6150241874527587</v>
      </c>
    </row>
    <row r="51" spans="1:9" ht="15.75" customHeight="1" x14ac:dyDescent="0.2">
      <c r="A51" s="83" t="s">
        <v>61</v>
      </c>
      <c r="B51" s="95">
        <f>IF(OR('Tabel 5 Dim F'!B51&lt;5,'Tabel 5.3 Dim Br'!B51&lt;0.5),"-",IFERROR('Tabel 5.3 Dim Br'!B51/'Tabel 5 Dim F'!B51*100,"-"))</f>
        <v>22.15352620967742</v>
      </c>
      <c r="C51" s="95">
        <f>IF(OR('Tabel 5 Dim F'!C51&lt;5,'Tabel 5.3 Dim Br'!C51&lt;0.5),"-",IFERROR('Tabel 5.3 Dim Br'!C51/'Tabel 5 Dim F'!C51*100,"-"))</f>
        <v>32.545819425444598</v>
      </c>
      <c r="D51" s="95">
        <f>IF(OR('Tabel 5 Dim F'!D51&lt;5,'Tabel 5.3 Dim Br'!D51&lt;0.5),"-",IFERROR('Tabel 5.3 Dim Br'!D51/'Tabel 5 Dim F'!D51*100,"-"))</f>
        <v>27.555406427221175</v>
      </c>
      <c r="E51" s="95">
        <f>IF(OR('Tabel 5 Dim F'!E51&lt;5,'Tabel 5.3 Dim Br'!E51&lt;0.5),"-",IFERROR('Tabel 5.3 Dim Br'!E51/'Tabel 5 Dim F'!E51*100,"-"))</f>
        <v>15.817388728323699</v>
      </c>
      <c r="F51" s="95">
        <f>IF(OR('Tabel 5 Dim F'!F51&lt;5,'Tabel 5.3 Dim Br'!F51&lt;0.5),"-",IFERROR('Tabel 5.3 Dim Br'!F51/'Tabel 5 Dim F'!F51*100,"-"))</f>
        <v>19.601066666666668</v>
      </c>
      <c r="G51" s="95">
        <f>IF(OR('Tabel 5 Dim F'!G51&lt;5,'Tabel 5.3 Dim Br'!G51&lt;0.5),"-",IFERROR('Tabel 5.3 Dim Br'!G51/'Tabel 5 Dim F'!G51*100,"-"))</f>
        <v>14.674567708333333</v>
      </c>
      <c r="H51" s="95">
        <f>IF(OR('Tabel 5 Dim F'!H51&lt;5,'Tabel 5.3 Dim Br'!H51&lt;0.5),"-",IFERROR('Tabel 5.3 Dim Br'!H51/'Tabel 5 Dim F'!H51*100,"-"))</f>
        <v>13.871962648556876</v>
      </c>
      <c r="I51" s="95">
        <f>IF(OR('Tabel 5 Dim F'!I51&lt;5,'Tabel 5.3 Dim Br'!I51&lt;0.5),"-",IFERROR('Tabel 5.3 Dim Br'!I51/'Tabel 5 Dim F'!I51*100,"-"))</f>
        <v>12.057324654622741</v>
      </c>
    </row>
    <row r="52" spans="1:9" ht="15.75" customHeight="1" x14ac:dyDescent="0.2">
      <c r="A52" s="79" t="s">
        <v>62</v>
      </c>
      <c r="B52" s="93">
        <f>IF(OR('Tabel 5 Dim F'!B52&lt;5,'Tabel 5.3 Dim Br'!B52&lt;0.5),"-",IFERROR('Tabel 5.3 Dim Br'!B52/'Tabel 5 Dim F'!B52*100,"-"))</f>
        <v>20.125157622739017</v>
      </c>
      <c r="C52" s="93">
        <f>IF(OR('Tabel 5 Dim F'!C52&lt;5,'Tabel 5.3 Dim Br'!C52&lt;0.5),"-",IFERROR('Tabel 5.3 Dim Br'!C52/'Tabel 5 Dim F'!C52*100,"-"))</f>
        <v>18.481472537878791</v>
      </c>
      <c r="D52" s="93">
        <f>IF(OR('Tabel 5 Dim F'!D52&lt;5,'Tabel 5.3 Dim Br'!D52&lt;0.5),"-",IFERROR('Tabel 5.3 Dim Br'!D52/'Tabel 5 Dim F'!D52*100,"-"))</f>
        <v>14.814739784946237</v>
      </c>
      <c r="E52" s="93">
        <f>IF(OR('Tabel 5 Dim F'!E52&lt;5,'Tabel 5.3 Dim Br'!E52&lt;0.5),"-",IFERROR('Tabel 5.3 Dim Br'!E52/'Tabel 5 Dim F'!E52*100,"-"))</f>
        <v>5.9772005253940454</v>
      </c>
      <c r="F52" s="93">
        <f>IF(OR('Tabel 5 Dim F'!F52&lt;5,'Tabel 5.3 Dim Br'!F52&lt;0.5),"-",IFERROR('Tabel 5.3 Dim Br'!F52/'Tabel 5 Dim F'!F52*100,"-"))</f>
        <v>8.5769600886917967</v>
      </c>
      <c r="G52" s="93">
        <f>IF(OR('Tabel 5 Dim F'!G52&lt;5,'Tabel 5.3 Dim Br'!G52&lt;0.5),"-",IFERROR('Tabel 5.3 Dim Br'!G52/'Tabel 5 Dim F'!G52*100,"-"))</f>
        <v>6.7724803738317751</v>
      </c>
      <c r="H52" s="93">
        <f>IF(OR('Tabel 5 Dim F'!H52&lt;5,'Tabel 5.3 Dim Br'!H52&lt;0.5),"-",IFERROR('Tabel 5.3 Dim Br'!H52/'Tabel 5 Dim F'!H52*100,"-"))</f>
        <v>8.4444300168634072</v>
      </c>
      <c r="I52" s="93">
        <f>IF(OR('Tabel 5 Dim F'!I52&lt;5,'Tabel 5.3 Dim Br'!I52&lt;0.5),"-",IFERROR('Tabel 5.3 Dim Br'!I52/'Tabel 5 Dim F'!I52*100,"-"))</f>
        <v>3.54078115770821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9"/>
  <dimension ref="A1:V737"/>
  <sheetViews>
    <sheetView showGridLines="0" topLeftCell="A4" zoomScaleNormal="100" workbookViewId="0">
      <selection activeCell="B38" sqref="B38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53" customWidth="1"/>
    <col min="7" max="9" width="9.7109375" customWidth="1"/>
    <col min="10" max="10" width="1.140625" style="1" customWidth="1"/>
    <col min="11" max="11" width="9.7109375" customWidth="1"/>
  </cols>
  <sheetData>
    <row r="1" spans="1:22" s="24" customFormat="1" ht="15.75" customHeight="1" x14ac:dyDescent="0.2">
      <c r="J1" s="60"/>
    </row>
    <row r="2" spans="1:22" s="24" customFormat="1" ht="15.75" customHeight="1" x14ac:dyDescent="0.2">
      <c r="J2" s="60"/>
    </row>
    <row r="3" spans="1:22" s="24" customFormat="1" ht="15.75" customHeight="1" x14ac:dyDescent="0.25">
      <c r="A3" s="191" t="s">
        <v>193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2" s="24" customFormat="1" ht="15.75" customHeight="1" x14ac:dyDescent="0.25">
      <c r="A4" s="16"/>
      <c r="F4" s="51"/>
      <c r="J4" s="60"/>
    </row>
    <row r="5" spans="1:22" s="24" customFormat="1" ht="15.75" customHeight="1" x14ac:dyDescent="0.25">
      <c r="A5" s="16"/>
      <c r="F5" s="51"/>
      <c r="J5" s="60"/>
    </row>
    <row r="6" spans="1:22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  <c r="V6" s="29"/>
    </row>
    <row r="7" spans="1:22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  <c r="V7" s="29"/>
    </row>
    <row r="8" spans="1:22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  <c r="V8" s="29"/>
    </row>
    <row r="9" spans="1:22" ht="15.75" customHeight="1" x14ac:dyDescent="0.2">
      <c r="A9" s="79" t="s">
        <v>207</v>
      </c>
      <c r="B9" s="80">
        <v>4115</v>
      </c>
      <c r="C9" s="80">
        <v>960</v>
      </c>
      <c r="D9" s="80">
        <v>4508</v>
      </c>
      <c r="E9" s="80">
        <v>2120</v>
      </c>
      <c r="F9" s="80">
        <v>1675</v>
      </c>
      <c r="G9" s="80">
        <v>2390</v>
      </c>
      <c r="H9" s="80">
        <v>18372</v>
      </c>
      <c r="I9" s="80">
        <v>32</v>
      </c>
      <c r="J9" s="104"/>
      <c r="K9" s="80">
        <v>34495</v>
      </c>
      <c r="L9" s="32"/>
      <c r="M9" s="32"/>
      <c r="V9" s="29"/>
    </row>
    <row r="10" spans="1:22" ht="15.75" customHeight="1" x14ac:dyDescent="0.2">
      <c r="A10" s="90" t="s">
        <v>208</v>
      </c>
      <c r="B10" s="91">
        <v>1475</v>
      </c>
      <c r="C10" s="91">
        <v>1717</v>
      </c>
      <c r="D10" s="91">
        <v>7156</v>
      </c>
      <c r="E10" s="91">
        <v>4248</v>
      </c>
      <c r="F10" s="91">
        <v>3326</v>
      </c>
      <c r="G10" s="91">
        <v>3980</v>
      </c>
      <c r="H10" s="91">
        <v>12439</v>
      </c>
      <c r="I10" s="91">
        <v>61</v>
      </c>
      <c r="J10" s="104"/>
      <c r="K10" s="91">
        <v>34623</v>
      </c>
      <c r="V10" s="29"/>
    </row>
    <row r="11" spans="1:22" ht="15.75" customHeight="1" x14ac:dyDescent="0.2">
      <c r="A11" s="83" t="s">
        <v>209</v>
      </c>
      <c r="B11" s="84">
        <v>1600</v>
      </c>
      <c r="C11" s="84">
        <v>426</v>
      </c>
      <c r="D11" s="84">
        <v>3293</v>
      </c>
      <c r="E11" s="84">
        <v>1026</v>
      </c>
      <c r="F11" s="84">
        <v>1382</v>
      </c>
      <c r="G11" s="84">
        <v>1385</v>
      </c>
      <c r="H11" s="84">
        <v>11632</v>
      </c>
      <c r="I11" s="84">
        <v>33</v>
      </c>
      <c r="J11" s="104"/>
      <c r="K11" s="84">
        <v>21093</v>
      </c>
      <c r="V11" s="29"/>
    </row>
    <row r="12" spans="1:22" ht="15.75" customHeight="1" x14ac:dyDescent="0.2">
      <c r="A12" s="79" t="s">
        <v>26</v>
      </c>
      <c r="B12" s="80">
        <v>3121</v>
      </c>
      <c r="C12" s="80">
        <v>1229</v>
      </c>
      <c r="D12" s="80">
        <v>8481</v>
      </c>
      <c r="E12" s="80">
        <v>2386</v>
      </c>
      <c r="F12" s="80">
        <v>3485</v>
      </c>
      <c r="G12" s="80">
        <v>3315</v>
      </c>
      <c r="H12" s="80">
        <v>20425</v>
      </c>
      <c r="I12" s="80">
        <v>138</v>
      </c>
      <c r="J12" s="104"/>
      <c r="K12" s="80">
        <v>42944</v>
      </c>
      <c r="V12" s="29"/>
    </row>
    <row r="13" spans="1:22" ht="15.75" customHeight="1" x14ac:dyDescent="0.2">
      <c r="A13" s="90" t="s">
        <v>27</v>
      </c>
      <c r="B13" s="91">
        <v>687</v>
      </c>
      <c r="C13" s="91">
        <v>433</v>
      </c>
      <c r="D13" s="91">
        <v>2916</v>
      </c>
      <c r="E13" s="91">
        <v>771</v>
      </c>
      <c r="F13" s="91">
        <v>1230</v>
      </c>
      <c r="G13" s="91">
        <v>1469</v>
      </c>
      <c r="H13" s="91">
        <v>7102</v>
      </c>
      <c r="I13" s="91">
        <v>41</v>
      </c>
      <c r="J13" s="104"/>
      <c r="K13" s="91">
        <v>14811</v>
      </c>
      <c r="V13" s="29"/>
    </row>
    <row r="14" spans="1:22" ht="15.75" customHeight="1" x14ac:dyDescent="0.2">
      <c r="A14" s="83" t="s">
        <v>28</v>
      </c>
      <c r="B14" s="84">
        <v>98</v>
      </c>
      <c r="C14" s="84">
        <v>36</v>
      </c>
      <c r="D14" s="84">
        <v>589</v>
      </c>
      <c r="E14" s="84">
        <v>75</v>
      </c>
      <c r="F14" s="84">
        <v>160</v>
      </c>
      <c r="G14" s="84">
        <v>161</v>
      </c>
      <c r="H14" s="84">
        <v>1318</v>
      </c>
      <c r="I14" s="84">
        <v>8</v>
      </c>
      <c r="J14" s="104"/>
      <c r="K14" s="84">
        <v>2560</v>
      </c>
      <c r="V14" s="29"/>
    </row>
    <row r="15" spans="1:22" ht="15.75" customHeight="1" x14ac:dyDescent="0.2">
      <c r="A15" s="79" t="s">
        <v>29</v>
      </c>
      <c r="B15" s="80">
        <v>398</v>
      </c>
      <c r="C15" s="80">
        <v>93</v>
      </c>
      <c r="D15" s="80">
        <v>889</v>
      </c>
      <c r="E15" s="80">
        <v>186</v>
      </c>
      <c r="F15" s="80">
        <v>247</v>
      </c>
      <c r="G15" s="80">
        <v>444</v>
      </c>
      <c r="H15" s="80">
        <v>3879</v>
      </c>
      <c r="I15" s="80">
        <v>15</v>
      </c>
      <c r="J15" s="104"/>
      <c r="K15" s="80">
        <v>6223</v>
      </c>
      <c r="V15" s="29"/>
    </row>
    <row r="16" spans="1:22" ht="15.75" customHeight="1" x14ac:dyDescent="0.2">
      <c r="A16" s="90" t="s">
        <v>30</v>
      </c>
      <c r="B16" s="91">
        <v>261</v>
      </c>
      <c r="C16" s="91">
        <v>97</v>
      </c>
      <c r="D16" s="91">
        <v>675</v>
      </c>
      <c r="E16" s="91">
        <v>227</v>
      </c>
      <c r="F16" s="91">
        <v>259</v>
      </c>
      <c r="G16" s="91">
        <v>268</v>
      </c>
      <c r="H16" s="91">
        <v>1873</v>
      </c>
      <c r="I16" s="91">
        <v>16</v>
      </c>
      <c r="J16" s="104"/>
      <c r="K16" s="91">
        <v>3761</v>
      </c>
      <c r="V16" s="29"/>
    </row>
    <row r="17" spans="1:22" ht="15.75" hidden="1" customHeight="1" x14ac:dyDescent="0.2">
      <c r="A17" s="31" t="s">
        <v>31</v>
      </c>
      <c r="B17" s="36">
        <v>124</v>
      </c>
      <c r="C17" s="36">
        <v>208</v>
      </c>
      <c r="D17" s="71">
        <v>335</v>
      </c>
      <c r="E17" s="36">
        <v>217</v>
      </c>
      <c r="F17" s="36">
        <v>143</v>
      </c>
      <c r="G17" s="36">
        <v>440</v>
      </c>
      <c r="H17" s="36">
        <v>871</v>
      </c>
      <c r="I17" s="71">
        <v>10</v>
      </c>
      <c r="J17" s="130"/>
      <c r="K17" s="71">
        <v>2361</v>
      </c>
      <c r="V17" s="29"/>
    </row>
    <row r="18" spans="1:22" ht="15.75" hidden="1" customHeight="1" x14ac:dyDescent="0.2">
      <c r="A18" s="33" t="s">
        <v>32</v>
      </c>
      <c r="B18" s="37">
        <v>15</v>
      </c>
      <c r="C18" s="37">
        <v>10</v>
      </c>
      <c r="D18" s="74">
        <v>41</v>
      </c>
      <c r="E18" s="37">
        <v>32</v>
      </c>
      <c r="F18" s="37">
        <v>33</v>
      </c>
      <c r="G18" s="37">
        <v>92</v>
      </c>
      <c r="H18" s="37">
        <v>490</v>
      </c>
      <c r="I18" s="74">
        <v>4</v>
      </c>
      <c r="J18" s="130"/>
      <c r="K18" s="74">
        <v>721</v>
      </c>
      <c r="V18" s="29"/>
    </row>
    <row r="19" spans="1:22" ht="15.75" hidden="1" customHeight="1" x14ac:dyDescent="0.2">
      <c r="A19" s="31" t="s">
        <v>33</v>
      </c>
      <c r="B19" s="36">
        <v>2</v>
      </c>
      <c r="C19" s="36">
        <v>8</v>
      </c>
      <c r="D19" s="71">
        <v>26</v>
      </c>
      <c r="E19" s="36">
        <v>16</v>
      </c>
      <c r="F19" s="36">
        <v>33</v>
      </c>
      <c r="G19" s="36">
        <v>54</v>
      </c>
      <c r="H19" s="36">
        <v>142</v>
      </c>
      <c r="I19" s="71">
        <v>3</v>
      </c>
      <c r="J19" s="130"/>
      <c r="K19" s="71">
        <v>288</v>
      </c>
      <c r="V19" s="29"/>
    </row>
    <row r="20" spans="1:22" ht="15.75" hidden="1" customHeight="1" x14ac:dyDescent="0.2">
      <c r="A20" s="33" t="s">
        <v>34</v>
      </c>
      <c r="B20" s="37">
        <v>22</v>
      </c>
      <c r="C20" s="37">
        <v>23</v>
      </c>
      <c r="D20" s="74">
        <v>53</v>
      </c>
      <c r="E20" s="37">
        <v>38</v>
      </c>
      <c r="F20" s="37">
        <v>24</v>
      </c>
      <c r="G20" s="37">
        <v>78</v>
      </c>
      <c r="H20" s="37">
        <v>260</v>
      </c>
      <c r="I20" s="74">
        <v>1</v>
      </c>
      <c r="J20" s="130"/>
      <c r="K20" s="74">
        <v>506</v>
      </c>
      <c r="V20" s="29"/>
    </row>
    <row r="21" spans="1:22" ht="15.75" customHeight="1" x14ac:dyDescent="0.2">
      <c r="A21" s="83" t="s">
        <v>35</v>
      </c>
      <c r="B21" s="84">
        <v>163</v>
      </c>
      <c r="C21" s="84">
        <v>249</v>
      </c>
      <c r="D21" s="84">
        <v>455</v>
      </c>
      <c r="E21" s="84">
        <v>303</v>
      </c>
      <c r="F21" s="84">
        <v>233</v>
      </c>
      <c r="G21" s="84">
        <v>664</v>
      </c>
      <c r="H21" s="84">
        <v>1763</v>
      </c>
      <c r="I21" s="84">
        <v>18</v>
      </c>
      <c r="J21" s="104"/>
      <c r="K21" s="84">
        <v>3876</v>
      </c>
      <c r="V21" s="29"/>
    </row>
    <row r="22" spans="1:22" ht="15.75" customHeight="1" x14ac:dyDescent="0.2">
      <c r="A22" s="79" t="s">
        <v>36</v>
      </c>
      <c r="B22" s="80">
        <v>17</v>
      </c>
      <c r="C22" s="80">
        <v>17</v>
      </c>
      <c r="D22" s="80">
        <v>89</v>
      </c>
      <c r="E22" s="80">
        <v>42</v>
      </c>
      <c r="F22" s="80">
        <v>15</v>
      </c>
      <c r="G22" s="80">
        <v>41</v>
      </c>
      <c r="H22" s="80">
        <v>159</v>
      </c>
      <c r="I22" s="80">
        <v>0</v>
      </c>
      <c r="J22" s="104"/>
      <c r="K22" s="80">
        <v>381</v>
      </c>
      <c r="V22" s="29"/>
    </row>
    <row r="23" spans="1:22" ht="15.75" customHeight="1" x14ac:dyDescent="0.2">
      <c r="A23" s="90" t="s">
        <v>37</v>
      </c>
      <c r="B23" s="91">
        <v>6</v>
      </c>
      <c r="C23" s="91">
        <v>4</v>
      </c>
      <c r="D23" s="91">
        <v>35</v>
      </c>
      <c r="E23" s="91">
        <v>13</v>
      </c>
      <c r="F23" s="91">
        <v>18</v>
      </c>
      <c r="G23" s="91">
        <v>63</v>
      </c>
      <c r="H23" s="91">
        <v>337</v>
      </c>
      <c r="I23" s="91">
        <v>1</v>
      </c>
      <c r="J23" s="104"/>
      <c r="K23" s="91">
        <v>479</v>
      </c>
      <c r="V23" s="29"/>
    </row>
    <row r="24" spans="1:22" ht="15.75" customHeight="1" x14ac:dyDescent="0.2">
      <c r="A24" s="83" t="s">
        <v>38</v>
      </c>
      <c r="B24" s="84">
        <v>198</v>
      </c>
      <c r="C24" s="84">
        <v>171</v>
      </c>
      <c r="D24" s="84">
        <v>243</v>
      </c>
      <c r="E24" s="84">
        <v>296</v>
      </c>
      <c r="F24" s="84">
        <v>155</v>
      </c>
      <c r="G24" s="84">
        <v>423</v>
      </c>
      <c r="H24" s="84">
        <v>1002</v>
      </c>
      <c r="I24" s="84">
        <v>15</v>
      </c>
      <c r="J24" s="104"/>
      <c r="K24" s="84">
        <v>2514</v>
      </c>
      <c r="V24" s="29"/>
    </row>
    <row r="25" spans="1:22" ht="15.75" customHeight="1" x14ac:dyDescent="0.2">
      <c r="A25" s="79" t="s">
        <v>39</v>
      </c>
      <c r="B25" s="80">
        <v>121</v>
      </c>
      <c r="C25" s="80">
        <v>82</v>
      </c>
      <c r="D25" s="80">
        <v>358</v>
      </c>
      <c r="E25" s="80">
        <v>207</v>
      </c>
      <c r="F25" s="80">
        <v>295</v>
      </c>
      <c r="G25" s="80">
        <v>601</v>
      </c>
      <c r="H25" s="80">
        <v>3890</v>
      </c>
      <c r="I25" s="80">
        <v>8</v>
      </c>
      <c r="J25" s="104"/>
      <c r="K25" s="80">
        <v>5637</v>
      </c>
      <c r="V25" s="29"/>
    </row>
    <row r="26" spans="1:22" ht="15.75" customHeight="1" x14ac:dyDescent="0.2">
      <c r="A26" s="90" t="s">
        <v>40</v>
      </c>
      <c r="B26" s="91">
        <v>872</v>
      </c>
      <c r="C26" s="91">
        <v>384</v>
      </c>
      <c r="D26" s="91">
        <v>2722</v>
      </c>
      <c r="E26" s="91">
        <v>858</v>
      </c>
      <c r="F26" s="91">
        <v>1354</v>
      </c>
      <c r="G26" s="91">
        <v>728</v>
      </c>
      <c r="H26" s="91">
        <v>5377</v>
      </c>
      <c r="I26" s="91">
        <v>35</v>
      </c>
      <c r="J26" s="104"/>
      <c r="K26" s="91">
        <v>12405</v>
      </c>
      <c r="V26" s="29"/>
    </row>
    <row r="27" spans="1:22" ht="15.75" customHeight="1" x14ac:dyDescent="0.2">
      <c r="A27" s="83" t="s">
        <v>41</v>
      </c>
      <c r="B27" s="84">
        <v>112</v>
      </c>
      <c r="C27" s="84">
        <v>84</v>
      </c>
      <c r="D27" s="84">
        <v>467</v>
      </c>
      <c r="E27" s="84">
        <v>186</v>
      </c>
      <c r="F27" s="84">
        <v>113</v>
      </c>
      <c r="G27" s="84">
        <v>176</v>
      </c>
      <c r="H27" s="84">
        <v>848</v>
      </c>
      <c r="I27" s="84">
        <v>10</v>
      </c>
      <c r="J27" s="104"/>
      <c r="K27" s="84">
        <v>2015</v>
      </c>
      <c r="V27" s="29"/>
    </row>
    <row r="28" spans="1:22" ht="15.75" customHeight="1" x14ac:dyDescent="0.2">
      <c r="A28" s="79" t="s">
        <v>42</v>
      </c>
      <c r="B28" s="80">
        <v>135</v>
      </c>
      <c r="C28" s="80">
        <v>109</v>
      </c>
      <c r="D28" s="80">
        <v>1555</v>
      </c>
      <c r="E28" s="80">
        <v>216</v>
      </c>
      <c r="F28" s="80">
        <v>155</v>
      </c>
      <c r="G28" s="80">
        <v>245</v>
      </c>
      <c r="H28" s="80">
        <v>3637</v>
      </c>
      <c r="I28" s="80">
        <v>12</v>
      </c>
      <c r="J28" s="104"/>
      <c r="K28" s="80">
        <v>6086</v>
      </c>
      <c r="V28" s="29"/>
    </row>
    <row r="29" spans="1:22" ht="15.75" customHeight="1" x14ac:dyDescent="0.2">
      <c r="A29" s="90" t="s">
        <v>43</v>
      </c>
      <c r="B29" s="91">
        <v>232</v>
      </c>
      <c r="C29" s="91">
        <v>52</v>
      </c>
      <c r="D29" s="91">
        <v>140</v>
      </c>
      <c r="E29" s="91">
        <v>90</v>
      </c>
      <c r="F29" s="91">
        <v>63</v>
      </c>
      <c r="G29" s="91">
        <v>72</v>
      </c>
      <c r="H29" s="91">
        <v>182</v>
      </c>
      <c r="I29" s="91">
        <v>1</v>
      </c>
      <c r="J29" s="104"/>
      <c r="K29" s="91">
        <v>835</v>
      </c>
      <c r="V29" s="29"/>
    </row>
    <row r="30" spans="1:22" ht="15.75" customHeight="1" x14ac:dyDescent="0.2">
      <c r="A30" s="83" t="s">
        <v>44</v>
      </c>
      <c r="B30" s="84">
        <v>307</v>
      </c>
      <c r="C30" s="84">
        <v>133</v>
      </c>
      <c r="D30" s="84">
        <v>341</v>
      </c>
      <c r="E30" s="84">
        <v>241</v>
      </c>
      <c r="F30" s="84">
        <v>191</v>
      </c>
      <c r="G30" s="84">
        <v>383</v>
      </c>
      <c r="H30" s="84">
        <v>1606</v>
      </c>
      <c r="I30" s="84">
        <v>15</v>
      </c>
      <c r="J30" s="104"/>
      <c r="K30" s="84">
        <v>3242</v>
      </c>
      <c r="V30" s="29"/>
    </row>
    <row r="31" spans="1:22" ht="15.75" customHeight="1" x14ac:dyDescent="0.2">
      <c r="A31" s="79" t="s">
        <v>45</v>
      </c>
      <c r="B31" s="80">
        <v>96</v>
      </c>
      <c r="C31" s="80">
        <v>47</v>
      </c>
      <c r="D31" s="80">
        <v>140</v>
      </c>
      <c r="E31" s="80">
        <v>100</v>
      </c>
      <c r="F31" s="80">
        <v>95</v>
      </c>
      <c r="G31" s="80">
        <v>101</v>
      </c>
      <c r="H31" s="80">
        <v>287</v>
      </c>
      <c r="I31" s="80">
        <v>4</v>
      </c>
      <c r="J31" s="104"/>
      <c r="K31" s="80">
        <v>871</v>
      </c>
      <c r="V31" s="29"/>
    </row>
    <row r="32" spans="1:22" ht="15.75" customHeight="1" x14ac:dyDescent="0.2">
      <c r="A32" s="90" t="s">
        <v>46</v>
      </c>
      <c r="B32" s="91">
        <v>157</v>
      </c>
      <c r="C32" s="91">
        <v>132</v>
      </c>
      <c r="D32" s="91">
        <v>328</v>
      </c>
      <c r="E32" s="91">
        <v>195</v>
      </c>
      <c r="F32" s="91">
        <v>115</v>
      </c>
      <c r="G32" s="91">
        <v>217</v>
      </c>
      <c r="H32" s="91">
        <v>543</v>
      </c>
      <c r="I32" s="91">
        <v>11</v>
      </c>
      <c r="J32" s="104"/>
      <c r="K32" s="91">
        <v>1709</v>
      </c>
      <c r="V32" s="29"/>
    </row>
    <row r="33" spans="1:22" ht="15.75" customHeight="1" x14ac:dyDescent="0.2">
      <c r="A33" s="83" t="s">
        <v>47</v>
      </c>
      <c r="B33" s="84">
        <v>752</v>
      </c>
      <c r="C33" s="84">
        <v>278</v>
      </c>
      <c r="D33" s="84">
        <v>2008</v>
      </c>
      <c r="E33" s="84">
        <v>496</v>
      </c>
      <c r="F33" s="84">
        <v>619</v>
      </c>
      <c r="G33" s="84">
        <v>629</v>
      </c>
      <c r="H33" s="84">
        <v>3719</v>
      </c>
      <c r="I33" s="84">
        <v>29</v>
      </c>
      <c r="J33" s="104"/>
      <c r="K33" s="84">
        <v>8581</v>
      </c>
      <c r="V33" s="29"/>
    </row>
    <row r="34" spans="1:22" ht="15.75" customHeight="1" x14ac:dyDescent="0.2">
      <c r="A34" s="79" t="s">
        <v>48</v>
      </c>
      <c r="B34" s="80">
        <v>710</v>
      </c>
      <c r="C34" s="80">
        <v>419</v>
      </c>
      <c r="D34" s="80">
        <v>2489</v>
      </c>
      <c r="E34" s="80">
        <v>809</v>
      </c>
      <c r="F34" s="80">
        <v>661</v>
      </c>
      <c r="G34" s="80">
        <v>1201</v>
      </c>
      <c r="H34" s="80">
        <v>9874</v>
      </c>
      <c r="I34" s="80">
        <v>34</v>
      </c>
      <c r="J34" s="104"/>
      <c r="K34" s="80">
        <v>16305</v>
      </c>
      <c r="V34" s="29"/>
    </row>
    <row r="35" spans="1:22" ht="15.75" customHeight="1" x14ac:dyDescent="0.2">
      <c r="A35" s="90" t="s">
        <v>49</v>
      </c>
      <c r="B35" s="91">
        <v>462</v>
      </c>
      <c r="C35" s="91">
        <v>186</v>
      </c>
      <c r="D35" s="91">
        <v>1458</v>
      </c>
      <c r="E35" s="91">
        <v>415</v>
      </c>
      <c r="F35" s="91">
        <v>603</v>
      </c>
      <c r="G35" s="91">
        <v>615</v>
      </c>
      <c r="H35" s="91">
        <v>5718</v>
      </c>
      <c r="I35" s="91">
        <v>11</v>
      </c>
      <c r="J35" s="104"/>
      <c r="K35" s="91">
        <v>9560</v>
      </c>
      <c r="V35" s="29"/>
    </row>
    <row r="36" spans="1:22" ht="15.75" customHeight="1" x14ac:dyDescent="0.2">
      <c r="A36" s="83" t="s">
        <v>50</v>
      </c>
      <c r="B36" s="84">
        <v>1543</v>
      </c>
      <c r="C36" s="84">
        <v>522</v>
      </c>
      <c r="D36" s="84">
        <v>3419</v>
      </c>
      <c r="E36" s="84">
        <v>1194</v>
      </c>
      <c r="F36" s="84">
        <v>1576</v>
      </c>
      <c r="G36" s="84">
        <v>2125</v>
      </c>
      <c r="H36" s="84">
        <v>17596</v>
      </c>
      <c r="I36" s="84">
        <v>53</v>
      </c>
      <c r="J36" s="104"/>
      <c r="K36" s="84">
        <v>28419</v>
      </c>
      <c r="V36" s="29"/>
    </row>
    <row r="37" spans="1:22" ht="15.75" customHeight="1" x14ac:dyDescent="0.2">
      <c r="A37" s="79" t="s">
        <v>51</v>
      </c>
      <c r="B37" s="80">
        <v>2237</v>
      </c>
      <c r="C37" s="80">
        <v>911</v>
      </c>
      <c r="D37" s="80">
        <v>7261</v>
      </c>
      <c r="E37" s="80">
        <v>2269</v>
      </c>
      <c r="F37" s="80">
        <v>1959</v>
      </c>
      <c r="G37" s="80">
        <v>2393</v>
      </c>
      <c r="H37" s="80">
        <v>21154</v>
      </c>
      <c r="I37" s="80">
        <v>39</v>
      </c>
      <c r="J37" s="104"/>
      <c r="K37" s="80">
        <v>38601</v>
      </c>
      <c r="V37" s="29"/>
    </row>
    <row r="38" spans="1:22" ht="15.75" customHeight="1" x14ac:dyDescent="0.2">
      <c r="A38" s="90" t="s">
        <v>52</v>
      </c>
      <c r="B38" s="91">
        <v>447</v>
      </c>
      <c r="C38" s="91">
        <v>304</v>
      </c>
      <c r="D38" s="91">
        <v>1142</v>
      </c>
      <c r="E38" s="91">
        <v>618</v>
      </c>
      <c r="F38" s="91">
        <v>429</v>
      </c>
      <c r="G38" s="91">
        <v>578</v>
      </c>
      <c r="H38" s="91">
        <v>2565</v>
      </c>
      <c r="I38" s="91">
        <v>14</v>
      </c>
      <c r="J38" s="104"/>
      <c r="K38" s="91">
        <v>6150</v>
      </c>
      <c r="V38" s="29"/>
    </row>
    <row r="39" spans="1:22" ht="15.75" customHeight="1" x14ac:dyDescent="0.2">
      <c r="A39" s="83" t="s">
        <v>53</v>
      </c>
      <c r="B39" s="84">
        <v>326</v>
      </c>
      <c r="C39" s="84">
        <v>170</v>
      </c>
      <c r="D39" s="84">
        <v>824</v>
      </c>
      <c r="E39" s="84">
        <v>469</v>
      </c>
      <c r="F39" s="84">
        <v>278</v>
      </c>
      <c r="G39" s="84">
        <v>511</v>
      </c>
      <c r="H39" s="84">
        <v>2444</v>
      </c>
      <c r="I39" s="84">
        <v>8</v>
      </c>
      <c r="J39" s="104"/>
      <c r="K39" s="84">
        <v>5085</v>
      </c>
      <c r="V39" s="29"/>
    </row>
    <row r="40" spans="1:22" ht="15.75" customHeight="1" x14ac:dyDescent="0.2">
      <c r="A40" s="79" t="s">
        <v>54</v>
      </c>
      <c r="B40" s="80">
        <v>363</v>
      </c>
      <c r="C40" s="80">
        <v>229</v>
      </c>
      <c r="D40" s="80">
        <v>1262</v>
      </c>
      <c r="E40" s="80">
        <v>451</v>
      </c>
      <c r="F40" s="80">
        <v>429</v>
      </c>
      <c r="G40" s="80">
        <v>623</v>
      </c>
      <c r="H40" s="80">
        <v>3862</v>
      </c>
      <c r="I40" s="80">
        <v>18</v>
      </c>
      <c r="J40" s="104"/>
      <c r="K40" s="80">
        <v>7299</v>
      </c>
      <c r="V40" s="29"/>
    </row>
    <row r="41" spans="1:22" ht="15.75" customHeight="1" x14ac:dyDescent="0.2">
      <c r="A41" s="90" t="s">
        <v>214</v>
      </c>
      <c r="B41" s="91">
        <v>969</v>
      </c>
      <c r="C41" s="91">
        <v>702</v>
      </c>
      <c r="D41" s="91">
        <v>2359</v>
      </c>
      <c r="E41" s="91">
        <v>803</v>
      </c>
      <c r="F41" s="91">
        <v>942</v>
      </c>
      <c r="G41" s="91">
        <v>1266</v>
      </c>
      <c r="H41" s="91">
        <v>2688</v>
      </c>
      <c r="I41" s="91">
        <v>29</v>
      </c>
      <c r="J41" s="104"/>
      <c r="K41" s="91">
        <v>9825</v>
      </c>
      <c r="V41" s="29"/>
    </row>
    <row r="42" spans="1:22" ht="15.75" customHeight="1" x14ac:dyDescent="0.2">
      <c r="A42" s="83" t="s">
        <v>55</v>
      </c>
      <c r="B42" s="84">
        <v>556</v>
      </c>
      <c r="C42" s="84">
        <v>78</v>
      </c>
      <c r="D42" s="84">
        <v>1075</v>
      </c>
      <c r="E42" s="84">
        <v>261</v>
      </c>
      <c r="F42" s="84">
        <v>222</v>
      </c>
      <c r="G42" s="84">
        <v>245</v>
      </c>
      <c r="H42" s="84">
        <v>2971</v>
      </c>
      <c r="I42" s="84">
        <v>3</v>
      </c>
      <c r="J42" s="104"/>
      <c r="K42" s="84">
        <v>5444</v>
      </c>
      <c r="V42" s="29"/>
    </row>
    <row r="43" spans="1:22" ht="15.75" customHeight="1" x14ac:dyDescent="0.2">
      <c r="A43" s="79" t="s">
        <v>56</v>
      </c>
      <c r="B43" s="80">
        <v>63</v>
      </c>
      <c r="C43" s="80">
        <v>37</v>
      </c>
      <c r="D43" s="80">
        <v>186</v>
      </c>
      <c r="E43" s="80">
        <v>82</v>
      </c>
      <c r="F43" s="80">
        <v>75</v>
      </c>
      <c r="G43" s="80">
        <v>103</v>
      </c>
      <c r="H43" s="80">
        <v>836</v>
      </c>
      <c r="I43" s="80">
        <v>4</v>
      </c>
      <c r="J43" s="104"/>
      <c r="K43" s="80">
        <v>1437</v>
      </c>
      <c r="V43" s="29"/>
    </row>
    <row r="44" spans="1:22" ht="15.75" customHeight="1" x14ac:dyDescent="0.2">
      <c r="A44" s="90" t="s">
        <v>57</v>
      </c>
      <c r="B44" s="91">
        <v>326</v>
      </c>
      <c r="C44" s="91">
        <v>104</v>
      </c>
      <c r="D44" s="91">
        <v>1013</v>
      </c>
      <c r="E44" s="91">
        <v>193</v>
      </c>
      <c r="F44" s="91">
        <v>505</v>
      </c>
      <c r="G44" s="91">
        <v>311</v>
      </c>
      <c r="H44" s="91">
        <v>2295</v>
      </c>
      <c r="I44" s="91">
        <v>14</v>
      </c>
      <c r="J44" s="104"/>
      <c r="K44" s="91">
        <v>4811</v>
      </c>
      <c r="V44" s="29"/>
    </row>
    <row r="45" spans="1:22" ht="15.75" customHeight="1" x14ac:dyDescent="0.2">
      <c r="A45" s="83" t="s">
        <v>58</v>
      </c>
      <c r="B45" s="84">
        <v>317</v>
      </c>
      <c r="C45" s="84">
        <v>138</v>
      </c>
      <c r="D45" s="84">
        <v>803</v>
      </c>
      <c r="E45" s="84">
        <v>274</v>
      </c>
      <c r="F45" s="84">
        <v>273</v>
      </c>
      <c r="G45" s="84">
        <v>274</v>
      </c>
      <c r="H45" s="84">
        <v>1821</v>
      </c>
      <c r="I45" s="84">
        <v>6</v>
      </c>
      <c r="J45" s="104"/>
      <c r="K45" s="84">
        <v>3987</v>
      </c>
      <c r="V45" s="29"/>
    </row>
    <row r="46" spans="1:22" ht="15.75" customHeight="1" x14ac:dyDescent="0.2">
      <c r="A46" s="79" t="s">
        <v>59</v>
      </c>
      <c r="B46" s="80">
        <v>1276</v>
      </c>
      <c r="C46" s="80">
        <v>665</v>
      </c>
      <c r="D46" s="80">
        <v>3308</v>
      </c>
      <c r="E46" s="80">
        <v>1498</v>
      </c>
      <c r="F46" s="80">
        <v>1457</v>
      </c>
      <c r="G46" s="80">
        <v>1946</v>
      </c>
      <c r="H46" s="80">
        <v>14207</v>
      </c>
      <c r="I46" s="80">
        <v>102</v>
      </c>
      <c r="J46" s="104"/>
      <c r="K46" s="80">
        <v>25055</v>
      </c>
      <c r="V46" s="29"/>
    </row>
    <row r="47" spans="1:22" ht="15.75" customHeight="1" x14ac:dyDescent="0.2">
      <c r="A47" s="38"/>
      <c r="F47"/>
    </row>
    <row r="48" spans="1:22" ht="15.75" customHeight="1" x14ac:dyDescent="0.2">
      <c r="A48" s="88" t="s">
        <v>20</v>
      </c>
      <c r="B48" s="89">
        <f>SUM(B9:B46)-SUM(B17:B20)</f>
        <v>24518</v>
      </c>
      <c r="C48" s="89">
        <f t="shared" ref="C48:K48" si="0">SUM(C9:C46)-SUM(C17:C20)</f>
        <v>11198</v>
      </c>
      <c r="D48" s="89">
        <f t="shared" si="0"/>
        <v>63987</v>
      </c>
      <c r="E48" s="89">
        <f t="shared" si="0"/>
        <v>23618</v>
      </c>
      <c r="F48" s="89">
        <f t="shared" si="0"/>
        <v>24594</v>
      </c>
      <c r="G48" s="89">
        <f t="shared" si="0"/>
        <v>29946</v>
      </c>
      <c r="H48" s="89">
        <f t="shared" si="0"/>
        <v>188421</v>
      </c>
      <c r="I48" s="89">
        <f t="shared" si="0"/>
        <v>838</v>
      </c>
      <c r="J48" s="102"/>
      <c r="K48" s="89">
        <f t="shared" si="0"/>
        <v>371119</v>
      </c>
      <c r="V48" s="29"/>
    </row>
    <row r="49" spans="1:22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  <c r="V49" s="29"/>
    </row>
    <row r="50" spans="1:22" ht="15.75" customHeight="1" x14ac:dyDescent="0.2">
      <c r="A50" s="90" t="s">
        <v>60</v>
      </c>
      <c r="B50" s="91">
        <v>5590</v>
      </c>
      <c r="C50" s="91">
        <v>2677</v>
      </c>
      <c r="D50" s="91">
        <v>11664</v>
      </c>
      <c r="E50" s="91">
        <v>6368</v>
      </c>
      <c r="F50" s="91">
        <v>5001</v>
      </c>
      <c r="G50" s="91">
        <v>6370</v>
      </c>
      <c r="H50" s="91">
        <v>30811</v>
      </c>
      <c r="I50" s="91">
        <v>93</v>
      </c>
      <c r="J50" s="104">
        <v>0</v>
      </c>
      <c r="K50" s="91">
        <v>69118</v>
      </c>
      <c r="V50" s="29"/>
    </row>
    <row r="51" spans="1:22" ht="15.75" customHeight="1" x14ac:dyDescent="0.2">
      <c r="A51" s="83" t="s">
        <v>61</v>
      </c>
      <c r="B51" s="84">
        <v>4565</v>
      </c>
      <c r="C51" s="84">
        <v>1888</v>
      </c>
      <c r="D51" s="84">
        <v>13550</v>
      </c>
      <c r="E51" s="84">
        <v>3645</v>
      </c>
      <c r="F51" s="84">
        <v>5381</v>
      </c>
      <c r="G51" s="84">
        <v>5657</v>
      </c>
      <c r="H51" s="84">
        <v>34597</v>
      </c>
      <c r="I51" s="84">
        <v>218</v>
      </c>
      <c r="J51" s="104">
        <v>0</v>
      </c>
      <c r="K51" s="84">
        <v>70299</v>
      </c>
      <c r="V51" s="29"/>
    </row>
    <row r="52" spans="1:22" ht="15.75" customHeight="1" x14ac:dyDescent="0.2">
      <c r="A52" s="79" t="s">
        <v>62</v>
      </c>
      <c r="B52" s="80">
        <v>5399</v>
      </c>
      <c r="C52" s="80">
        <v>2342</v>
      </c>
      <c r="D52" s="80">
        <v>15769</v>
      </c>
      <c r="E52" s="80">
        <v>5305</v>
      </c>
      <c r="F52" s="80">
        <v>5228</v>
      </c>
      <c r="G52" s="80">
        <v>6912</v>
      </c>
      <c r="H52" s="80">
        <v>56907</v>
      </c>
      <c r="I52" s="80">
        <v>151</v>
      </c>
      <c r="J52" s="104">
        <v>0</v>
      </c>
      <c r="K52" s="80">
        <v>99035</v>
      </c>
      <c r="V52" s="29"/>
    </row>
    <row r="53" spans="1:22" x14ac:dyDescent="0.2">
      <c r="A53" s="27" t="s">
        <v>63</v>
      </c>
      <c r="V53" s="29"/>
    </row>
    <row r="54" spans="1:22" x14ac:dyDescent="0.2">
      <c r="A54"/>
    </row>
    <row r="55" spans="1:22" x14ac:dyDescent="0.2">
      <c r="B55" s="30"/>
      <c r="C55" s="30"/>
      <c r="D55" s="30"/>
      <c r="E55" s="30"/>
      <c r="F55" s="54"/>
      <c r="G55" s="30"/>
    </row>
    <row r="56" spans="1:22" x14ac:dyDescent="0.2">
      <c r="B56" s="30"/>
      <c r="C56" s="30"/>
      <c r="D56" s="30"/>
      <c r="E56" s="30"/>
      <c r="F56" s="54"/>
      <c r="G56" s="30"/>
    </row>
    <row r="57" spans="1:22" x14ac:dyDescent="0.2">
      <c r="B57" s="30"/>
      <c r="C57" s="30"/>
      <c r="D57" s="30"/>
      <c r="E57" s="30"/>
      <c r="F57" s="54"/>
      <c r="G57" s="30"/>
    </row>
    <row r="58" spans="1:22" x14ac:dyDescent="0.2">
      <c r="B58" s="30"/>
      <c r="C58" s="30"/>
      <c r="D58" s="30"/>
      <c r="E58" s="30"/>
      <c r="F58" s="54"/>
      <c r="G58" s="30"/>
    </row>
    <row r="59" spans="1:22" x14ac:dyDescent="0.2">
      <c r="B59" s="30"/>
      <c r="C59" s="30"/>
      <c r="D59" s="30"/>
      <c r="E59" s="30"/>
      <c r="F59" s="54"/>
      <c r="G59" s="30"/>
    </row>
    <row r="60" spans="1:22" x14ac:dyDescent="0.2">
      <c r="B60" s="30"/>
      <c r="C60" s="30"/>
      <c r="D60" s="30"/>
      <c r="E60" s="30"/>
      <c r="F60" s="54"/>
      <c r="G60" s="30"/>
    </row>
    <row r="61" spans="1:22" x14ac:dyDescent="0.2">
      <c r="B61" s="30"/>
      <c r="C61" s="30"/>
      <c r="D61" s="30"/>
      <c r="E61" s="30"/>
      <c r="F61" s="54"/>
      <c r="G61" s="30"/>
    </row>
    <row r="68" spans="2:10" s="24" customFormat="1" ht="15" x14ac:dyDescent="0.2">
      <c r="F68" s="51"/>
      <c r="J68" s="60"/>
    </row>
    <row r="69" spans="2:10" s="24" customFormat="1" ht="15" x14ac:dyDescent="0.2">
      <c r="F69" s="51"/>
      <c r="J69" s="60"/>
    </row>
    <row r="70" spans="2:10" s="24" customFormat="1" ht="15" x14ac:dyDescent="0.2">
      <c r="F70" s="51"/>
      <c r="J70" s="60"/>
    </row>
    <row r="73" spans="2:10" s="27" customFormat="1" ht="11.25" x14ac:dyDescent="0.2">
      <c r="F73" s="55"/>
      <c r="J73" s="59"/>
    </row>
    <row r="75" spans="2:10" x14ac:dyDescent="0.2">
      <c r="B75" s="30"/>
      <c r="C75" s="30"/>
      <c r="D75" s="30"/>
      <c r="E75" s="30"/>
      <c r="F75" s="54"/>
    </row>
    <row r="76" spans="2:10" x14ac:dyDescent="0.2">
      <c r="B76" s="30"/>
      <c r="C76" s="30"/>
      <c r="D76" s="30"/>
      <c r="E76" s="30"/>
      <c r="F76" s="54"/>
    </row>
    <row r="77" spans="2:10" x14ac:dyDescent="0.2">
      <c r="B77" s="30"/>
      <c r="C77" s="30"/>
      <c r="D77" s="30"/>
      <c r="E77" s="30"/>
      <c r="F77" s="54"/>
    </row>
    <row r="78" spans="2:10" x14ac:dyDescent="0.2">
      <c r="B78" s="30"/>
      <c r="C78" s="30"/>
      <c r="D78" s="30"/>
      <c r="E78" s="30"/>
      <c r="F78" s="54"/>
    </row>
    <row r="79" spans="2:10" x14ac:dyDescent="0.2">
      <c r="B79" s="30"/>
      <c r="C79" s="30"/>
      <c r="D79" s="30"/>
      <c r="E79" s="30"/>
      <c r="F79" s="54"/>
    </row>
    <row r="80" spans="2:10" x14ac:dyDescent="0.2">
      <c r="B80" s="30"/>
      <c r="C80" s="30"/>
      <c r="D80" s="30"/>
      <c r="E80" s="30"/>
      <c r="F80" s="54"/>
    </row>
    <row r="81" spans="2:6" x14ac:dyDescent="0.2">
      <c r="B81" s="30"/>
      <c r="C81" s="30"/>
      <c r="D81" s="30"/>
      <c r="E81" s="30"/>
      <c r="F81" s="54"/>
    </row>
    <row r="82" spans="2:6" x14ac:dyDescent="0.2">
      <c r="B82" s="30"/>
      <c r="C82" s="30"/>
      <c r="D82" s="30"/>
      <c r="E82" s="30"/>
      <c r="F82" s="54"/>
    </row>
    <row r="83" spans="2:6" x14ac:dyDescent="0.2">
      <c r="B83" s="30"/>
      <c r="C83" s="30"/>
      <c r="D83" s="30"/>
      <c r="E83" s="30"/>
      <c r="F83" s="54"/>
    </row>
    <row r="84" spans="2:6" x14ac:dyDescent="0.2">
      <c r="B84" s="30"/>
      <c r="C84" s="30"/>
      <c r="D84" s="30"/>
      <c r="E84" s="30"/>
      <c r="F84" s="54"/>
    </row>
    <row r="85" spans="2:6" x14ac:dyDescent="0.2">
      <c r="B85" s="30"/>
      <c r="C85" s="30"/>
      <c r="D85" s="30"/>
      <c r="E85" s="30"/>
      <c r="F85" s="54"/>
    </row>
    <row r="86" spans="2:6" x14ac:dyDescent="0.2">
      <c r="B86" s="30"/>
      <c r="C86" s="30"/>
      <c r="D86" s="30"/>
      <c r="E86" s="30"/>
      <c r="F86" s="54"/>
    </row>
    <row r="87" spans="2:6" x14ac:dyDescent="0.2">
      <c r="B87" s="30"/>
      <c r="C87" s="30"/>
      <c r="D87" s="30"/>
      <c r="E87" s="30"/>
      <c r="F87" s="54"/>
    </row>
    <row r="88" spans="2:6" x14ac:dyDescent="0.2">
      <c r="B88" s="30"/>
      <c r="C88" s="30"/>
      <c r="D88" s="30"/>
      <c r="E88" s="30"/>
      <c r="F88" s="54"/>
    </row>
    <row r="89" spans="2:6" x14ac:dyDescent="0.2">
      <c r="B89" s="30"/>
      <c r="C89" s="30"/>
      <c r="D89" s="30"/>
      <c r="E89" s="30"/>
      <c r="F89" s="54"/>
    </row>
    <row r="90" spans="2:6" x14ac:dyDescent="0.2">
      <c r="B90" s="30"/>
      <c r="C90" s="30"/>
      <c r="D90" s="30"/>
      <c r="E90" s="30"/>
      <c r="F90" s="54"/>
    </row>
    <row r="91" spans="2:6" x14ac:dyDescent="0.2">
      <c r="B91" s="30"/>
      <c r="C91" s="30"/>
      <c r="D91" s="30"/>
      <c r="E91" s="30"/>
      <c r="F91" s="54"/>
    </row>
    <row r="92" spans="2:6" x14ac:dyDescent="0.2">
      <c r="B92" s="30"/>
      <c r="C92" s="30"/>
      <c r="D92" s="30"/>
      <c r="E92" s="30"/>
      <c r="F92" s="54"/>
    </row>
    <row r="93" spans="2:6" x14ac:dyDescent="0.2">
      <c r="B93" s="30"/>
      <c r="C93" s="30"/>
      <c r="D93" s="30"/>
      <c r="E93" s="30"/>
      <c r="F93" s="54"/>
    </row>
    <row r="94" spans="2:6" x14ac:dyDescent="0.2">
      <c r="B94" s="30"/>
      <c r="C94" s="30"/>
      <c r="D94" s="30"/>
      <c r="E94" s="30"/>
      <c r="F94" s="54"/>
    </row>
    <row r="95" spans="2:6" x14ac:dyDescent="0.2">
      <c r="B95" s="30"/>
      <c r="C95" s="30"/>
      <c r="D95" s="30"/>
      <c r="E95" s="30"/>
      <c r="F95" s="54"/>
    </row>
    <row r="96" spans="2:6" x14ac:dyDescent="0.2">
      <c r="B96" s="30"/>
      <c r="C96" s="30"/>
      <c r="D96" s="30"/>
      <c r="E96" s="30"/>
      <c r="F96" s="54"/>
    </row>
    <row r="97" spans="2:6" x14ac:dyDescent="0.2">
      <c r="B97" s="30"/>
      <c r="C97" s="30"/>
      <c r="D97" s="30"/>
      <c r="E97" s="30"/>
      <c r="F97" s="54"/>
    </row>
    <row r="98" spans="2:6" x14ac:dyDescent="0.2">
      <c r="B98" s="30"/>
      <c r="C98" s="30"/>
      <c r="D98" s="30"/>
      <c r="E98" s="30"/>
      <c r="F98" s="54"/>
    </row>
    <row r="99" spans="2:6" x14ac:dyDescent="0.2">
      <c r="B99" s="30"/>
      <c r="C99" s="30"/>
      <c r="D99" s="30"/>
      <c r="E99" s="30"/>
      <c r="F99" s="54"/>
    </row>
    <row r="100" spans="2:6" x14ac:dyDescent="0.2">
      <c r="B100" s="30"/>
      <c r="C100" s="30"/>
      <c r="D100" s="30"/>
      <c r="E100" s="30"/>
      <c r="F100" s="54"/>
    </row>
    <row r="101" spans="2:6" x14ac:dyDescent="0.2">
      <c r="B101" s="30"/>
      <c r="C101" s="30"/>
      <c r="D101" s="30"/>
      <c r="E101" s="30"/>
      <c r="F101" s="54"/>
    </row>
    <row r="102" spans="2:6" x14ac:dyDescent="0.2">
      <c r="B102" s="30"/>
      <c r="C102" s="30"/>
      <c r="D102" s="30"/>
      <c r="E102" s="30"/>
      <c r="F102" s="54"/>
    </row>
    <row r="103" spans="2:6" x14ac:dyDescent="0.2">
      <c r="B103" s="30"/>
      <c r="C103" s="30"/>
      <c r="D103" s="30"/>
      <c r="E103" s="30"/>
      <c r="F103" s="54"/>
    </row>
    <row r="104" spans="2:6" x14ac:dyDescent="0.2">
      <c r="B104" s="30"/>
      <c r="C104" s="30"/>
      <c r="D104" s="30"/>
      <c r="E104" s="30"/>
      <c r="F104" s="54"/>
    </row>
    <row r="105" spans="2:6" x14ac:dyDescent="0.2">
      <c r="B105" s="30"/>
      <c r="C105" s="30"/>
      <c r="D105" s="30"/>
      <c r="E105" s="30"/>
      <c r="F105" s="54"/>
    </row>
    <row r="106" spans="2:6" x14ac:dyDescent="0.2">
      <c r="B106" s="30"/>
      <c r="C106" s="30"/>
      <c r="D106" s="30"/>
      <c r="E106" s="30"/>
      <c r="F106" s="54"/>
    </row>
    <row r="107" spans="2:6" x14ac:dyDescent="0.2">
      <c r="B107" s="30"/>
      <c r="C107" s="30"/>
      <c r="D107" s="30"/>
      <c r="E107" s="30"/>
      <c r="F107" s="54"/>
    </row>
    <row r="108" spans="2:6" x14ac:dyDescent="0.2">
      <c r="B108" s="30"/>
      <c r="C108" s="30"/>
      <c r="D108" s="30"/>
      <c r="E108" s="30"/>
      <c r="F108" s="54"/>
    </row>
    <row r="109" spans="2:6" x14ac:dyDescent="0.2">
      <c r="B109" s="30"/>
      <c r="C109" s="30"/>
      <c r="D109" s="30"/>
      <c r="E109" s="30"/>
      <c r="F109" s="54"/>
    </row>
    <row r="110" spans="2:6" x14ac:dyDescent="0.2">
      <c r="B110" s="30"/>
      <c r="C110" s="30"/>
      <c r="D110" s="30"/>
      <c r="E110" s="30"/>
      <c r="F110" s="54"/>
    </row>
    <row r="111" spans="2:6" x14ac:dyDescent="0.2">
      <c r="B111" s="30"/>
      <c r="C111" s="30"/>
      <c r="D111" s="30"/>
      <c r="E111" s="30"/>
      <c r="F111" s="54"/>
    </row>
    <row r="112" spans="2:6" x14ac:dyDescent="0.2">
      <c r="B112" s="30"/>
      <c r="C112" s="30"/>
      <c r="D112" s="30"/>
      <c r="E112" s="30"/>
      <c r="F112" s="54"/>
    </row>
    <row r="113" spans="2:10" x14ac:dyDescent="0.2">
      <c r="B113" s="30"/>
      <c r="C113" s="30"/>
      <c r="D113" s="30"/>
      <c r="E113" s="30"/>
      <c r="F113" s="54"/>
    </row>
    <row r="120" spans="2:10" s="24" customFormat="1" ht="15" x14ac:dyDescent="0.2">
      <c r="F120" s="51"/>
      <c r="J120" s="60"/>
    </row>
    <row r="121" spans="2:10" s="24" customFormat="1" ht="15" x14ac:dyDescent="0.2">
      <c r="F121" s="51"/>
      <c r="J121" s="60"/>
    </row>
    <row r="122" spans="2:10" s="24" customFormat="1" ht="15" x14ac:dyDescent="0.2">
      <c r="F122" s="51"/>
      <c r="J122" s="60"/>
    </row>
    <row r="125" spans="2:10" s="27" customFormat="1" ht="11.25" x14ac:dyDescent="0.2">
      <c r="F125" s="55"/>
      <c r="J125" s="59"/>
    </row>
    <row r="127" spans="2:10" x14ac:dyDescent="0.2">
      <c r="B127" s="30"/>
      <c r="C127" s="30"/>
      <c r="D127" s="30"/>
      <c r="E127" s="30"/>
      <c r="F127" s="54"/>
    </row>
    <row r="128" spans="2:10" x14ac:dyDescent="0.2">
      <c r="B128" s="30"/>
      <c r="C128" s="30"/>
      <c r="D128" s="30"/>
      <c r="E128" s="30"/>
      <c r="F128" s="54"/>
    </row>
    <row r="129" spans="2:6" x14ac:dyDescent="0.2">
      <c r="B129" s="30"/>
      <c r="C129" s="30"/>
      <c r="D129" s="30"/>
      <c r="E129" s="30"/>
      <c r="F129" s="54"/>
    </row>
    <row r="130" spans="2:6" x14ac:dyDescent="0.2">
      <c r="B130" s="30"/>
      <c r="C130" s="30"/>
      <c r="D130" s="30"/>
      <c r="E130" s="30"/>
      <c r="F130" s="54"/>
    </row>
    <row r="131" spans="2:6" x14ac:dyDescent="0.2">
      <c r="B131" s="30"/>
      <c r="C131" s="30"/>
      <c r="D131" s="30"/>
      <c r="E131" s="30"/>
      <c r="F131" s="54"/>
    </row>
    <row r="132" spans="2:6" x14ac:dyDescent="0.2">
      <c r="B132" s="30"/>
      <c r="C132" s="30"/>
      <c r="D132" s="30"/>
      <c r="E132" s="30"/>
      <c r="F132" s="54"/>
    </row>
    <row r="133" spans="2:6" x14ac:dyDescent="0.2">
      <c r="B133" s="30"/>
      <c r="C133" s="30"/>
      <c r="D133" s="30"/>
      <c r="E133" s="30"/>
      <c r="F133" s="54"/>
    </row>
    <row r="134" spans="2:6" x14ac:dyDescent="0.2">
      <c r="B134" s="30"/>
      <c r="C134" s="30"/>
      <c r="D134" s="30"/>
      <c r="E134" s="30"/>
      <c r="F134" s="54"/>
    </row>
    <row r="135" spans="2:6" x14ac:dyDescent="0.2">
      <c r="B135" s="30"/>
      <c r="C135" s="30"/>
      <c r="D135" s="30"/>
      <c r="E135" s="30"/>
      <c r="F135" s="54"/>
    </row>
    <row r="136" spans="2:6" x14ac:dyDescent="0.2">
      <c r="B136" s="30"/>
      <c r="C136" s="30"/>
      <c r="D136" s="30"/>
      <c r="E136" s="30"/>
      <c r="F136" s="54"/>
    </row>
    <row r="137" spans="2:6" x14ac:dyDescent="0.2">
      <c r="B137" s="30"/>
      <c r="C137" s="30"/>
      <c r="D137" s="30"/>
      <c r="E137" s="30"/>
      <c r="F137" s="54"/>
    </row>
    <row r="138" spans="2:6" x14ac:dyDescent="0.2">
      <c r="B138" s="30"/>
      <c r="C138" s="30"/>
      <c r="D138" s="30"/>
      <c r="E138" s="30"/>
      <c r="F138" s="54"/>
    </row>
    <row r="139" spans="2:6" x14ac:dyDescent="0.2">
      <c r="B139" s="30"/>
      <c r="C139" s="30"/>
      <c r="D139" s="30"/>
      <c r="E139" s="30"/>
      <c r="F139" s="54"/>
    </row>
    <row r="140" spans="2:6" x14ac:dyDescent="0.2">
      <c r="B140" s="30"/>
      <c r="C140" s="30"/>
      <c r="D140" s="30"/>
      <c r="E140" s="30"/>
      <c r="F140" s="54"/>
    </row>
    <row r="141" spans="2:6" x14ac:dyDescent="0.2">
      <c r="B141" s="30"/>
      <c r="C141" s="30"/>
      <c r="D141" s="30"/>
      <c r="E141" s="30"/>
      <c r="F141" s="54"/>
    </row>
    <row r="142" spans="2:6" x14ac:dyDescent="0.2">
      <c r="B142" s="30"/>
      <c r="C142" s="30"/>
      <c r="D142" s="30"/>
      <c r="E142" s="30"/>
      <c r="F142" s="54"/>
    </row>
    <row r="143" spans="2:6" x14ac:dyDescent="0.2">
      <c r="B143" s="30"/>
      <c r="C143" s="30"/>
      <c r="D143" s="30"/>
      <c r="E143" s="30"/>
      <c r="F143" s="54"/>
    </row>
    <row r="144" spans="2:6" x14ac:dyDescent="0.2">
      <c r="B144" s="30"/>
      <c r="C144" s="30"/>
      <c r="D144" s="30"/>
      <c r="E144" s="30"/>
      <c r="F144" s="54"/>
    </row>
    <row r="145" spans="2:6" x14ac:dyDescent="0.2">
      <c r="B145" s="30"/>
      <c r="C145" s="30"/>
      <c r="D145" s="30"/>
      <c r="E145" s="30"/>
      <c r="F145" s="54"/>
    </row>
    <row r="146" spans="2:6" x14ac:dyDescent="0.2">
      <c r="B146" s="30"/>
      <c r="C146" s="30"/>
      <c r="D146" s="30"/>
      <c r="E146" s="30"/>
      <c r="F146" s="54"/>
    </row>
    <row r="147" spans="2:6" x14ac:dyDescent="0.2">
      <c r="B147" s="30"/>
      <c r="C147" s="30"/>
      <c r="D147" s="30"/>
      <c r="E147" s="30"/>
      <c r="F147" s="54"/>
    </row>
    <row r="148" spans="2:6" x14ac:dyDescent="0.2">
      <c r="B148" s="30"/>
      <c r="C148" s="30"/>
      <c r="D148" s="30"/>
      <c r="E148" s="30"/>
      <c r="F148" s="54"/>
    </row>
    <row r="149" spans="2:6" x14ac:dyDescent="0.2">
      <c r="B149" s="30"/>
      <c r="C149" s="30"/>
      <c r="D149" s="30"/>
      <c r="E149" s="30"/>
      <c r="F149" s="54"/>
    </row>
    <row r="150" spans="2:6" x14ac:dyDescent="0.2">
      <c r="B150" s="30"/>
      <c r="C150" s="30"/>
      <c r="D150" s="30"/>
      <c r="E150" s="30"/>
      <c r="F150" s="54"/>
    </row>
    <row r="151" spans="2:6" x14ac:dyDescent="0.2">
      <c r="B151" s="30"/>
      <c r="C151" s="30"/>
      <c r="D151" s="30"/>
      <c r="E151" s="30"/>
      <c r="F151" s="54"/>
    </row>
    <row r="152" spans="2:6" x14ac:dyDescent="0.2">
      <c r="B152" s="30"/>
      <c r="C152" s="30"/>
      <c r="D152" s="30"/>
      <c r="E152" s="30"/>
      <c r="F152" s="54"/>
    </row>
    <row r="153" spans="2:6" x14ac:dyDescent="0.2">
      <c r="B153" s="30"/>
      <c r="C153" s="30"/>
      <c r="D153" s="30"/>
      <c r="E153" s="30"/>
      <c r="F153" s="54"/>
    </row>
    <row r="154" spans="2:6" x14ac:dyDescent="0.2">
      <c r="B154" s="30"/>
      <c r="C154" s="30"/>
      <c r="D154" s="30"/>
      <c r="E154" s="30"/>
      <c r="F154" s="54"/>
    </row>
    <row r="155" spans="2:6" x14ac:dyDescent="0.2">
      <c r="B155" s="30"/>
      <c r="C155" s="30"/>
      <c r="D155" s="30"/>
      <c r="E155" s="30"/>
      <c r="F155" s="54"/>
    </row>
    <row r="156" spans="2:6" x14ac:dyDescent="0.2">
      <c r="B156" s="30"/>
      <c r="C156" s="30"/>
      <c r="D156" s="30"/>
      <c r="E156" s="30"/>
      <c r="F156" s="54"/>
    </row>
    <row r="157" spans="2:6" x14ac:dyDescent="0.2">
      <c r="B157" s="30"/>
      <c r="C157" s="30"/>
      <c r="D157" s="30"/>
      <c r="E157" s="30"/>
      <c r="F157" s="54"/>
    </row>
    <row r="158" spans="2:6" x14ac:dyDescent="0.2">
      <c r="B158" s="30"/>
      <c r="C158" s="30"/>
      <c r="D158" s="30"/>
      <c r="E158" s="30"/>
      <c r="F158" s="54"/>
    </row>
    <row r="159" spans="2:6" x14ac:dyDescent="0.2">
      <c r="B159" s="30"/>
      <c r="C159" s="30"/>
      <c r="D159" s="30"/>
      <c r="E159" s="30"/>
      <c r="F159" s="54"/>
    </row>
    <row r="160" spans="2:6" x14ac:dyDescent="0.2">
      <c r="B160" s="30"/>
      <c r="C160" s="30"/>
      <c r="D160" s="30"/>
      <c r="E160" s="30"/>
      <c r="F160" s="54"/>
    </row>
    <row r="161" spans="2:10" x14ac:dyDescent="0.2">
      <c r="B161" s="30"/>
      <c r="C161" s="30"/>
      <c r="D161" s="30"/>
      <c r="E161" s="30"/>
      <c r="F161" s="54"/>
    </row>
    <row r="162" spans="2:10" x14ac:dyDescent="0.2">
      <c r="B162" s="30"/>
      <c r="C162" s="30"/>
      <c r="D162" s="30"/>
      <c r="E162" s="30"/>
      <c r="F162" s="54"/>
    </row>
    <row r="163" spans="2:10" x14ac:dyDescent="0.2">
      <c r="B163" s="30"/>
      <c r="C163" s="30"/>
      <c r="D163" s="30"/>
      <c r="E163" s="30"/>
      <c r="F163" s="54"/>
    </row>
    <row r="164" spans="2:10" x14ac:dyDescent="0.2">
      <c r="B164" s="30"/>
      <c r="C164" s="30"/>
      <c r="D164" s="30"/>
      <c r="E164" s="30"/>
      <c r="F164" s="54"/>
    </row>
    <row r="165" spans="2:10" x14ac:dyDescent="0.2">
      <c r="B165" s="30"/>
      <c r="C165" s="30"/>
      <c r="D165" s="30"/>
      <c r="E165" s="30"/>
      <c r="F165" s="54"/>
    </row>
    <row r="172" spans="2:10" s="24" customFormat="1" ht="15" x14ac:dyDescent="0.2">
      <c r="F172" s="51"/>
      <c r="J172" s="60"/>
    </row>
    <row r="173" spans="2:10" s="24" customFormat="1" ht="15" x14ac:dyDescent="0.2">
      <c r="F173" s="51"/>
      <c r="J173" s="60"/>
    </row>
    <row r="174" spans="2:10" s="24" customFormat="1" ht="15" x14ac:dyDescent="0.2">
      <c r="F174" s="51"/>
      <c r="J174" s="60"/>
    </row>
    <row r="177" spans="2:10" s="27" customFormat="1" ht="11.25" x14ac:dyDescent="0.2">
      <c r="F177" s="55"/>
      <c r="J177" s="59"/>
    </row>
    <row r="180" spans="2:10" x14ac:dyDescent="0.2">
      <c r="B180" s="30"/>
      <c r="C180" s="30"/>
      <c r="D180" s="30"/>
      <c r="E180" s="30"/>
      <c r="F180" s="54"/>
    </row>
    <row r="181" spans="2:10" x14ac:dyDescent="0.2">
      <c r="B181" s="30"/>
      <c r="C181" s="30"/>
      <c r="D181" s="30"/>
      <c r="E181" s="30"/>
      <c r="F181" s="54"/>
    </row>
    <row r="182" spans="2:10" x14ac:dyDescent="0.2">
      <c r="B182" s="30"/>
      <c r="C182" s="30"/>
      <c r="D182" s="30"/>
      <c r="E182" s="30"/>
      <c r="F182" s="54"/>
    </row>
    <row r="183" spans="2:10" x14ac:dyDescent="0.2">
      <c r="B183" s="30"/>
      <c r="C183" s="30"/>
      <c r="D183" s="30"/>
      <c r="E183" s="30"/>
      <c r="F183" s="54"/>
    </row>
    <row r="184" spans="2:10" x14ac:dyDescent="0.2">
      <c r="B184" s="30"/>
      <c r="C184" s="30"/>
      <c r="D184" s="30"/>
      <c r="E184" s="30"/>
      <c r="F184" s="54"/>
    </row>
    <row r="185" spans="2:10" x14ac:dyDescent="0.2">
      <c r="B185" s="30"/>
      <c r="C185" s="30"/>
      <c r="D185" s="30"/>
      <c r="E185" s="30"/>
      <c r="F185" s="54"/>
    </row>
    <row r="186" spans="2:10" x14ac:dyDescent="0.2">
      <c r="B186" s="30"/>
      <c r="C186" s="30"/>
      <c r="D186" s="30"/>
      <c r="E186" s="30"/>
      <c r="F186" s="54"/>
    </row>
    <row r="187" spans="2:10" x14ac:dyDescent="0.2">
      <c r="B187" s="30"/>
      <c r="C187" s="30"/>
      <c r="D187" s="30"/>
      <c r="E187" s="30"/>
      <c r="F187" s="54"/>
    </row>
    <row r="188" spans="2:10" x14ac:dyDescent="0.2">
      <c r="B188" s="30"/>
      <c r="C188" s="30"/>
      <c r="D188" s="30"/>
      <c r="E188" s="30"/>
      <c r="F188" s="54"/>
    </row>
    <row r="189" spans="2:10" x14ac:dyDescent="0.2">
      <c r="B189" s="30"/>
      <c r="C189" s="30"/>
      <c r="D189" s="30"/>
      <c r="E189" s="30"/>
      <c r="F189" s="54"/>
    </row>
    <row r="190" spans="2:10" x14ac:dyDescent="0.2">
      <c r="B190" s="30"/>
      <c r="C190" s="30"/>
      <c r="D190" s="30"/>
      <c r="E190" s="30"/>
      <c r="F190" s="54"/>
    </row>
    <row r="191" spans="2:10" x14ac:dyDescent="0.2">
      <c r="B191" s="30"/>
      <c r="C191" s="30"/>
      <c r="D191" s="30"/>
      <c r="E191" s="30"/>
      <c r="F191" s="54"/>
    </row>
    <row r="192" spans="2:10" x14ac:dyDescent="0.2">
      <c r="B192" s="30"/>
      <c r="C192" s="30"/>
      <c r="D192" s="30"/>
      <c r="E192" s="30"/>
      <c r="F192" s="54"/>
    </row>
    <row r="193" spans="2:6" x14ac:dyDescent="0.2">
      <c r="B193" s="30"/>
      <c r="C193" s="30"/>
      <c r="D193" s="30"/>
      <c r="E193" s="30"/>
      <c r="F193" s="54"/>
    </row>
    <row r="194" spans="2:6" x14ac:dyDescent="0.2">
      <c r="B194" s="30"/>
      <c r="C194" s="30"/>
      <c r="D194" s="30"/>
      <c r="E194" s="30"/>
      <c r="F194" s="54"/>
    </row>
    <row r="195" spans="2:6" x14ac:dyDescent="0.2">
      <c r="B195" s="30"/>
      <c r="C195" s="30"/>
      <c r="D195" s="30"/>
      <c r="E195" s="30"/>
      <c r="F195" s="54"/>
    </row>
    <row r="196" spans="2:6" x14ac:dyDescent="0.2">
      <c r="B196" s="30"/>
      <c r="C196" s="30"/>
      <c r="D196" s="30"/>
      <c r="E196" s="30"/>
      <c r="F196" s="54"/>
    </row>
    <row r="197" spans="2:6" x14ac:dyDescent="0.2">
      <c r="B197" s="30"/>
      <c r="C197" s="30"/>
      <c r="D197" s="30"/>
      <c r="E197" s="30"/>
      <c r="F197" s="54"/>
    </row>
    <row r="198" spans="2:6" x14ac:dyDescent="0.2">
      <c r="B198" s="30"/>
      <c r="C198" s="30"/>
      <c r="D198" s="30"/>
      <c r="E198" s="30"/>
      <c r="F198" s="54"/>
    </row>
    <row r="199" spans="2:6" x14ac:dyDescent="0.2">
      <c r="B199" s="30"/>
      <c r="C199" s="30"/>
      <c r="D199" s="30"/>
      <c r="E199" s="30"/>
      <c r="F199" s="54"/>
    </row>
    <row r="200" spans="2:6" x14ac:dyDescent="0.2">
      <c r="B200" s="30"/>
      <c r="C200" s="30"/>
      <c r="D200" s="30"/>
      <c r="E200" s="30"/>
      <c r="F200" s="54"/>
    </row>
    <row r="201" spans="2:6" x14ac:dyDescent="0.2">
      <c r="B201" s="30"/>
      <c r="C201" s="30"/>
      <c r="D201" s="30"/>
      <c r="E201" s="30"/>
      <c r="F201" s="54"/>
    </row>
    <row r="202" spans="2:6" x14ac:dyDescent="0.2">
      <c r="B202" s="30"/>
      <c r="C202" s="30"/>
      <c r="D202" s="30"/>
      <c r="E202" s="30"/>
      <c r="F202" s="54"/>
    </row>
    <row r="203" spans="2:6" x14ac:dyDescent="0.2">
      <c r="B203" s="30"/>
      <c r="C203" s="30"/>
      <c r="D203" s="30"/>
      <c r="E203" s="30"/>
      <c r="F203" s="54"/>
    </row>
    <row r="204" spans="2:6" x14ac:dyDescent="0.2">
      <c r="B204" s="30"/>
      <c r="C204" s="30"/>
      <c r="D204" s="30"/>
      <c r="E204" s="30"/>
      <c r="F204" s="54"/>
    </row>
    <row r="205" spans="2:6" x14ac:dyDescent="0.2">
      <c r="B205" s="30"/>
      <c r="C205" s="30"/>
      <c r="D205" s="30"/>
      <c r="E205" s="30"/>
      <c r="F205" s="54"/>
    </row>
    <row r="206" spans="2:6" x14ac:dyDescent="0.2">
      <c r="B206" s="30"/>
      <c r="C206" s="30"/>
      <c r="D206" s="30"/>
      <c r="E206" s="30"/>
      <c r="F206" s="54"/>
    </row>
    <row r="207" spans="2:6" x14ac:dyDescent="0.2">
      <c r="B207" s="30"/>
      <c r="C207" s="30"/>
      <c r="D207" s="30"/>
      <c r="E207" s="30"/>
      <c r="F207" s="54"/>
    </row>
    <row r="208" spans="2:6" x14ac:dyDescent="0.2">
      <c r="B208" s="30"/>
      <c r="C208" s="30"/>
      <c r="D208" s="30"/>
      <c r="E208" s="30"/>
      <c r="F208" s="54"/>
    </row>
    <row r="209" spans="2:10" x14ac:dyDescent="0.2">
      <c r="B209" s="30"/>
      <c r="C209" s="30"/>
      <c r="D209" s="30"/>
      <c r="E209" s="30"/>
      <c r="F209" s="54"/>
    </row>
    <row r="210" spans="2:10" x14ac:dyDescent="0.2">
      <c r="B210" s="30"/>
      <c r="C210" s="30"/>
      <c r="D210" s="30"/>
      <c r="E210" s="30"/>
      <c r="F210" s="54"/>
    </row>
    <row r="211" spans="2:10" x14ac:dyDescent="0.2">
      <c r="B211" s="30"/>
      <c r="C211" s="30"/>
      <c r="D211" s="30"/>
      <c r="E211" s="30"/>
      <c r="F211" s="54"/>
    </row>
    <row r="212" spans="2:10" x14ac:dyDescent="0.2">
      <c r="B212" s="30"/>
      <c r="C212" s="30"/>
      <c r="D212" s="30"/>
      <c r="E212" s="30"/>
      <c r="F212" s="54"/>
    </row>
    <row r="213" spans="2:10" x14ac:dyDescent="0.2">
      <c r="B213" s="30"/>
      <c r="C213" s="30"/>
      <c r="D213" s="30"/>
      <c r="E213" s="30"/>
      <c r="F213" s="54"/>
    </row>
    <row r="214" spans="2:10" x14ac:dyDescent="0.2">
      <c r="B214" s="30"/>
      <c r="C214" s="30"/>
      <c r="D214" s="30"/>
      <c r="E214" s="30"/>
      <c r="F214" s="54"/>
    </row>
    <row r="215" spans="2:10" x14ac:dyDescent="0.2">
      <c r="B215" s="30"/>
      <c r="C215" s="30"/>
      <c r="D215" s="30"/>
      <c r="E215" s="30"/>
      <c r="F215" s="54"/>
    </row>
    <row r="216" spans="2:10" x14ac:dyDescent="0.2">
      <c r="B216" s="30"/>
      <c r="C216" s="30"/>
      <c r="D216" s="30"/>
      <c r="E216" s="30"/>
      <c r="F216" s="54"/>
    </row>
    <row r="217" spans="2:10" x14ac:dyDescent="0.2">
      <c r="B217" s="30"/>
      <c r="C217" s="30"/>
      <c r="D217" s="30"/>
      <c r="E217" s="30"/>
      <c r="F217" s="54"/>
    </row>
    <row r="224" spans="2:10" s="24" customFormat="1" ht="15" x14ac:dyDescent="0.2">
      <c r="F224" s="51"/>
      <c r="J224" s="60"/>
    </row>
    <row r="225" spans="2:10" s="24" customFormat="1" ht="15" x14ac:dyDescent="0.2">
      <c r="F225" s="51"/>
      <c r="J225" s="60"/>
    </row>
    <row r="226" spans="2:10" s="24" customFormat="1" ht="15" x14ac:dyDescent="0.2">
      <c r="F226" s="51"/>
      <c r="J226" s="60"/>
    </row>
    <row r="229" spans="2:10" s="27" customFormat="1" ht="11.25" x14ac:dyDescent="0.2">
      <c r="F229" s="55"/>
      <c r="J229" s="59"/>
    </row>
    <row r="232" spans="2:10" x14ac:dyDescent="0.2">
      <c r="B232" s="30"/>
      <c r="C232" s="30"/>
      <c r="D232" s="30"/>
      <c r="E232" s="30"/>
      <c r="F232" s="54"/>
    </row>
    <row r="233" spans="2:10" x14ac:dyDescent="0.2">
      <c r="B233" s="30"/>
      <c r="C233" s="30"/>
      <c r="D233" s="30"/>
      <c r="E233" s="30"/>
      <c r="F233" s="54"/>
    </row>
    <row r="234" spans="2:10" x14ac:dyDescent="0.2">
      <c r="B234" s="30"/>
      <c r="C234" s="30"/>
      <c r="D234" s="30"/>
      <c r="E234" s="30"/>
      <c r="F234" s="54"/>
    </row>
    <row r="235" spans="2:10" x14ac:dyDescent="0.2">
      <c r="B235" s="30"/>
      <c r="C235" s="30"/>
      <c r="D235" s="30"/>
      <c r="E235" s="30"/>
      <c r="F235" s="54"/>
    </row>
    <row r="236" spans="2:10" x14ac:dyDescent="0.2">
      <c r="B236" s="30"/>
      <c r="C236" s="30"/>
      <c r="D236" s="30"/>
      <c r="E236" s="30"/>
      <c r="F236" s="54"/>
    </row>
    <row r="237" spans="2:10" x14ac:dyDescent="0.2">
      <c r="B237" s="30"/>
      <c r="C237" s="30"/>
      <c r="D237" s="30"/>
      <c r="E237" s="30"/>
      <c r="F237" s="54"/>
    </row>
    <row r="238" spans="2:10" x14ac:dyDescent="0.2">
      <c r="B238" s="30"/>
      <c r="C238" s="30"/>
      <c r="D238" s="30"/>
      <c r="E238" s="30"/>
      <c r="F238" s="54"/>
    </row>
    <row r="239" spans="2:10" x14ac:dyDescent="0.2">
      <c r="B239" s="30"/>
      <c r="C239" s="30"/>
      <c r="D239" s="30"/>
      <c r="E239" s="30"/>
      <c r="F239" s="54"/>
    </row>
    <row r="240" spans="2:10" x14ac:dyDescent="0.2">
      <c r="B240" s="30"/>
      <c r="C240" s="30"/>
      <c r="D240" s="30"/>
      <c r="E240" s="30"/>
      <c r="F240" s="54"/>
    </row>
    <row r="241" spans="2:6" x14ac:dyDescent="0.2">
      <c r="B241" s="30"/>
      <c r="C241" s="30"/>
      <c r="D241" s="30"/>
      <c r="E241" s="30"/>
      <c r="F241" s="54"/>
    </row>
    <row r="242" spans="2:6" x14ac:dyDescent="0.2">
      <c r="B242" s="30"/>
      <c r="C242" s="30"/>
      <c r="D242" s="30"/>
      <c r="E242" s="30"/>
      <c r="F242" s="54"/>
    </row>
    <row r="243" spans="2:6" x14ac:dyDescent="0.2">
      <c r="B243" s="30"/>
      <c r="C243" s="30"/>
      <c r="D243" s="30"/>
      <c r="E243" s="30"/>
      <c r="F243" s="54"/>
    </row>
    <row r="244" spans="2:6" x14ac:dyDescent="0.2">
      <c r="B244" s="30"/>
      <c r="C244" s="30"/>
      <c r="D244" s="30"/>
      <c r="E244" s="30"/>
      <c r="F244" s="54"/>
    </row>
    <row r="245" spans="2:6" x14ac:dyDescent="0.2">
      <c r="B245" s="30"/>
      <c r="C245" s="30"/>
      <c r="D245" s="30"/>
      <c r="E245" s="30"/>
      <c r="F245" s="54"/>
    </row>
    <row r="246" spans="2:6" x14ac:dyDescent="0.2">
      <c r="B246" s="30"/>
      <c r="C246" s="30"/>
      <c r="D246" s="30"/>
      <c r="E246" s="30"/>
      <c r="F246" s="54"/>
    </row>
    <row r="247" spans="2:6" x14ac:dyDescent="0.2">
      <c r="B247" s="30"/>
      <c r="C247" s="30"/>
      <c r="D247" s="30"/>
      <c r="E247" s="30"/>
      <c r="F247" s="54"/>
    </row>
    <row r="248" spans="2:6" x14ac:dyDescent="0.2">
      <c r="B248" s="30"/>
      <c r="C248" s="30"/>
      <c r="D248" s="30"/>
      <c r="E248" s="30"/>
      <c r="F248" s="54"/>
    </row>
    <row r="249" spans="2:6" x14ac:dyDescent="0.2">
      <c r="B249" s="30"/>
      <c r="C249" s="30"/>
      <c r="D249" s="30"/>
      <c r="E249" s="30"/>
      <c r="F249" s="54"/>
    </row>
    <row r="250" spans="2:6" x14ac:dyDescent="0.2">
      <c r="B250" s="30"/>
      <c r="C250" s="30"/>
      <c r="D250" s="30"/>
      <c r="E250" s="30"/>
      <c r="F250" s="54"/>
    </row>
    <row r="251" spans="2:6" x14ac:dyDescent="0.2">
      <c r="B251" s="30"/>
      <c r="C251" s="30"/>
      <c r="D251" s="30"/>
      <c r="E251" s="30"/>
      <c r="F251" s="54"/>
    </row>
    <row r="252" spans="2:6" x14ac:dyDescent="0.2">
      <c r="B252" s="30"/>
      <c r="C252" s="30"/>
      <c r="D252" s="30"/>
      <c r="E252" s="30"/>
      <c r="F252" s="54"/>
    </row>
    <row r="253" spans="2:6" x14ac:dyDescent="0.2">
      <c r="B253" s="30"/>
      <c r="C253" s="30"/>
      <c r="D253" s="30"/>
      <c r="E253" s="30"/>
      <c r="F253" s="54"/>
    </row>
    <row r="254" spans="2:6" x14ac:dyDescent="0.2">
      <c r="B254" s="30"/>
      <c r="C254" s="30"/>
      <c r="D254" s="30"/>
      <c r="E254" s="30"/>
      <c r="F254" s="54"/>
    </row>
    <row r="255" spans="2:6" x14ac:dyDescent="0.2">
      <c r="B255" s="30"/>
      <c r="C255" s="30"/>
      <c r="D255" s="30"/>
      <c r="E255" s="30"/>
      <c r="F255" s="54"/>
    </row>
    <row r="256" spans="2:6" x14ac:dyDescent="0.2">
      <c r="B256" s="30"/>
      <c r="C256" s="30"/>
      <c r="D256" s="30"/>
      <c r="E256" s="30"/>
      <c r="F256" s="54"/>
    </row>
    <row r="257" spans="2:6" x14ac:dyDescent="0.2">
      <c r="B257" s="30"/>
      <c r="C257" s="30"/>
      <c r="D257" s="30"/>
      <c r="E257" s="30"/>
      <c r="F257" s="54"/>
    </row>
    <row r="258" spans="2:6" x14ac:dyDescent="0.2">
      <c r="B258" s="30"/>
      <c r="C258" s="30"/>
      <c r="D258" s="30"/>
      <c r="E258" s="30"/>
      <c r="F258" s="54"/>
    </row>
    <row r="259" spans="2:6" x14ac:dyDescent="0.2">
      <c r="B259" s="30"/>
      <c r="C259" s="30"/>
      <c r="D259" s="30"/>
      <c r="E259" s="30"/>
      <c r="F259" s="54"/>
    </row>
    <row r="260" spans="2:6" x14ac:dyDescent="0.2">
      <c r="B260" s="30"/>
      <c r="C260" s="30"/>
      <c r="D260" s="30"/>
      <c r="E260" s="30"/>
      <c r="F260" s="54"/>
    </row>
    <row r="261" spans="2:6" x14ac:dyDescent="0.2">
      <c r="B261" s="30"/>
      <c r="C261" s="30"/>
      <c r="D261" s="30"/>
      <c r="E261" s="30"/>
      <c r="F261" s="54"/>
    </row>
    <row r="262" spans="2:6" x14ac:dyDescent="0.2">
      <c r="B262" s="30"/>
      <c r="C262" s="30"/>
      <c r="D262" s="30"/>
      <c r="E262" s="30"/>
      <c r="F262" s="54"/>
    </row>
    <row r="263" spans="2:6" x14ac:dyDescent="0.2">
      <c r="B263" s="30"/>
      <c r="C263" s="30"/>
      <c r="D263" s="30"/>
      <c r="E263" s="30"/>
      <c r="F263" s="54"/>
    </row>
    <row r="264" spans="2:6" x14ac:dyDescent="0.2">
      <c r="B264" s="30"/>
      <c r="C264" s="30"/>
      <c r="D264" s="30"/>
      <c r="E264" s="30"/>
      <c r="F264" s="54"/>
    </row>
    <row r="265" spans="2:6" x14ac:dyDescent="0.2">
      <c r="B265" s="30"/>
      <c r="C265" s="30"/>
      <c r="D265" s="30"/>
      <c r="E265" s="30"/>
      <c r="F265" s="54"/>
    </row>
    <row r="266" spans="2:6" x14ac:dyDescent="0.2">
      <c r="B266" s="30"/>
      <c r="C266" s="30"/>
      <c r="D266" s="30"/>
      <c r="E266" s="30"/>
      <c r="F266" s="54"/>
    </row>
    <row r="267" spans="2:6" x14ac:dyDescent="0.2">
      <c r="B267" s="30"/>
      <c r="C267" s="30"/>
      <c r="D267" s="30"/>
      <c r="E267" s="30"/>
      <c r="F267" s="54"/>
    </row>
    <row r="268" spans="2:6" x14ac:dyDescent="0.2">
      <c r="B268" s="30"/>
      <c r="C268" s="30"/>
      <c r="D268" s="30"/>
      <c r="E268" s="30"/>
      <c r="F268" s="54"/>
    </row>
    <row r="269" spans="2:6" x14ac:dyDescent="0.2">
      <c r="B269" s="30"/>
      <c r="C269" s="30"/>
      <c r="D269" s="30"/>
      <c r="E269" s="30"/>
      <c r="F269" s="54"/>
    </row>
    <row r="276" spans="2:10" s="24" customFormat="1" ht="15" x14ac:dyDescent="0.2">
      <c r="F276" s="51"/>
      <c r="J276" s="60"/>
    </row>
    <row r="277" spans="2:10" s="24" customFormat="1" ht="15" x14ac:dyDescent="0.2">
      <c r="F277" s="51"/>
      <c r="J277" s="60"/>
    </row>
    <row r="278" spans="2:10" s="24" customFormat="1" ht="15" x14ac:dyDescent="0.2">
      <c r="F278" s="51"/>
      <c r="J278" s="60"/>
    </row>
    <row r="281" spans="2:10" s="27" customFormat="1" ht="11.25" x14ac:dyDescent="0.2">
      <c r="F281" s="55"/>
      <c r="J281" s="59"/>
    </row>
    <row r="284" spans="2:10" x14ac:dyDescent="0.2">
      <c r="B284" s="30"/>
      <c r="C284" s="30"/>
      <c r="D284" s="30"/>
      <c r="E284" s="30"/>
      <c r="F284" s="54"/>
    </row>
    <row r="285" spans="2:10" x14ac:dyDescent="0.2">
      <c r="B285" s="30"/>
      <c r="C285" s="30"/>
      <c r="D285" s="30"/>
      <c r="E285" s="30"/>
      <c r="F285" s="54"/>
    </row>
    <row r="286" spans="2:10" x14ac:dyDescent="0.2">
      <c r="B286" s="30"/>
      <c r="C286" s="30"/>
      <c r="D286" s="30"/>
      <c r="E286" s="30"/>
      <c r="F286" s="54"/>
    </row>
    <row r="287" spans="2:10" x14ac:dyDescent="0.2">
      <c r="B287" s="30"/>
      <c r="C287" s="30"/>
      <c r="D287" s="30"/>
      <c r="E287" s="30"/>
      <c r="F287" s="54"/>
    </row>
    <row r="288" spans="2:10" x14ac:dyDescent="0.2">
      <c r="B288" s="30"/>
      <c r="C288" s="30"/>
      <c r="D288" s="30"/>
      <c r="E288" s="30"/>
      <c r="F288" s="54"/>
    </row>
    <row r="289" spans="2:6" x14ac:dyDescent="0.2">
      <c r="B289" s="30"/>
      <c r="C289" s="30"/>
      <c r="D289" s="30"/>
      <c r="E289" s="30"/>
      <c r="F289" s="54"/>
    </row>
    <row r="290" spans="2:6" x14ac:dyDescent="0.2">
      <c r="B290" s="30"/>
      <c r="C290" s="30"/>
      <c r="D290" s="30"/>
      <c r="E290" s="30"/>
      <c r="F290" s="54"/>
    </row>
    <row r="291" spans="2:6" x14ac:dyDescent="0.2">
      <c r="B291" s="30"/>
      <c r="C291" s="30"/>
      <c r="D291" s="30"/>
      <c r="E291" s="30"/>
      <c r="F291" s="54"/>
    </row>
    <row r="292" spans="2:6" x14ac:dyDescent="0.2">
      <c r="B292" s="30"/>
      <c r="C292" s="30"/>
      <c r="D292" s="30"/>
      <c r="E292" s="30"/>
      <c r="F292" s="54"/>
    </row>
    <row r="293" spans="2:6" x14ac:dyDescent="0.2">
      <c r="B293" s="30"/>
      <c r="C293" s="30"/>
      <c r="D293" s="30"/>
      <c r="E293" s="30"/>
      <c r="F293" s="54"/>
    </row>
    <row r="294" spans="2:6" x14ac:dyDescent="0.2">
      <c r="B294" s="30"/>
      <c r="C294" s="30"/>
      <c r="D294" s="30"/>
      <c r="E294" s="30"/>
      <c r="F294" s="54"/>
    </row>
    <row r="295" spans="2:6" x14ac:dyDescent="0.2">
      <c r="B295" s="30"/>
      <c r="C295" s="30"/>
      <c r="D295" s="30"/>
      <c r="E295" s="30"/>
      <c r="F295" s="54"/>
    </row>
    <row r="296" spans="2:6" x14ac:dyDescent="0.2">
      <c r="B296" s="30"/>
      <c r="C296" s="30"/>
      <c r="D296" s="30"/>
      <c r="E296" s="30"/>
      <c r="F296" s="54"/>
    </row>
    <row r="297" spans="2:6" x14ac:dyDescent="0.2">
      <c r="B297" s="30"/>
      <c r="C297" s="30"/>
      <c r="D297" s="30"/>
      <c r="E297" s="30"/>
      <c r="F297" s="54"/>
    </row>
    <row r="298" spans="2:6" x14ac:dyDescent="0.2">
      <c r="B298" s="30"/>
      <c r="C298" s="30"/>
      <c r="D298" s="30"/>
      <c r="E298" s="30"/>
      <c r="F298" s="54"/>
    </row>
    <row r="299" spans="2:6" x14ac:dyDescent="0.2">
      <c r="B299" s="30"/>
      <c r="C299" s="30"/>
      <c r="D299" s="30"/>
      <c r="E299" s="30"/>
      <c r="F299" s="54"/>
    </row>
    <row r="300" spans="2:6" x14ac:dyDescent="0.2">
      <c r="B300" s="30"/>
      <c r="C300" s="30"/>
      <c r="D300" s="30"/>
      <c r="E300" s="30"/>
      <c r="F300" s="54"/>
    </row>
    <row r="301" spans="2:6" x14ac:dyDescent="0.2">
      <c r="B301" s="30"/>
      <c r="C301" s="30"/>
      <c r="D301" s="30"/>
      <c r="E301" s="30"/>
      <c r="F301" s="54"/>
    </row>
    <row r="302" spans="2:6" x14ac:dyDescent="0.2">
      <c r="B302" s="30"/>
      <c r="C302" s="30"/>
      <c r="D302" s="30"/>
      <c r="E302" s="30"/>
      <c r="F302" s="54"/>
    </row>
    <row r="303" spans="2:6" x14ac:dyDescent="0.2">
      <c r="B303" s="30"/>
      <c r="C303" s="30"/>
      <c r="D303" s="30"/>
      <c r="E303" s="30"/>
      <c r="F303" s="54"/>
    </row>
    <row r="304" spans="2:6" x14ac:dyDescent="0.2">
      <c r="B304" s="30"/>
      <c r="C304" s="30"/>
      <c r="D304" s="30"/>
      <c r="E304" s="30"/>
      <c r="F304" s="54"/>
    </row>
    <row r="305" spans="2:6" x14ac:dyDescent="0.2">
      <c r="B305" s="30"/>
      <c r="C305" s="30"/>
      <c r="D305" s="30"/>
      <c r="E305" s="30"/>
      <c r="F305" s="54"/>
    </row>
    <row r="306" spans="2:6" x14ac:dyDescent="0.2">
      <c r="B306" s="30"/>
      <c r="C306" s="30"/>
      <c r="D306" s="30"/>
      <c r="E306" s="30"/>
      <c r="F306" s="54"/>
    </row>
    <row r="307" spans="2:6" x14ac:dyDescent="0.2">
      <c r="B307" s="30"/>
      <c r="C307" s="30"/>
      <c r="D307" s="30"/>
      <c r="E307" s="30"/>
      <c r="F307" s="54"/>
    </row>
    <row r="308" spans="2:6" x14ac:dyDescent="0.2">
      <c r="B308" s="30"/>
      <c r="C308" s="30"/>
      <c r="D308" s="30"/>
      <c r="E308" s="30"/>
      <c r="F308" s="54"/>
    </row>
    <row r="309" spans="2:6" x14ac:dyDescent="0.2">
      <c r="B309" s="30"/>
      <c r="C309" s="30"/>
      <c r="D309" s="30"/>
      <c r="E309" s="30"/>
      <c r="F309" s="54"/>
    </row>
    <row r="310" spans="2:6" x14ac:dyDescent="0.2">
      <c r="B310" s="30"/>
      <c r="C310" s="30"/>
      <c r="D310" s="30"/>
      <c r="E310" s="30"/>
      <c r="F310" s="54"/>
    </row>
    <row r="311" spans="2:6" x14ac:dyDescent="0.2">
      <c r="B311" s="30"/>
      <c r="C311" s="30"/>
      <c r="D311" s="30"/>
      <c r="E311" s="30"/>
      <c r="F311" s="54"/>
    </row>
    <row r="312" spans="2:6" x14ac:dyDescent="0.2">
      <c r="B312" s="30"/>
      <c r="C312" s="30"/>
      <c r="D312" s="30"/>
      <c r="E312" s="30"/>
      <c r="F312" s="54"/>
    </row>
    <row r="313" spans="2:6" x14ac:dyDescent="0.2">
      <c r="B313" s="30"/>
      <c r="C313" s="30"/>
      <c r="D313" s="30"/>
      <c r="E313" s="30"/>
      <c r="F313" s="54"/>
    </row>
    <row r="314" spans="2:6" x14ac:dyDescent="0.2">
      <c r="B314" s="30"/>
      <c r="C314" s="30"/>
      <c r="D314" s="30"/>
      <c r="E314" s="30"/>
      <c r="F314" s="54"/>
    </row>
    <row r="315" spans="2:6" x14ac:dyDescent="0.2">
      <c r="B315" s="30"/>
      <c r="C315" s="30"/>
      <c r="D315" s="30"/>
      <c r="E315" s="30"/>
      <c r="F315" s="54"/>
    </row>
    <row r="316" spans="2:6" x14ac:dyDescent="0.2">
      <c r="B316" s="30"/>
      <c r="C316" s="30"/>
      <c r="D316" s="30"/>
      <c r="E316" s="30"/>
      <c r="F316" s="54"/>
    </row>
    <row r="317" spans="2:6" x14ac:dyDescent="0.2">
      <c r="B317" s="30"/>
      <c r="C317" s="30"/>
      <c r="D317" s="30"/>
      <c r="E317" s="30"/>
      <c r="F317" s="54"/>
    </row>
    <row r="318" spans="2:6" x14ac:dyDescent="0.2">
      <c r="B318" s="30"/>
      <c r="C318" s="30"/>
      <c r="D318" s="30"/>
      <c r="E318" s="30"/>
      <c r="F318" s="54"/>
    </row>
    <row r="319" spans="2:6" x14ac:dyDescent="0.2">
      <c r="B319" s="30"/>
      <c r="C319" s="30"/>
      <c r="D319" s="30"/>
      <c r="E319" s="30"/>
      <c r="F319" s="54"/>
    </row>
    <row r="320" spans="2:6" x14ac:dyDescent="0.2">
      <c r="B320" s="30"/>
      <c r="C320" s="30"/>
      <c r="D320" s="30"/>
      <c r="E320" s="30"/>
      <c r="F320" s="54"/>
    </row>
    <row r="321" spans="2:10" x14ac:dyDescent="0.2">
      <c r="B321" s="30"/>
      <c r="C321" s="30"/>
      <c r="D321" s="30"/>
      <c r="E321" s="30"/>
      <c r="F321" s="54"/>
    </row>
    <row r="328" spans="2:10" s="24" customFormat="1" ht="15" x14ac:dyDescent="0.2">
      <c r="F328" s="51"/>
      <c r="J328" s="60"/>
    </row>
    <row r="329" spans="2:10" s="24" customFormat="1" ht="15" x14ac:dyDescent="0.2">
      <c r="F329" s="51"/>
      <c r="J329" s="60"/>
    </row>
    <row r="330" spans="2:10" s="24" customFormat="1" ht="15" x14ac:dyDescent="0.2">
      <c r="F330" s="51"/>
      <c r="J330" s="60"/>
    </row>
    <row r="333" spans="2:10" s="27" customFormat="1" ht="11.25" x14ac:dyDescent="0.2">
      <c r="F333" s="55"/>
      <c r="J333" s="59"/>
    </row>
    <row r="336" spans="2:10" x14ac:dyDescent="0.2">
      <c r="B336" s="30"/>
      <c r="C336" s="30"/>
      <c r="D336" s="30"/>
      <c r="E336" s="30"/>
      <c r="F336" s="54"/>
    </row>
    <row r="337" spans="2:6" x14ac:dyDescent="0.2">
      <c r="B337" s="30"/>
      <c r="C337" s="30"/>
      <c r="D337" s="30"/>
      <c r="E337" s="30"/>
      <c r="F337" s="54"/>
    </row>
    <row r="338" spans="2:6" x14ac:dyDescent="0.2">
      <c r="B338" s="30"/>
      <c r="C338" s="30"/>
      <c r="D338" s="30"/>
      <c r="E338" s="30"/>
      <c r="F338" s="54"/>
    </row>
    <row r="339" spans="2:6" x14ac:dyDescent="0.2">
      <c r="B339" s="30"/>
      <c r="C339" s="30"/>
      <c r="D339" s="30"/>
      <c r="E339" s="30"/>
      <c r="F339" s="54"/>
    </row>
    <row r="340" spans="2:6" x14ac:dyDescent="0.2">
      <c r="B340" s="30"/>
      <c r="C340" s="30"/>
      <c r="D340" s="30"/>
      <c r="E340" s="30"/>
      <c r="F340" s="54"/>
    </row>
    <row r="341" spans="2:6" x14ac:dyDescent="0.2">
      <c r="B341" s="30"/>
      <c r="C341" s="30"/>
      <c r="D341" s="30"/>
      <c r="E341" s="30"/>
      <c r="F341" s="54"/>
    </row>
    <row r="342" spans="2:6" x14ac:dyDescent="0.2">
      <c r="B342" s="30"/>
      <c r="C342" s="30"/>
      <c r="D342" s="30"/>
      <c r="E342" s="30"/>
      <c r="F342" s="54"/>
    </row>
    <row r="343" spans="2:6" x14ac:dyDescent="0.2">
      <c r="B343" s="30"/>
      <c r="C343" s="30"/>
      <c r="D343" s="30"/>
      <c r="E343" s="30"/>
      <c r="F343" s="54"/>
    </row>
    <row r="344" spans="2:6" x14ac:dyDescent="0.2">
      <c r="B344" s="30"/>
      <c r="C344" s="30"/>
      <c r="D344" s="30"/>
      <c r="E344" s="30"/>
      <c r="F344" s="54"/>
    </row>
    <row r="345" spans="2:6" x14ac:dyDescent="0.2">
      <c r="B345" s="30"/>
      <c r="C345" s="30"/>
      <c r="D345" s="30"/>
      <c r="E345" s="30"/>
      <c r="F345" s="54"/>
    </row>
    <row r="346" spans="2:6" x14ac:dyDescent="0.2">
      <c r="B346" s="30"/>
      <c r="C346" s="30"/>
      <c r="D346" s="30"/>
      <c r="E346" s="30"/>
      <c r="F346" s="54"/>
    </row>
    <row r="347" spans="2:6" x14ac:dyDescent="0.2">
      <c r="B347" s="30"/>
      <c r="C347" s="30"/>
      <c r="D347" s="30"/>
      <c r="E347" s="30"/>
      <c r="F347" s="54"/>
    </row>
    <row r="348" spans="2:6" x14ac:dyDescent="0.2">
      <c r="B348" s="30"/>
      <c r="C348" s="30"/>
      <c r="D348" s="30"/>
      <c r="E348" s="30"/>
      <c r="F348" s="54"/>
    </row>
    <row r="349" spans="2:6" x14ac:dyDescent="0.2">
      <c r="B349" s="30"/>
      <c r="C349" s="30"/>
      <c r="D349" s="30"/>
      <c r="E349" s="30"/>
      <c r="F349" s="54"/>
    </row>
    <row r="350" spans="2:6" x14ac:dyDescent="0.2">
      <c r="B350" s="30"/>
      <c r="C350" s="30"/>
      <c r="D350" s="30"/>
      <c r="E350" s="30"/>
      <c r="F350" s="54"/>
    </row>
    <row r="351" spans="2:6" x14ac:dyDescent="0.2">
      <c r="B351" s="30"/>
      <c r="C351" s="30"/>
      <c r="D351" s="30"/>
      <c r="E351" s="30"/>
      <c r="F351" s="54"/>
    </row>
    <row r="352" spans="2:6" x14ac:dyDescent="0.2">
      <c r="B352" s="30"/>
      <c r="C352" s="30"/>
      <c r="D352" s="30"/>
      <c r="E352" s="30"/>
      <c r="F352" s="54"/>
    </row>
    <row r="353" spans="2:6" x14ac:dyDescent="0.2">
      <c r="B353" s="30"/>
      <c r="C353" s="30"/>
      <c r="D353" s="30"/>
      <c r="E353" s="30"/>
      <c r="F353" s="54"/>
    </row>
    <row r="354" spans="2:6" x14ac:dyDescent="0.2">
      <c r="B354" s="30"/>
      <c r="C354" s="30"/>
      <c r="D354" s="30"/>
      <c r="E354" s="30"/>
      <c r="F354" s="54"/>
    </row>
    <row r="355" spans="2:6" x14ac:dyDescent="0.2">
      <c r="B355" s="30"/>
      <c r="C355" s="30"/>
      <c r="D355" s="30"/>
      <c r="E355" s="30"/>
      <c r="F355" s="54"/>
    </row>
    <row r="356" spans="2:6" x14ac:dyDescent="0.2">
      <c r="B356" s="30"/>
      <c r="C356" s="30"/>
      <c r="D356" s="30"/>
      <c r="E356" s="30"/>
      <c r="F356" s="54"/>
    </row>
    <row r="357" spans="2:6" x14ac:dyDescent="0.2">
      <c r="B357" s="30"/>
      <c r="C357" s="30"/>
      <c r="D357" s="30"/>
      <c r="E357" s="30"/>
      <c r="F357" s="54"/>
    </row>
    <row r="358" spans="2:6" x14ac:dyDescent="0.2">
      <c r="B358" s="30"/>
      <c r="C358" s="30"/>
      <c r="D358" s="30"/>
      <c r="E358" s="30"/>
      <c r="F358" s="54"/>
    </row>
    <row r="359" spans="2:6" x14ac:dyDescent="0.2">
      <c r="B359" s="30"/>
      <c r="C359" s="30"/>
      <c r="D359" s="30"/>
      <c r="E359" s="30"/>
      <c r="F359" s="54"/>
    </row>
    <row r="360" spans="2:6" x14ac:dyDescent="0.2">
      <c r="B360" s="30"/>
      <c r="C360" s="30"/>
      <c r="D360" s="30"/>
      <c r="E360" s="30"/>
      <c r="F360" s="54"/>
    </row>
    <row r="361" spans="2:6" x14ac:dyDescent="0.2">
      <c r="B361" s="30"/>
      <c r="C361" s="30"/>
      <c r="D361" s="30"/>
      <c r="E361" s="30"/>
      <c r="F361" s="54"/>
    </row>
    <row r="362" spans="2:6" x14ac:dyDescent="0.2">
      <c r="B362" s="30"/>
      <c r="C362" s="30"/>
      <c r="D362" s="30"/>
      <c r="E362" s="30"/>
      <c r="F362" s="54"/>
    </row>
    <row r="363" spans="2:6" x14ac:dyDescent="0.2">
      <c r="B363" s="30"/>
      <c r="C363" s="30"/>
      <c r="D363" s="30"/>
      <c r="E363" s="30"/>
      <c r="F363" s="54"/>
    </row>
    <row r="364" spans="2:6" x14ac:dyDescent="0.2">
      <c r="B364" s="30"/>
      <c r="C364" s="30"/>
      <c r="D364" s="30"/>
      <c r="E364" s="30"/>
      <c r="F364" s="54"/>
    </row>
    <row r="365" spans="2:6" x14ac:dyDescent="0.2">
      <c r="B365" s="30"/>
      <c r="C365" s="30"/>
      <c r="D365" s="30"/>
      <c r="E365" s="30"/>
      <c r="F365" s="54"/>
    </row>
    <row r="366" spans="2:6" x14ac:dyDescent="0.2">
      <c r="B366" s="30"/>
      <c r="C366" s="30"/>
      <c r="D366" s="30"/>
      <c r="E366" s="30"/>
      <c r="F366" s="54"/>
    </row>
    <row r="367" spans="2:6" x14ac:dyDescent="0.2">
      <c r="B367" s="30"/>
      <c r="C367" s="30"/>
      <c r="D367" s="30"/>
      <c r="E367" s="30"/>
      <c r="F367" s="54"/>
    </row>
    <row r="368" spans="2:6" x14ac:dyDescent="0.2">
      <c r="B368" s="30"/>
      <c r="C368" s="30"/>
      <c r="D368" s="30"/>
      <c r="E368" s="30"/>
      <c r="F368" s="54"/>
    </row>
    <row r="369" spans="2:10" x14ac:dyDescent="0.2">
      <c r="B369" s="30"/>
      <c r="C369" s="30"/>
      <c r="D369" s="30"/>
      <c r="E369" s="30"/>
      <c r="F369" s="54"/>
    </row>
    <row r="370" spans="2:10" x14ac:dyDescent="0.2">
      <c r="B370" s="30"/>
      <c r="C370" s="30"/>
      <c r="D370" s="30"/>
      <c r="E370" s="30"/>
      <c r="F370" s="54"/>
    </row>
    <row r="371" spans="2:10" x14ac:dyDescent="0.2">
      <c r="B371" s="30"/>
      <c r="C371" s="30"/>
      <c r="D371" s="30"/>
      <c r="E371" s="30"/>
      <c r="F371" s="54"/>
    </row>
    <row r="372" spans="2:10" x14ac:dyDescent="0.2">
      <c r="B372" s="30"/>
      <c r="C372" s="30"/>
      <c r="D372" s="30"/>
      <c r="E372" s="30"/>
      <c r="F372" s="54"/>
    </row>
    <row r="373" spans="2:10" x14ac:dyDescent="0.2">
      <c r="B373" s="30"/>
      <c r="C373" s="30"/>
      <c r="D373" s="30"/>
      <c r="E373" s="30"/>
      <c r="F373" s="54"/>
    </row>
    <row r="380" spans="2:10" s="24" customFormat="1" ht="15" x14ac:dyDescent="0.2">
      <c r="F380" s="51"/>
      <c r="J380" s="60"/>
    </row>
    <row r="381" spans="2:10" s="24" customFormat="1" ht="15" x14ac:dyDescent="0.2">
      <c r="F381" s="51"/>
      <c r="J381" s="60"/>
    </row>
    <row r="382" spans="2:10" s="24" customFormat="1" ht="15" x14ac:dyDescent="0.2">
      <c r="F382" s="51"/>
      <c r="J382" s="60"/>
    </row>
    <row r="385" spans="2:10" s="27" customFormat="1" ht="11.25" x14ac:dyDescent="0.2">
      <c r="F385" s="55"/>
      <c r="J385" s="59"/>
    </row>
    <row r="388" spans="2:10" x14ac:dyDescent="0.2">
      <c r="B388" s="30"/>
      <c r="C388" s="30"/>
      <c r="D388" s="30"/>
      <c r="E388" s="30"/>
      <c r="F388" s="54"/>
    </row>
    <row r="389" spans="2:10" x14ac:dyDescent="0.2">
      <c r="B389" s="30"/>
      <c r="C389" s="30"/>
      <c r="D389" s="30"/>
      <c r="E389" s="30"/>
      <c r="F389" s="54"/>
    </row>
    <row r="390" spans="2:10" x14ac:dyDescent="0.2">
      <c r="B390" s="30"/>
      <c r="C390" s="30"/>
      <c r="D390" s="30"/>
      <c r="E390" s="30"/>
      <c r="F390" s="54"/>
    </row>
    <row r="391" spans="2:10" x14ac:dyDescent="0.2">
      <c r="B391" s="30"/>
      <c r="C391" s="30"/>
      <c r="D391" s="30"/>
      <c r="E391" s="30"/>
      <c r="F391" s="54"/>
    </row>
    <row r="392" spans="2:10" x14ac:dyDescent="0.2">
      <c r="B392" s="30"/>
      <c r="C392" s="30"/>
      <c r="D392" s="30"/>
      <c r="E392" s="30"/>
      <c r="F392" s="54"/>
    </row>
    <row r="393" spans="2:10" x14ac:dyDescent="0.2">
      <c r="B393" s="30"/>
      <c r="C393" s="30"/>
      <c r="D393" s="30"/>
      <c r="E393" s="30"/>
      <c r="F393" s="54"/>
    </row>
    <row r="394" spans="2:10" x14ac:dyDescent="0.2">
      <c r="B394" s="30"/>
      <c r="C394" s="30"/>
      <c r="D394" s="30"/>
      <c r="E394" s="30"/>
      <c r="F394" s="54"/>
    </row>
    <row r="395" spans="2:10" x14ac:dyDescent="0.2">
      <c r="B395" s="30"/>
      <c r="C395" s="30"/>
      <c r="D395" s="30"/>
      <c r="E395" s="30"/>
      <c r="F395" s="54"/>
    </row>
    <row r="396" spans="2:10" x14ac:dyDescent="0.2">
      <c r="B396" s="30"/>
      <c r="C396" s="30"/>
      <c r="D396" s="30"/>
      <c r="E396" s="30"/>
      <c r="F396" s="54"/>
    </row>
    <row r="397" spans="2:10" x14ac:dyDescent="0.2">
      <c r="B397" s="30"/>
      <c r="C397" s="30"/>
      <c r="D397" s="30"/>
      <c r="E397" s="30"/>
      <c r="F397" s="54"/>
    </row>
    <row r="398" spans="2:10" x14ac:dyDescent="0.2">
      <c r="B398" s="30"/>
      <c r="C398" s="30"/>
      <c r="D398" s="30"/>
      <c r="E398" s="30"/>
      <c r="F398" s="54"/>
    </row>
    <row r="399" spans="2:10" x14ac:dyDescent="0.2">
      <c r="B399" s="30"/>
      <c r="C399" s="30"/>
      <c r="D399" s="30"/>
      <c r="E399" s="30"/>
      <c r="F399" s="54"/>
    </row>
    <row r="400" spans="2:10" x14ac:dyDescent="0.2">
      <c r="B400" s="30"/>
      <c r="C400" s="30"/>
      <c r="D400" s="30"/>
      <c r="E400" s="30"/>
      <c r="F400" s="54"/>
    </row>
    <row r="401" spans="2:6" x14ac:dyDescent="0.2">
      <c r="B401" s="30"/>
      <c r="C401" s="30"/>
      <c r="D401" s="30"/>
      <c r="E401" s="30"/>
      <c r="F401" s="54"/>
    </row>
    <row r="402" spans="2:6" x14ac:dyDescent="0.2">
      <c r="B402" s="30"/>
      <c r="C402" s="30"/>
      <c r="D402" s="30"/>
      <c r="E402" s="30"/>
      <c r="F402" s="54"/>
    </row>
    <row r="403" spans="2:6" x14ac:dyDescent="0.2">
      <c r="B403" s="30"/>
      <c r="C403" s="30"/>
      <c r="D403" s="30"/>
      <c r="E403" s="30"/>
      <c r="F403" s="54"/>
    </row>
    <row r="404" spans="2:6" x14ac:dyDescent="0.2">
      <c r="B404" s="30"/>
      <c r="C404" s="30"/>
      <c r="D404" s="30"/>
      <c r="E404" s="30"/>
      <c r="F404" s="54"/>
    </row>
    <row r="405" spans="2:6" x14ac:dyDescent="0.2">
      <c r="B405" s="30"/>
      <c r="C405" s="30"/>
      <c r="D405" s="30"/>
      <c r="E405" s="30"/>
      <c r="F405" s="54"/>
    </row>
    <row r="406" spans="2:6" x14ac:dyDescent="0.2">
      <c r="B406" s="30"/>
      <c r="C406" s="30"/>
      <c r="D406" s="30"/>
      <c r="E406" s="30"/>
      <c r="F406" s="54"/>
    </row>
    <row r="407" spans="2:6" x14ac:dyDescent="0.2">
      <c r="B407" s="30"/>
      <c r="C407" s="30"/>
      <c r="D407" s="30"/>
      <c r="E407" s="30"/>
      <c r="F407" s="54"/>
    </row>
    <row r="408" spans="2:6" x14ac:dyDescent="0.2">
      <c r="B408" s="30"/>
      <c r="C408" s="30"/>
      <c r="D408" s="30"/>
      <c r="E408" s="30"/>
      <c r="F408" s="54"/>
    </row>
    <row r="409" spans="2:6" x14ac:dyDescent="0.2">
      <c r="B409" s="30"/>
      <c r="C409" s="30"/>
      <c r="D409" s="30"/>
      <c r="E409" s="30"/>
      <c r="F409" s="54"/>
    </row>
    <row r="410" spans="2:6" x14ac:dyDescent="0.2">
      <c r="B410" s="30"/>
      <c r="C410" s="30"/>
      <c r="D410" s="30"/>
      <c r="E410" s="30"/>
      <c r="F410" s="54"/>
    </row>
    <row r="411" spans="2:6" x14ac:dyDescent="0.2">
      <c r="B411" s="30"/>
      <c r="C411" s="30"/>
      <c r="D411" s="30"/>
      <c r="E411" s="30"/>
      <c r="F411" s="54"/>
    </row>
    <row r="412" spans="2:6" x14ac:dyDescent="0.2">
      <c r="B412" s="30"/>
      <c r="C412" s="30"/>
      <c r="D412" s="30"/>
      <c r="E412" s="30"/>
      <c r="F412" s="54"/>
    </row>
    <row r="413" spans="2:6" x14ac:dyDescent="0.2">
      <c r="B413" s="30"/>
      <c r="C413" s="30"/>
      <c r="D413" s="30"/>
      <c r="E413" s="30"/>
      <c r="F413" s="54"/>
    </row>
    <row r="414" spans="2:6" x14ac:dyDescent="0.2">
      <c r="B414" s="30"/>
      <c r="C414" s="30"/>
      <c r="D414" s="30"/>
      <c r="E414" s="30"/>
      <c r="F414" s="54"/>
    </row>
    <row r="415" spans="2:6" x14ac:dyDescent="0.2">
      <c r="B415" s="30"/>
      <c r="C415" s="30"/>
      <c r="D415" s="30"/>
      <c r="E415" s="30"/>
      <c r="F415" s="54"/>
    </row>
    <row r="416" spans="2:6" x14ac:dyDescent="0.2">
      <c r="B416" s="30"/>
      <c r="C416" s="30"/>
      <c r="D416" s="30"/>
      <c r="E416" s="30"/>
      <c r="F416" s="54"/>
    </row>
    <row r="417" spans="2:10" x14ac:dyDescent="0.2">
      <c r="B417" s="30"/>
      <c r="C417" s="30"/>
      <c r="D417" s="30"/>
      <c r="E417" s="30"/>
      <c r="F417" s="54"/>
    </row>
    <row r="418" spans="2:10" x14ac:dyDescent="0.2">
      <c r="B418" s="30"/>
      <c r="C418" s="30"/>
      <c r="D418" s="30"/>
      <c r="E418" s="30"/>
      <c r="F418" s="54"/>
    </row>
    <row r="419" spans="2:10" x14ac:dyDescent="0.2">
      <c r="B419" s="30"/>
      <c r="C419" s="30"/>
      <c r="D419" s="30"/>
      <c r="E419" s="30"/>
      <c r="F419" s="54"/>
    </row>
    <row r="420" spans="2:10" x14ac:dyDescent="0.2">
      <c r="B420" s="30"/>
      <c r="C420" s="30"/>
      <c r="D420" s="30"/>
      <c r="E420" s="30"/>
      <c r="F420" s="54"/>
    </row>
    <row r="421" spans="2:10" x14ac:dyDescent="0.2">
      <c r="B421" s="30"/>
      <c r="C421" s="30"/>
      <c r="D421" s="30"/>
      <c r="E421" s="30"/>
      <c r="F421" s="54"/>
    </row>
    <row r="422" spans="2:10" x14ac:dyDescent="0.2">
      <c r="B422" s="30"/>
      <c r="C422" s="30"/>
      <c r="D422" s="30"/>
      <c r="E422" s="30"/>
      <c r="F422" s="54"/>
    </row>
    <row r="423" spans="2:10" x14ac:dyDescent="0.2">
      <c r="B423" s="30"/>
      <c r="C423" s="30"/>
      <c r="D423" s="30"/>
      <c r="E423" s="30"/>
      <c r="F423" s="54"/>
    </row>
    <row r="424" spans="2:10" x14ac:dyDescent="0.2">
      <c r="B424" s="30"/>
      <c r="C424" s="30"/>
      <c r="D424" s="30"/>
      <c r="E424" s="30"/>
      <c r="F424" s="54"/>
    </row>
    <row r="425" spans="2:10" x14ac:dyDescent="0.2">
      <c r="B425" s="30"/>
      <c r="C425" s="30"/>
      <c r="D425" s="30"/>
      <c r="E425" s="30"/>
      <c r="F425" s="54"/>
    </row>
    <row r="426" spans="2:10" x14ac:dyDescent="0.2">
      <c r="B426" s="30"/>
      <c r="C426" s="30"/>
      <c r="D426" s="30"/>
      <c r="E426" s="30"/>
      <c r="F426" s="54"/>
    </row>
    <row r="427" spans="2:10" x14ac:dyDescent="0.2">
      <c r="B427" s="30"/>
      <c r="C427" s="30"/>
      <c r="D427" s="30"/>
      <c r="E427" s="30"/>
      <c r="F427" s="54"/>
    </row>
    <row r="428" spans="2:10" x14ac:dyDescent="0.2">
      <c r="B428" s="30"/>
      <c r="C428" s="30"/>
      <c r="D428" s="30"/>
      <c r="E428" s="30"/>
      <c r="F428" s="54"/>
    </row>
    <row r="429" spans="2:10" x14ac:dyDescent="0.2">
      <c r="B429" s="30"/>
      <c r="C429" s="30"/>
      <c r="D429" s="30"/>
      <c r="E429" s="30"/>
      <c r="F429" s="54"/>
    </row>
    <row r="430" spans="2:10" x14ac:dyDescent="0.2">
      <c r="B430" s="30"/>
      <c r="C430" s="30"/>
      <c r="D430" s="30"/>
      <c r="E430" s="30"/>
      <c r="F430" s="54"/>
    </row>
    <row r="431" spans="2:10" x14ac:dyDescent="0.2">
      <c r="B431" s="30"/>
      <c r="C431" s="30"/>
      <c r="D431" s="30"/>
      <c r="E431" s="30"/>
      <c r="F431" s="54"/>
    </row>
    <row r="432" spans="2:10" s="24" customFormat="1" ht="15" x14ac:dyDescent="0.2">
      <c r="B432" s="30"/>
      <c r="C432" s="30"/>
      <c r="D432" s="30"/>
      <c r="E432" s="30"/>
      <c r="F432" s="54"/>
      <c r="J432" s="60"/>
    </row>
    <row r="433" spans="2:10" s="24" customFormat="1" ht="15" x14ac:dyDescent="0.2">
      <c r="B433" s="30"/>
      <c r="C433" s="30"/>
      <c r="D433" s="30"/>
      <c r="E433" s="30"/>
      <c r="F433" s="54"/>
      <c r="J433" s="60"/>
    </row>
    <row r="434" spans="2:10" s="24" customFormat="1" ht="15" x14ac:dyDescent="0.2">
      <c r="B434" s="30"/>
      <c r="C434" s="30"/>
      <c r="D434" s="30"/>
      <c r="E434" s="30"/>
      <c r="F434" s="54"/>
      <c r="J434" s="60"/>
    </row>
    <row r="435" spans="2:10" x14ac:dyDescent="0.2">
      <c r="B435" s="30"/>
      <c r="C435" s="30"/>
      <c r="D435" s="30"/>
      <c r="E435" s="30"/>
      <c r="F435" s="54"/>
    </row>
    <row r="436" spans="2:10" x14ac:dyDescent="0.2">
      <c r="B436" s="30"/>
      <c r="C436" s="30"/>
      <c r="D436" s="30"/>
      <c r="E436" s="30"/>
      <c r="F436" s="54"/>
    </row>
    <row r="437" spans="2:10" s="27" customFormat="1" ht="11.25" x14ac:dyDescent="0.2">
      <c r="F437" s="55"/>
      <c r="J437" s="59"/>
    </row>
    <row r="438" spans="2:10" x14ac:dyDescent="0.2">
      <c r="B438" s="30"/>
      <c r="C438" s="30"/>
      <c r="D438" s="30"/>
      <c r="E438" s="30"/>
      <c r="F438" s="54"/>
    </row>
    <row r="439" spans="2:10" x14ac:dyDescent="0.2">
      <c r="B439" s="30"/>
      <c r="C439" s="30"/>
      <c r="D439" s="30"/>
      <c r="E439" s="30"/>
      <c r="F439" s="54"/>
    </row>
    <row r="440" spans="2:10" x14ac:dyDescent="0.2">
      <c r="B440" s="30"/>
      <c r="C440" s="30"/>
      <c r="D440" s="30"/>
      <c r="E440" s="30"/>
      <c r="F440" s="54"/>
    </row>
    <row r="441" spans="2:10" x14ac:dyDescent="0.2">
      <c r="B441" s="30"/>
      <c r="C441" s="30"/>
      <c r="D441" s="30"/>
      <c r="E441" s="30"/>
      <c r="F441" s="54"/>
    </row>
    <row r="442" spans="2:10" x14ac:dyDescent="0.2">
      <c r="B442" s="30"/>
      <c r="C442" s="30"/>
      <c r="D442" s="30"/>
      <c r="E442" s="30"/>
      <c r="F442" s="54"/>
    </row>
    <row r="443" spans="2:10" x14ac:dyDescent="0.2">
      <c r="B443" s="30"/>
      <c r="C443" s="30"/>
      <c r="D443" s="30"/>
      <c r="E443" s="30"/>
      <c r="F443" s="54"/>
    </row>
    <row r="444" spans="2:10" x14ac:dyDescent="0.2">
      <c r="B444" s="30"/>
      <c r="C444" s="30"/>
      <c r="D444" s="30"/>
      <c r="E444" s="30"/>
      <c r="F444" s="54"/>
    </row>
    <row r="445" spans="2:10" x14ac:dyDescent="0.2">
      <c r="B445" s="30"/>
      <c r="C445" s="30"/>
      <c r="D445" s="30"/>
      <c r="E445" s="30"/>
      <c r="F445" s="54"/>
    </row>
    <row r="446" spans="2:10" x14ac:dyDescent="0.2">
      <c r="B446" s="30"/>
      <c r="C446" s="30"/>
      <c r="D446" s="30"/>
      <c r="E446" s="30"/>
      <c r="F446" s="54"/>
    </row>
    <row r="447" spans="2:10" x14ac:dyDescent="0.2">
      <c r="B447" s="30"/>
      <c r="C447" s="30"/>
      <c r="D447" s="30"/>
      <c r="E447" s="30"/>
      <c r="F447" s="54"/>
    </row>
    <row r="448" spans="2:10" x14ac:dyDescent="0.2">
      <c r="B448" s="30"/>
      <c r="C448" s="30"/>
      <c r="D448" s="30"/>
      <c r="E448" s="30"/>
      <c r="F448" s="54"/>
    </row>
    <row r="449" spans="2:6" x14ac:dyDescent="0.2">
      <c r="B449" s="30"/>
      <c r="C449" s="30"/>
      <c r="D449" s="30"/>
      <c r="E449" s="30"/>
      <c r="F449" s="54"/>
    </row>
    <row r="450" spans="2:6" x14ac:dyDescent="0.2">
      <c r="B450" s="30"/>
      <c r="C450" s="30"/>
      <c r="D450" s="30"/>
      <c r="E450" s="30"/>
      <c r="F450" s="54"/>
    </row>
    <row r="451" spans="2:6" x14ac:dyDescent="0.2">
      <c r="B451" s="30"/>
      <c r="C451" s="30"/>
      <c r="D451" s="30"/>
      <c r="E451" s="30"/>
      <c r="F451" s="54"/>
    </row>
    <row r="452" spans="2:6" x14ac:dyDescent="0.2">
      <c r="B452" s="30"/>
      <c r="C452" s="30"/>
      <c r="D452" s="30"/>
      <c r="E452" s="30"/>
      <c r="F452" s="54"/>
    </row>
    <row r="453" spans="2:6" x14ac:dyDescent="0.2">
      <c r="B453" s="30"/>
      <c r="C453" s="30"/>
      <c r="D453" s="30"/>
      <c r="E453" s="30"/>
      <c r="F453" s="54"/>
    </row>
    <row r="454" spans="2:6" x14ac:dyDescent="0.2">
      <c r="B454" s="30"/>
      <c r="C454" s="30"/>
      <c r="D454" s="30"/>
      <c r="E454" s="30"/>
      <c r="F454" s="54"/>
    </row>
    <row r="455" spans="2:6" x14ac:dyDescent="0.2">
      <c r="B455" s="30"/>
      <c r="C455" s="30"/>
      <c r="D455" s="30"/>
      <c r="E455" s="30"/>
      <c r="F455" s="54"/>
    </row>
    <row r="456" spans="2:6" x14ac:dyDescent="0.2">
      <c r="B456" s="30"/>
      <c r="C456" s="30"/>
      <c r="D456" s="30"/>
      <c r="E456" s="30"/>
      <c r="F456" s="54"/>
    </row>
    <row r="457" spans="2:6" x14ac:dyDescent="0.2">
      <c r="B457" s="30"/>
      <c r="C457" s="30"/>
      <c r="D457" s="30"/>
      <c r="E457" s="30"/>
      <c r="F457" s="54"/>
    </row>
    <row r="458" spans="2:6" x14ac:dyDescent="0.2">
      <c r="B458" s="30"/>
      <c r="C458" s="30"/>
      <c r="D458" s="30"/>
      <c r="E458" s="30"/>
      <c r="F458" s="54"/>
    </row>
    <row r="459" spans="2:6" x14ac:dyDescent="0.2">
      <c r="B459" s="30"/>
      <c r="C459" s="30"/>
      <c r="D459" s="30"/>
      <c r="E459" s="30"/>
      <c r="F459" s="54"/>
    </row>
    <row r="460" spans="2:6" x14ac:dyDescent="0.2">
      <c r="B460" s="30"/>
      <c r="C460" s="30"/>
      <c r="D460" s="30"/>
      <c r="E460" s="30"/>
      <c r="F460" s="54"/>
    </row>
    <row r="461" spans="2:6" x14ac:dyDescent="0.2">
      <c r="B461" s="30"/>
      <c r="C461" s="30"/>
      <c r="D461" s="30"/>
      <c r="E461" s="30"/>
      <c r="F461" s="54"/>
    </row>
    <row r="462" spans="2:6" x14ac:dyDescent="0.2">
      <c r="B462" s="30"/>
      <c r="C462" s="30"/>
      <c r="D462" s="30"/>
      <c r="E462" s="30"/>
      <c r="F462" s="54"/>
    </row>
    <row r="463" spans="2:6" x14ac:dyDescent="0.2">
      <c r="B463" s="30"/>
      <c r="C463" s="30"/>
      <c r="D463" s="30"/>
      <c r="E463" s="30"/>
      <c r="F463" s="54"/>
    </row>
    <row r="464" spans="2:6" x14ac:dyDescent="0.2">
      <c r="B464" s="30"/>
      <c r="C464" s="30"/>
      <c r="D464" s="30"/>
      <c r="E464" s="30"/>
      <c r="F464" s="54"/>
    </row>
    <row r="465" spans="2:6" x14ac:dyDescent="0.2">
      <c r="B465" s="30"/>
      <c r="C465" s="30"/>
      <c r="D465" s="30"/>
      <c r="E465" s="30"/>
      <c r="F465" s="54"/>
    </row>
    <row r="466" spans="2:6" x14ac:dyDescent="0.2">
      <c r="B466" s="30"/>
      <c r="C466" s="30"/>
      <c r="D466" s="30"/>
      <c r="E466" s="30"/>
      <c r="F466" s="54"/>
    </row>
    <row r="467" spans="2:6" x14ac:dyDescent="0.2">
      <c r="B467" s="30"/>
      <c r="C467" s="30"/>
      <c r="D467" s="30"/>
      <c r="E467" s="30"/>
      <c r="F467" s="54"/>
    </row>
    <row r="468" spans="2:6" x14ac:dyDescent="0.2">
      <c r="B468" s="30"/>
      <c r="C468" s="30"/>
      <c r="D468" s="30"/>
      <c r="E468" s="30"/>
      <c r="F468" s="54"/>
    </row>
    <row r="469" spans="2:6" x14ac:dyDescent="0.2">
      <c r="B469" s="30"/>
      <c r="C469" s="30"/>
      <c r="D469" s="30"/>
      <c r="E469" s="30"/>
      <c r="F469" s="54"/>
    </row>
    <row r="470" spans="2:6" x14ac:dyDescent="0.2">
      <c r="B470" s="30"/>
      <c r="C470" s="30"/>
      <c r="D470" s="30"/>
      <c r="E470" s="30"/>
      <c r="F470" s="54"/>
    </row>
    <row r="471" spans="2:6" x14ac:dyDescent="0.2">
      <c r="B471" s="30"/>
      <c r="C471" s="30"/>
      <c r="D471" s="30"/>
      <c r="E471" s="30"/>
      <c r="F471" s="54"/>
    </row>
    <row r="472" spans="2:6" x14ac:dyDescent="0.2">
      <c r="B472" s="30"/>
      <c r="C472" s="30"/>
      <c r="D472" s="30"/>
      <c r="E472" s="30"/>
      <c r="F472" s="54"/>
    </row>
    <row r="473" spans="2:6" x14ac:dyDescent="0.2">
      <c r="B473" s="30"/>
      <c r="C473" s="30"/>
      <c r="D473" s="30"/>
      <c r="E473" s="30"/>
      <c r="F473" s="54"/>
    </row>
    <row r="474" spans="2:6" x14ac:dyDescent="0.2">
      <c r="B474" s="30"/>
      <c r="C474" s="30"/>
      <c r="D474" s="30"/>
      <c r="E474" s="30"/>
      <c r="F474" s="54"/>
    </row>
    <row r="475" spans="2:6" x14ac:dyDescent="0.2">
      <c r="B475" s="30"/>
      <c r="C475" s="30"/>
      <c r="D475" s="30"/>
      <c r="E475" s="30"/>
      <c r="F475" s="54"/>
    </row>
    <row r="476" spans="2:6" x14ac:dyDescent="0.2">
      <c r="B476" s="30"/>
      <c r="C476" s="30"/>
      <c r="D476" s="30"/>
      <c r="E476" s="30"/>
      <c r="F476" s="54"/>
    </row>
    <row r="477" spans="2:6" x14ac:dyDescent="0.2">
      <c r="B477" s="30"/>
      <c r="C477" s="30"/>
      <c r="D477" s="30"/>
      <c r="E477" s="30"/>
      <c r="F477" s="54"/>
    </row>
    <row r="484" spans="2:10" s="24" customFormat="1" ht="15" x14ac:dyDescent="0.2">
      <c r="F484" s="51"/>
      <c r="J484" s="60"/>
    </row>
    <row r="485" spans="2:10" s="24" customFormat="1" ht="15" x14ac:dyDescent="0.2">
      <c r="F485" s="51"/>
      <c r="J485" s="60"/>
    </row>
    <row r="486" spans="2:10" s="24" customFormat="1" ht="15" x14ac:dyDescent="0.2">
      <c r="F486" s="51"/>
      <c r="J486" s="60"/>
    </row>
    <row r="489" spans="2:10" s="27" customFormat="1" ht="11.25" x14ac:dyDescent="0.2">
      <c r="F489" s="55"/>
      <c r="J489" s="59"/>
    </row>
    <row r="492" spans="2:10" x14ac:dyDescent="0.2">
      <c r="B492" s="30"/>
      <c r="C492" s="30"/>
      <c r="D492" s="30"/>
      <c r="E492" s="30"/>
      <c r="F492" s="54"/>
    </row>
    <row r="493" spans="2:10" x14ac:dyDescent="0.2">
      <c r="B493" s="30"/>
      <c r="C493" s="30"/>
      <c r="D493" s="30"/>
      <c r="E493" s="30"/>
      <c r="F493" s="54"/>
    </row>
    <row r="494" spans="2:10" x14ac:dyDescent="0.2">
      <c r="B494" s="30"/>
      <c r="C494" s="30"/>
      <c r="D494" s="30"/>
      <c r="E494" s="30"/>
      <c r="F494" s="54"/>
    </row>
    <row r="495" spans="2:10" x14ac:dyDescent="0.2">
      <c r="B495" s="30"/>
      <c r="C495" s="30"/>
      <c r="D495" s="30"/>
      <c r="E495" s="30"/>
      <c r="F495" s="54"/>
    </row>
    <row r="496" spans="2:10" x14ac:dyDescent="0.2">
      <c r="B496" s="30"/>
      <c r="C496" s="30"/>
      <c r="D496" s="30"/>
      <c r="E496" s="30"/>
      <c r="F496" s="54"/>
    </row>
    <row r="497" spans="2:6" x14ac:dyDescent="0.2">
      <c r="B497" s="30"/>
      <c r="C497" s="30"/>
      <c r="D497" s="30"/>
      <c r="E497" s="30"/>
      <c r="F497" s="54"/>
    </row>
    <row r="498" spans="2:6" x14ac:dyDescent="0.2">
      <c r="B498" s="30"/>
      <c r="C498" s="30"/>
      <c r="D498" s="30"/>
      <c r="E498" s="30"/>
      <c r="F498" s="54"/>
    </row>
    <row r="499" spans="2:6" x14ac:dyDescent="0.2">
      <c r="B499" s="30"/>
      <c r="C499" s="30"/>
      <c r="D499" s="30"/>
      <c r="E499" s="30"/>
      <c r="F499" s="54"/>
    </row>
    <row r="500" spans="2:6" x14ac:dyDescent="0.2">
      <c r="B500" s="30"/>
      <c r="C500" s="30"/>
      <c r="D500" s="30"/>
      <c r="E500" s="30"/>
      <c r="F500" s="54"/>
    </row>
    <row r="501" spans="2:6" x14ac:dyDescent="0.2">
      <c r="B501" s="30"/>
      <c r="C501" s="30"/>
      <c r="D501" s="30"/>
      <c r="E501" s="30"/>
      <c r="F501" s="54"/>
    </row>
    <row r="502" spans="2:6" x14ac:dyDescent="0.2">
      <c r="B502" s="30"/>
      <c r="C502" s="30"/>
      <c r="D502" s="30"/>
      <c r="E502" s="30"/>
      <c r="F502" s="54"/>
    </row>
    <row r="503" spans="2:6" x14ac:dyDescent="0.2">
      <c r="B503" s="30"/>
      <c r="C503" s="30"/>
      <c r="D503" s="30"/>
      <c r="E503" s="30"/>
      <c r="F503" s="54"/>
    </row>
    <row r="504" spans="2:6" x14ac:dyDescent="0.2">
      <c r="B504" s="30"/>
      <c r="C504" s="30"/>
      <c r="D504" s="30"/>
      <c r="E504" s="30"/>
      <c r="F504" s="54"/>
    </row>
    <row r="505" spans="2:6" x14ac:dyDescent="0.2">
      <c r="B505" s="30"/>
      <c r="C505" s="30"/>
      <c r="D505" s="30"/>
      <c r="E505" s="30"/>
      <c r="F505" s="54"/>
    </row>
    <row r="506" spans="2:6" x14ac:dyDescent="0.2">
      <c r="B506" s="30"/>
      <c r="C506" s="30"/>
      <c r="D506" s="30"/>
      <c r="E506" s="30"/>
      <c r="F506" s="54"/>
    </row>
    <row r="507" spans="2:6" x14ac:dyDescent="0.2">
      <c r="B507" s="30"/>
      <c r="C507" s="30"/>
      <c r="D507" s="30"/>
      <c r="E507" s="30"/>
      <c r="F507" s="54"/>
    </row>
    <row r="508" spans="2:6" x14ac:dyDescent="0.2">
      <c r="B508" s="30"/>
      <c r="C508" s="30"/>
      <c r="D508" s="30"/>
      <c r="E508" s="30"/>
      <c r="F508" s="54"/>
    </row>
    <row r="509" spans="2:6" x14ac:dyDescent="0.2">
      <c r="B509" s="30"/>
      <c r="C509" s="30"/>
      <c r="D509" s="30"/>
      <c r="E509" s="30"/>
      <c r="F509" s="54"/>
    </row>
    <row r="510" spans="2:6" x14ac:dyDescent="0.2">
      <c r="B510" s="30"/>
      <c r="C510" s="30"/>
      <c r="D510" s="30"/>
      <c r="E510" s="30"/>
      <c r="F510" s="54"/>
    </row>
    <row r="511" spans="2:6" x14ac:dyDescent="0.2">
      <c r="B511" s="30"/>
      <c r="C511" s="30"/>
      <c r="D511" s="30"/>
      <c r="E511" s="30"/>
      <c r="F511" s="54"/>
    </row>
    <row r="512" spans="2:6" x14ac:dyDescent="0.2">
      <c r="B512" s="30"/>
      <c r="C512" s="30"/>
      <c r="D512" s="30"/>
      <c r="E512" s="30"/>
      <c r="F512" s="54"/>
    </row>
    <row r="513" spans="2:6" x14ac:dyDescent="0.2">
      <c r="B513" s="30"/>
      <c r="C513" s="30"/>
      <c r="D513" s="30"/>
      <c r="E513" s="30"/>
      <c r="F513" s="54"/>
    </row>
    <row r="514" spans="2:6" x14ac:dyDescent="0.2">
      <c r="B514" s="30"/>
      <c r="C514" s="30"/>
      <c r="D514" s="30"/>
      <c r="E514" s="30"/>
      <c r="F514" s="54"/>
    </row>
    <row r="515" spans="2:6" x14ac:dyDescent="0.2">
      <c r="B515" s="30"/>
      <c r="C515" s="30"/>
      <c r="D515" s="30"/>
      <c r="E515" s="30"/>
      <c r="F515" s="54"/>
    </row>
    <row r="516" spans="2:6" x14ac:dyDescent="0.2">
      <c r="B516" s="30"/>
      <c r="C516" s="30"/>
      <c r="D516" s="30"/>
      <c r="E516" s="30"/>
      <c r="F516" s="54"/>
    </row>
    <row r="517" spans="2:6" x14ac:dyDescent="0.2">
      <c r="B517" s="30"/>
      <c r="C517" s="30"/>
      <c r="D517" s="30"/>
      <c r="E517" s="30"/>
      <c r="F517" s="54"/>
    </row>
    <row r="518" spans="2:6" x14ac:dyDescent="0.2">
      <c r="B518" s="30"/>
      <c r="C518" s="30"/>
      <c r="D518" s="30"/>
      <c r="E518" s="30"/>
      <c r="F518" s="54"/>
    </row>
    <row r="519" spans="2:6" x14ac:dyDescent="0.2">
      <c r="B519" s="30"/>
      <c r="C519" s="30"/>
      <c r="D519" s="30"/>
      <c r="E519" s="30"/>
      <c r="F519" s="54"/>
    </row>
    <row r="520" spans="2:6" x14ac:dyDescent="0.2">
      <c r="B520" s="30"/>
      <c r="C520" s="30"/>
      <c r="D520" s="30"/>
      <c r="E520" s="30"/>
      <c r="F520" s="54"/>
    </row>
    <row r="521" spans="2:6" x14ac:dyDescent="0.2">
      <c r="B521" s="30"/>
      <c r="C521" s="30"/>
      <c r="D521" s="30"/>
      <c r="E521" s="30"/>
      <c r="F521" s="54"/>
    </row>
    <row r="522" spans="2:6" x14ac:dyDescent="0.2">
      <c r="B522" s="30"/>
      <c r="C522" s="30"/>
      <c r="D522" s="30"/>
      <c r="E522" s="30"/>
      <c r="F522" s="54"/>
    </row>
    <row r="523" spans="2:6" x14ac:dyDescent="0.2">
      <c r="B523" s="30"/>
      <c r="C523" s="30"/>
      <c r="D523" s="30"/>
      <c r="E523" s="30"/>
      <c r="F523" s="54"/>
    </row>
    <row r="524" spans="2:6" x14ac:dyDescent="0.2">
      <c r="B524" s="30"/>
      <c r="C524" s="30"/>
      <c r="D524" s="30"/>
      <c r="E524" s="30"/>
      <c r="F524" s="54"/>
    </row>
    <row r="525" spans="2:6" x14ac:dyDescent="0.2">
      <c r="B525" s="30"/>
      <c r="C525" s="30"/>
      <c r="D525" s="30"/>
      <c r="E525" s="30"/>
      <c r="F525" s="54"/>
    </row>
    <row r="526" spans="2:6" x14ac:dyDescent="0.2">
      <c r="B526" s="30"/>
      <c r="C526" s="30"/>
      <c r="D526" s="30"/>
      <c r="E526" s="30"/>
      <c r="F526" s="54"/>
    </row>
    <row r="527" spans="2:6" x14ac:dyDescent="0.2">
      <c r="B527" s="30"/>
      <c r="C527" s="30"/>
      <c r="D527" s="30"/>
      <c r="E527" s="30"/>
      <c r="F527" s="54"/>
    </row>
    <row r="528" spans="2:6" x14ac:dyDescent="0.2">
      <c r="B528" s="30"/>
      <c r="C528" s="30"/>
      <c r="D528" s="30"/>
      <c r="E528" s="30"/>
      <c r="F528" s="54"/>
    </row>
    <row r="529" spans="2:10" x14ac:dyDescent="0.2">
      <c r="B529" s="30"/>
      <c r="C529" s="30"/>
      <c r="D529" s="30"/>
      <c r="E529" s="30"/>
      <c r="F529" s="54"/>
    </row>
    <row r="530" spans="2:10" x14ac:dyDescent="0.2">
      <c r="B530" s="30"/>
      <c r="C530" s="30"/>
      <c r="D530" s="30"/>
      <c r="E530" s="30"/>
      <c r="F530" s="54"/>
    </row>
    <row r="531" spans="2:10" x14ac:dyDescent="0.2">
      <c r="B531" s="30"/>
      <c r="C531" s="30"/>
      <c r="D531" s="30"/>
      <c r="E531" s="30"/>
      <c r="F531" s="54"/>
    </row>
    <row r="532" spans="2:10" x14ac:dyDescent="0.2">
      <c r="B532" s="30"/>
      <c r="C532" s="30"/>
      <c r="D532" s="30"/>
      <c r="E532" s="30"/>
      <c r="F532" s="54"/>
    </row>
    <row r="533" spans="2:10" x14ac:dyDescent="0.2">
      <c r="B533" s="30"/>
      <c r="C533" s="30"/>
      <c r="D533" s="30"/>
      <c r="E533" s="30"/>
      <c r="F533" s="54"/>
    </row>
    <row r="534" spans="2:10" x14ac:dyDescent="0.2">
      <c r="B534" s="30"/>
      <c r="C534" s="30"/>
      <c r="D534" s="30"/>
      <c r="E534" s="30"/>
      <c r="F534" s="54"/>
    </row>
    <row r="535" spans="2:10" x14ac:dyDescent="0.2">
      <c r="B535" s="30"/>
      <c r="C535" s="30"/>
      <c r="D535" s="30"/>
      <c r="E535" s="30"/>
      <c r="F535" s="54"/>
    </row>
    <row r="536" spans="2:10" s="24" customFormat="1" ht="15" x14ac:dyDescent="0.2">
      <c r="B536" s="30"/>
      <c r="C536" s="30"/>
      <c r="D536" s="30"/>
      <c r="E536" s="30"/>
      <c r="F536" s="54"/>
      <c r="J536" s="60"/>
    </row>
    <row r="537" spans="2:10" s="24" customFormat="1" ht="15" x14ac:dyDescent="0.2">
      <c r="B537" s="30"/>
      <c r="C537" s="30"/>
      <c r="D537" s="30"/>
      <c r="E537" s="30"/>
      <c r="F537" s="54"/>
      <c r="J537" s="60"/>
    </row>
    <row r="538" spans="2:10" s="24" customFormat="1" ht="15" x14ac:dyDescent="0.2">
      <c r="B538" s="30"/>
      <c r="C538" s="30"/>
      <c r="D538" s="30"/>
      <c r="E538" s="30"/>
      <c r="F538" s="54"/>
      <c r="J538" s="60"/>
    </row>
    <row r="539" spans="2:10" x14ac:dyDescent="0.2">
      <c r="B539" s="30"/>
      <c r="C539" s="30"/>
      <c r="D539" s="30"/>
      <c r="E539" s="30"/>
      <c r="F539" s="54"/>
    </row>
    <row r="540" spans="2:10" x14ac:dyDescent="0.2">
      <c r="B540" s="30"/>
      <c r="C540" s="30"/>
      <c r="D540" s="30"/>
      <c r="E540" s="30"/>
      <c r="F540" s="54"/>
    </row>
    <row r="541" spans="2:10" s="27" customFormat="1" ht="11.25" x14ac:dyDescent="0.2">
      <c r="F541" s="55"/>
      <c r="J541" s="59"/>
    </row>
    <row r="542" spans="2:10" x14ac:dyDescent="0.2">
      <c r="B542" s="30"/>
      <c r="C542" s="30"/>
      <c r="D542" s="30"/>
      <c r="E542" s="30"/>
      <c r="F542" s="54"/>
    </row>
    <row r="543" spans="2:10" x14ac:dyDescent="0.2">
      <c r="B543" s="30"/>
      <c r="C543" s="30"/>
      <c r="D543" s="30"/>
      <c r="E543" s="30"/>
      <c r="F543" s="54"/>
    </row>
    <row r="544" spans="2:10" x14ac:dyDescent="0.2">
      <c r="B544" s="30"/>
      <c r="C544" s="30"/>
      <c r="D544" s="30"/>
      <c r="E544" s="30"/>
      <c r="F544" s="54"/>
    </row>
    <row r="545" spans="2:6" x14ac:dyDescent="0.2">
      <c r="B545" s="30"/>
      <c r="C545" s="30"/>
      <c r="D545" s="30"/>
      <c r="E545" s="30"/>
      <c r="F545" s="54"/>
    </row>
    <row r="546" spans="2:6" x14ac:dyDescent="0.2">
      <c r="B546" s="30"/>
      <c r="C546" s="30"/>
      <c r="D546" s="30"/>
      <c r="E546" s="30"/>
      <c r="F546" s="54"/>
    </row>
    <row r="547" spans="2:6" x14ac:dyDescent="0.2">
      <c r="B547" s="30"/>
      <c r="C547" s="30"/>
      <c r="D547" s="30"/>
      <c r="E547" s="30"/>
      <c r="F547" s="54"/>
    </row>
    <row r="548" spans="2:6" x14ac:dyDescent="0.2">
      <c r="B548" s="30"/>
      <c r="C548" s="30"/>
      <c r="D548" s="30"/>
      <c r="E548" s="30"/>
      <c r="F548" s="54"/>
    </row>
    <row r="549" spans="2:6" x14ac:dyDescent="0.2">
      <c r="B549" s="30"/>
      <c r="C549" s="30"/>
      <c r="D549" s="30"/>
      <c r="E549" s="30"/>
      <c r="F549" s="54"/>
    </row>
    <row r="550" spans="2:6" x14ac:dyDescent="0.2">
      <c r="B550" s="30"/>
      <c r="C550" s="30"/>
      <c r="D550" s="30"/>
      <c r="E550" s="30"/>
      <c r="F550" s="54"/>
    </row>
    <row r="551" spans="2:6" x14ac:dyDescent="0.2">
      <c r="B551" s="30"/>
      <c r="C551" s="30"/>
      <c r="D551" s="30"/>
      <c r="E551" s="30"/>
      <c r="F551" s="54"/>
    </row>
    <row r="552" spans="2:6" x14ac:dyDescent="0.2">
      <c r="B552" s="30"/>
      <c r="C552" s="30"/>
      <c r="D552" s="30"/>
      <c r="E552" s="30"/>
      <c r="F552" s="54"/>
    </row>
    <row r="553" spans="2:6" x14ac:dyDescent="0.2">
      <c r="B553" s="30"/>
      <c r="C553" s="30"/>
      <c r="D553" s="30"/>
      <c r="E553" s="30"/>
      <c r="F553" s="54"/>
    </row>
    <row r="554" spans="2:6" x14ac:dyDescent="0.2">
      <c r="B554" s="30"/>
      <c r="C554" s="30"/>
      <c r="D554" s="30"/>
      <c r="E554" s="30"/>
      <c r="F554" s="54"/>
    </row>
    <row r="555" spans="2:6" x14ac:dyDescent="0.2">
      <c r="B555" s="30"/>
      <c r="C555" s="30"/>
      <c r="D555" s="30"/>
      <c r="E555" s="30"/>
      <c r="F555" s="54"/>
    </row>
    <row r="556" spans="2:6" x14ac:dyDescent="0.2">
      <c r="B556" s="30"/>
      <c r="C556" s="30"/>
      <c r="D556" s="30"/>
      <c r="E556" s="30"/>
      <c r="F556" s="54"/>
    </row>
    <row r="557" spans="2:6" x14ac:dyDescent="0.2">
      <c r="B557" s="30"/>
      <c r="C557" s="30"/>
      <c r="D557" s="30"/>
      <c r="E557" s="30"/>
      <c r="F557" s="54"/>
    </row>
    <row r="558" spans="2:6" x14ac:dyDescent="0.2">
      <c r="B558" s="30"/>
      <c r="C558" s="30"/>
      <c r="D558" s="30"/>
      <c r="E558" s="30"/>
      <c r="F558" s="54"/>
    </row>
    <row r="559" spans="2:6" x14ac:dyDescent="0.2">
      <c r="B559" s="30"/>
      <c r="C559" s="30"/>
      <c r="D559" s="30"/>
      <c r="E559" s="30"/>
      <c r="F559" s="54"/>
    </row>
    <row r="560" spans="2:6" x14ac:dyDescent="0.2">
      <c r="B560" s="30"/>
      <c r="C560" s="30"/>
      <c r="D560" s="30"/>
      <c r="E560" s="30"/>
      <c r="F560" s="54"/>
    </row>
    <row r="561" spans="2:6" x14ac:dyDescent="0.2">
      <c r="B561" s="30"/>
      <c r="C561" s="30"/>
      <c r="D561" s="30"/>
      <c r="E561" s="30"/>
      <c r="F561" s="54"/>
    </row>
    <row r="562" spans="2:6" x14ac:dyDescent="0.2">
      <c r="B562" s="30"/>
      <c r="C562" s="30"/>
      <c r="D562" s="30"/>
      <c r="E562" s="30"/>
      <c r="F562" s="54"/>
    </row>
    <row r="563" spans="2:6" x14ac:dyDescent="0.2">
      <c r="B563" s="30"/>
      <c r="C563" s="30"/>
      <c r="D563" s="30"/>
      <c r="E563" s="30"/>
      <c r="F563" s="54"/>
    </row>
    <row r="564" spans="2:6" x14ac:dyDescent="0.2">
      <c r="B564" s="30"/>
      <c r="C564" s="30"/>
      <c r="D564" s="30"/>
      <c r="E564" s="30"/>
      <c r="F564" s="54"/>
    </row>
    <row r="565" spans="2:6" x14ac:dyDescent="0.2">
      <c r="B565" s="30"/>
      <c r="C565" s="30"/>
      <c r="D565" s="30"/>
      <c r="E565" s="30"/>
      <c r="F565" s="54"/>
    </row>
    <row r="566" spans="2:6" x14ac:dyDescent="0.2">
      <c r="B566" s="30"/>
      <c r="C566" s="30"/>
      <c r="D566" s="30"/>
      <c r="E566" s="30"/>
      <c r="F566" s="54"/>
    </row>
    <row r="567" spans="2:6" x14ac:dyDescent="0.2">
      <c r="B567" s="30"/>
      <c r="C567" s="30"/>
      <c r="D567" s="30"/>
      <c r="E567" s="30"/>
      <c r="F567" s="54"/>
    </row>
    <row r="568" spans="2:6" x14ac:dyDescent="0.2">
      <c r="B568" s="30"/>
      <c r="C568" s="30"/>
      <c r="D568" s="30"/>
      <c r="E568" s="30"/>
      <c r="F568" s="54"/>
    </row>
    <row r="569" spans="2:6" x14ac:dyDescent="0.2">
      <c r="B569" s="30"/>
      <c r="C569" s="30"/>
      <c r="D569" s="30"/>
      <c r="E569" s="30"/>
      <c r="F569" s="54"/>
    </row>
    <row r="570" spans="2:6" x14ac:dyDescent="0.2">
      <c r="B570" s="30"/>
      <c r="C570" s="30"/>
      <c r="D570" s="30"/>
      <c r="E570" s="30"/>
      <c r="F570" s="54"/>
    </row>
    <row r="571" spans="2:6" x14ac:dyDescent="0.2">
      <c r="B571" s="30"/>
      <c r="C571" s="30"/>
      <c r="D571" s="30"/>
      <c r="E571" s="30"/>
      <c r="F571" s="54"/>
    </row>
    <row r="572" spans="2:6" x14ac:dyDescent="0.2">
      <c r="B572" s="30"/>
      <c r="C572" s="30"/>
      <c r="D572" s="30"/>
      <c r="E572" s="30"/>
      <c r="F572" s="54"/>
    </row>
    <row r="573" spans="2:6" x14ac:dyDescent="0.2">
      <c r="B573" s="30"/>
      <c r="C573" s="30"/>
      <c r="D573" s="30"/>
      <c r="E573" s="30"/>
      <c r="F573" s="54"/>
    </row>
    <row r="574" spans="2:6" x14ac:dyDescent="0.2">
      <c r="B574" s="30"/>
      <c r="C574" s="30"/>
      <c r="D574" s="30"/>
      <c r="E574" s="30"/>
      <c r="F574" s="54"/>
    </row>
    <row r="575" spans="2:6" x14ac:dyDescent="0.2">
      <c r="B575" s="30"/>
      <c r="C575" s="30"/>
      <c r="D575" s="30"/>
      <c r="E575" s="30"/>
      <c r="F575" s="54"/>
    </row>
    <row r="576" spans="2:6" x14ac:dyDescent="0.2">
      <c r="B576" s="30"/>
      <c r="C576" s="30"/>
      <c r="D576" s="30"/>
      <c r="E576" s="30"/>
      <c r="F576" s="54"/>
    </row>
    <row r="577" spans="2:10" x14ac:dyDescent="0.2">
      <c r="B577" s="30"/>
      <c r="C577" s="30"/>
      <c r="D577" s="30"/>
      <c r="E577" s="30"/>
      <c r="F577" s="54"/>
    </row>
    <row r="578" spans="2:10" x14ac:dyDescent="0.2">
      <c r="B578" s="30"/>
      <c r="C578" s="30"/>
      <c r="D578" s="30"/>
      <c r="E578" s="30"/>
      <c r="F578" s="54"/>
    </row>
    <row r="579" spans="2:10" x14ac:dyDescent="0.2">
      <c r="B579" s="30"/>
      <c r="C579" s="30"/>
      <c r="D579" s="30"/>
      <c r="E579" s="30"/>
      <c r="F579" s="54"/>
    </row>
    <row r="580" spans="2:10" x14ac:dyDescent="0.2">
      <c r="B580" s="30"/>
      <c r="C580" s="30"/>
      <c r="D580" s="30"/>
      <c r="E580" s="30"/>
      <c r="F580" s="54"/>
    </row>
    <row r="581" spans="2:10" x14ac:dyDescent="0.2">
      <c r="B581" s="30"/>
      <c r="C581" s="30"/>
      <c r="D581" s="30"/>
      <c r="E581" s="30"/>
      <c r="F581" s="54"/>
    </row>
    <row r="588" spans="2:10" s="24" customFormat="1" ht="15" x14ac:dyDescent="0.2">
      <c r="F588" s="51"/>
      <c r="J588" s="60"/>
    </row>
    <row r="589" spans="2:10" s="24" customFormat="1" ht="15" x14ac:dyDescent="0.2">
      <c r="F589" s="51"/>
      <c r="J589" s="60"/>
    </row>
    <row r="590" spans="2:10" s="24" customFormat="1" ht="15" x14ac:dyDescent="0.2">
      <c r="F590" s="51"/>
      <c r="J590" s="60"/>
    </row>
    <row r="593" spans="2:10" s="27" customFormat="1" ht="11.25" x14ac:dyDescent="0.2">
      <c r="F593" s="55"/>
      <c r="J593" s="59"/>
    </row>
    <row r="596" spans="2:10" x14ac:dyDescent="0.2">
      <c r="B596" s="30"/>
      <c r="C596" s="30"/>
      <c r="D596" s="30"/>
      <c r="E596" s="30"/>
      <c r="F596" s="54"/>
    </row>
    <row r="597" spans="2:10" x14ac:dyDescent="0.2">
      <c r="B597" s="30"/>
      <c r="C597" s="30"/>
      <c r="D597" s="30"/>
      <c r="E597" s="30"/>
      <c r="F597" s="54"/>
    </row>
    <row r="598" spans="2:10" x14ac:dyDescent="0.2">
      <c r="B598" s="30"/>
      <c r="C598" s="30"/>
      <c r="D598" s="30"/>
      <c r="E598" s="30"/>
      <c r="F598" s="54"/>
    </row>
    <row r="599" spans="2:10" x14ac:dyDescent="0.2">
      <c r="B599" s="30"/>
      <c r="C599" s="30"/>
      <c r="D599" s="30"/>
      <c r="E599" s="30"/>
      <c r="F599" s="54"/>
    </row>
    <row r="600" spans="2:10" x14ac:dyDescent="0.2">
      <c r="B600" s="30"/>
      <c r="C600" s="30"/>
      <c r="D600" s="30"/>
      <c r="E600" s="30"/>
      <c r="F600" s="54"/>
    </row>
    <row r="601" spans="2:10" x14ac:dyDescent="0.2">
      <c r="B601" s="30"/>
      <c r="C601" s="30"/>
      <c r="D601" s="30"/>
      <c r="E601" s="30"/>
      <c r="F601" s="54"/>
    </row>
    <row r="602" spans="2:10" x14ac:dyDescent="0.2">
      <c r="B602" s="30"/>
      <c r="C602" s="30"/>
      <c r="D602" s="30"/>
      <c r="E602" s="30"/>
      <c r="F602" s="54"/>
    </row>
    <row r="603" spans="2:10" x14ac:dyDescent="0.2">
      <c r="B603" s="30"/>
      <c r="C603" s="30"/>
      <c r="D603" s="30"/>
      <c r="E603" s="30"/>
      <c r="F603" s="54"/>
    </row>
    <row r="604" spans="2:10" x14ac:dyDescent="0.2">
      <c r="B604" s="30"/>
      <c r="C604" s="30"/>
      <c r="D604" s="30"/>
      <c r="E604" s="30"/>
      <c r="F604" s="54"/>
    </row>
    <row r="605" spans="2:10" x14ac:dyDescent="0.2">
      <c r="B605" s="30"/>
      <c r="C605" s="30"/>
      <c r="D605" s="30"/>
      <c r="E605" s="30"/>
      <c r="F605" s="54"/>
    </row>
    <row r="606" spans="2:10" x14ac:dyDescent="0.2">
      <c r="B606" s="30"/>
      <c r="C606" s="30"/>
      <c r="D606" s="30"/>
      <c r="E606" s="30"/>
      <c r="F606" s="54"/>
    </row>
    <row r="607" spans="2:10" x14ac:dyDescent="0.2">
      <c r="B607" s="30"/>
      <c r="C607" s="30"/>
      <c r="D607" s="30"/>
      <c r="E607" s="30"/>
      <c r="F607" s="54"/>
    </row>
    <row r="608" spans="2:10" x14ac:dyDescent="0.2">
      <c r="B608" s="30"/>
      <c r="C608" s="30"/>
      <c r="D608" s="30"/>
      <c r="E608" s="30"/>
      <c r="F608" s="54"/>
    </row>
    <row r="609" spans="2:6" x14ac:dyDescent="0.2">
      <c r="B609" s="30"/>
      <c r="C609" s="30"/>
      <c r="D609" s="30"/>
      <c r="E609" s="30"/>
      <c r="F609" s="54"/>
    </row>
    <row r="610" spans="2:6" x14ac:dyDescent="0.2">
      <c r="B610" s="30"/>
      <c r="C610" s="30"/>
      <c r="D610" s="30"/>
      <c r="E610" s="30"/>
      <c r="F610" s="54"/>
    </row>
    <row r="611" spans="2:6" x14ac:dyDescent="0.2">
      <c r="B611" s="30"/>
      <c r="C611" s="30"/>
      <c r="D611" s="30"/>
      <c r="E611" s="30"/>
      <c r="F611" s="54"/>
    </row>
    <row r="612" spans="2:6" x14ac:dyDescent="0.2">
      <c r="B612" s="30"/>
      <c r="C612" s="30"/>
      <c r="D612" s="30"/>
      <c r="E612" s="30"/>
      <c r="F612" s="54"/>
    </row>
    <row r="613" spans="2:6" x14ac:dyDescent="0.2">
      <c r="B613" s="30"/>
      <c r="C613" s="30"/>
      <c r="D613" s="30"/>
      <c r="E613" s="30"/>
      <c r="F613" s="54"/>
    </row>
    <row r="614" spans="2:6" x14ac:dyDescent="0.2">
      <c r="B614" s="30"/>
      <c r="C614" s="30"/>
      <c r="D614" s="30"/>
      <c r="E614" s="30"/>
      <c r="F614" s="54"/>
    </row>
    <row r="615" spans="2:6" x14ac:dyDescent="0.2">
      <c r="B615" s="30"/>
      <c r="C615" s="30"/>
      <c r="D615" s="30"/>
      <c r="E615" s="30"/>
      <c r="F615" s="54"/>
    </row>
    <row r="616" spans="2:6" x14ac:dyDescent="0.2">
      <c r="B616" s="30"/>
      <c r="C616" s="30"/>
      <c r="D616" s="30"/>
      <c r="E616" s="30"/>
      <c r="F616" s="54"/>
    </row>
    <row r="617" spans="2:6" x14ac:dyDescent="0.2">
      <c r="B617" s="30"/>
      <c r="C617" s="30"/>
      <c r="D617" s="30"/>
      <c r="E617" s="30"/>
      <c r="F617" s="54"/>
    </row>
    <row r="618" spans="2:6" x14ac:dyDescent="0.2">
      <c r="B618" s="30"/>
      <c r="C618" s="30"/>
      <c r="D618" s="30"/>
      <c r="E618" s="30"/>
      <c r="F618" s="54"/>
    </row>
    <row r="619" spans="2:6" x14ac:dyDescent="0.2">
      <c r="B619" s="30"/>
      <c r="C619" s="30"/>
      <c r="D619" s="30"/>
      <c r="E619" s="30"/>
      <c r="F619" s="54"/>
    </row>
    <row r="620" spans="2:6" x14ac:dyDescent="0.2">
      <c r="B620" s="30"/>
      <c r="C620" s="30"/>
      <c r="D620" s="30"/>
      <c r="E620" s="30"/>
      <c r="F620" s="54"/>
    </row>
    <row r="621" spans="2:6" x14ac:dyDescent="0.2">
      <c r="B621" s="30"/>
      <c r="C621" s="30"/>
      <c r="D621" s="30"/>
      <c r="E621" s="30"/>
      <c r="F621" s="54"/>
    </row>
    <row r="622" spans="2:6" x14ac:dyDescent="0.2">
      <c r="B622" s="30"/>
      <c r="C622" s="30"/>
      <c r="D622" s="30"/>
      <c r="E622" s="30"/>
      <c r="F622" s="54"/>
    </row>
    <row r="623" spans="2:6" x14ac:dyDescent="0.2">
      <c r="B623" s="30"/>
      <c r="C623" s="30"/>
      <c r="D623" s="30"/>
      <c r="E623" s="30"/>
      <c r="F623" s="54"/>
    </row>
    <row r="624" spans="2:6" x14ac:dyDescent="0.2">
      <c r="B624" s="30"/>
      <c r="C624" s="30"/>
      <c r="D624" s="30"/>
      <c r="E624" s="30"/>
      <c r="F624" s="54"/>
    </row>
    <row r="625" spans="2:10" x14ac:dyDescent="0.2">
      <c r="B625" s="30"/>
      <c r="C625" s="30"/>
      <c r="D625" s="30"/>
      <c r="E625" s="30"/>
      <c r="F625" s="54"/>
    </row>
    <row r="626" spans="2:10" x14ac:dyDescent="0.2">
      <c r="B626" s="30"/>
      <c r="C626" s="30"/>
      <c r="D626" s="30"/>
      <c r="E626" s="30"/>
      <c r="F626" s="54"/>
    </row>
    <row r="627" spans="2:10" x14ac:dyDescent="0.2">
      <c r="B627" s="30"/>
      <c r="C627" s="30"/>
      <c r="D627" s="30"/>
      <c r="E627" s="30"/>
      <c r="F627" s="54"/>
    </row>
    <row r="628" spans="2:10" x14ac:dyDescent="0.2">
      <c r="B628" s="30"/>
      <c r="C628" s="30"/>
      <c r="D628" s="30"/>
      <c r="E628" s="30"/>
      <c r="F628" s="54"/>
    </row>
    <row r="629" spans="2:10" x14ac:dyDescent="0.2">
      <c r="B629" s="30"/>
      <c r="C629" s="30"/>
      <c r="D629" s="30"/>
      <c r="E629" s="30"/>
      <c r="F629" s="54"/>
    </row>
    <row r="630" spans="2:10" x14ac:dyDescent="0.2">
      <c r="B630" s="30"/>
      <c r="C630" s="30"/>
      <c r="D630" s="30"/>
      <c r="E630" s="30"/>
      <c r="F630" s="54"/>
    </row>
    <row r="631" spans="2:10" x14ac:dyDescent="0.2">
      <c r="B631" s="30"/>
      <c r="C631" s="30"/>
      <c r="D631" s="30"/>
      <c r="E631" s="30"/>
      <c r="F631" s="54"/>
    </row>
    <row r="632" spans="2:10" x14ac:dyDescent="0.2">
      <c r="B632" s="30"/>
      <c r="C632" s="30"/>
      <c r="D632" s="30"/>
      <c r="E632" s="30"/>
      <c r="F632" s="54"/>
    </row>
    <row r="633" spans="2:10" x14ac:dyDescent="0.2">
      <c r="B633" s="30"/>
      <c r="C633" s="30"/>
      <c r="D633" s="30"/>
      <c r="E633" s="30"/>
      <c r="F633" s="54"/>
    </row>
    <row r="640" spans="2:10" s="24" customFormat="1" ht="15" x14ac:dyDescent="0.2">
      <c r="F640" s="51"/>
      <c r="J640" s="60"/>
    </row>
    <row r="641" spans="2:10" s="24" customFormat="1" ht="15" x14ac:dyDescent="0.2">
      <c r="F641" s="51"/>
      <c r="J641" s="60"/>
    </row>
    <row r="642" spans="2:10" s="24" customFormat="1" ht="15" x14ac:dyDescent="0.2">
      <c r="F642" s="51"/>
      <c r="J642" s="60"/>
    </row>
    <row r="645" spans="2:10" s="27" customFormat="1" ht="11.25" x14ac:dyDescent="0.2">
      <c r="F645" s="55"/>
      <c r="J645" s="59"/>
    </row>
    <row r="648" spans="2:10" x14ac:dyDescent="0.2">
      <c r="B648" s="30"/>
      <c r="C648" s="30"/>
      <c r="D648" s="30"/>
      <c r="E648" s="30"/>
      <c r="F648" s="54"/>
    </row>
    <row r="649" spans="2:10" x14ac:dyDescent="0.2">
      <c r="B649" s="30"/>
      <c r="C649" s="30"/>
      <c r="D649" s="30"/>
      <c r="E649" s="30"/>
      <c r="F649" s="54"/>
    </row>
    <row r="650" spans="2:10" x14ac:dyDescent="0.2">
      <c r="B650" s="30"/>
      <c r="C650" s="30"/>
      <c r="D650" s="30"/>
      <c r="E650" s="30"/>
      <c r="F650" s="54"/>
    </row>
    <row r="651" spans="2:10" x14ac:dyDescent="0.2">
      <c r="B651" s="30"/>
      <c r="C651" s="30"/>
      <c r="D651" s="30"/>
      <c r="E651" s="30"/>
      <c r="F651" s="54"/>
    </row>
    <row r="652" spans="2:10" x14ac:dyDescent="0.2">
      <c r="B652" s="30"/>
      <c r="C652" s="30"/>
      <c r="D652" s="30"/>
      <c r="E652" s="30"/>
      <c r="F652" s="54"/>
    </row>
    <row r="653" spans="2:10" x14ac:dyDescent="0.2">
      <c r="B653" s="30"/>
      <c r="C653" s="30"/>
      <c r="D653" s="30"/>
      <c r="E653" s="30"/>
      <c r="F653" s="54"/>
    </row>
    <row r="654" spans="2:10" x14ac:dyDescent="0.2">
      <c r="B654" s="30"/>
      <c r="C654" s="30"/>
      <c r="D654" s="30"/>
      <c r="E654" s="30"/>
      <c r="F654" s="54"/>
    </row>
    <row r="655" spans="2:10" x14ac:dyDescent="0.2">
      <c r="B655" s="30"/>
      <c r="C655" s="30"/>
      <c r="D655" s="30"/>
      <c r="E655" s="30"/>
      <c r="F655" s="54"/>
    </row>
    <row r="656" spans="2:10" x14ac:dyDescent="0.2">
      <c r="B656" s="30"/>
      <c r="C656" s="30"/>
      <c r="D656" s="30"/>
      <c r="E656" s="30"/>
      <c r="F656" s="54"/>
    </row>
    <row r="657" spans="2:6" x14ac:dyDescent="0.2">
      <c r="B657" s="30"/>
      <c r="C657" s="30"/>
      <c r="D657" s="30"/>
      <c r="E657" s="30"/>
      <c r="F657" s="54"/>
    </row>
    <row r="658" spans="2:6" x14ac:dyDescent="0.2">
      <c r="B658" s="30"/>
      <c r="C658" s="30"/>
      <c r="D658" s="30"/>
      <c r="E658" s="30"/>
      <c r="F658" s="54"/>
    </row>
    <row r="659" spans="2:6" x14ac:dyDescent="0.2">
      <c r="B659" s="30"/>
      <c r="C659" s="30"/>
      <c r="D659" s="30"/>
      <c r="E659" s="30"/>
      <c r="F659" s="54"/>
    </row>
    <row r="660" spans="2:6" x14ac:dyDescent="0.2">
      <c r="B660" s="30"/>
      <c r="C660" s="30"/>
      <c r="D660" s="30"/>
      <c r="E660" s="30"/>
      <c r="F660" s="54"/>
    </row>
    <row r="661" spans="2:6" x14ac:dyDescent="0.2">
      <c r="B661" s="30"/>
      <c r="C661" s="30"/>
      <c r="D661" s="30"/>
      <c r="E661" s="30"/>
      <c r="F661" s="54"/>
    </row>
    <row r="662" spans="2:6" x14ac:dyDescent="0.2">
      <c r="B662" s="30"/>
      <c r="C662" s="30"/>
      <c r="D662" s="30"/>
      <c r="E662" s="30"/>
      <c r="F662" s="54"/>
    </row>
    <row r="663" spans="2:6" x14ac:dyDescent="0.2">
      <c r="B663" s="30"/>
      <c r="C663" s="30"/>
      <c r="D663" s="30"/>
      <c r="E663" s="30"/>
      <c r="F663" s="54"/>
    </row>
    <row r="664" spans="2:6" x14ac:dyDescent="0.2">
      <c r="B664" s="30"/>
      <c r="C664" s="30"/>
      <c r="D664" s="30"/>
      <c r="E664" s="30"/>
      <c r="F664" s="54"/>
    </row>
    <row r="665" spans="2:6" x14ac:dyDescent="0.2">
      <c r="B665" s="30"/>
      <c r="C665" s="30"/>
      <c r="D665" s="30"/>
      <c r="E665" s="30"/>
      <c r="F665" s="54"/>
    </row>
    <row r="666" spans="2:6" x14ac:dyDescent="0.2">
      <c r="B666" s="30"/>
      <c r="C666" s="30"/>
      <c r="D666" s="30"/>
      <c r="E666" s="30"/>
      <c r="F666" s="54"/>
    </row>
    <row r="667" spans="2:6" x14ac:dyDescent="0.2">
      <c r="B667" s="30"/>
      <c r="C667" s="30"/>
      <c r="D667" s="30"/>
      <c r="E667" s="30"/>
      <c r="F667" s="54"/>
    </row>
    <row r="668" spans="2:6" x14ac:dyDescent="0.2">
      <c r="B668" s="30"/>
      <c r="C668" s="30"/>
      <c r="D668" s="30"/>
      <c r="E668" s="30"/>
      <c r="F668" s="54"/>
    </row>
    <row r="669" spans="2:6" x14ac:dyDescent="0.2">
      <c r="B669" s="30"/>
      <c r="C669" s="30"/>
      <c r="D669" s="30"/>
      <c r="E669" s="30"/>
      <c r="F669" s="54"/>
    </row>
    <row r="670" spans="2:6" x14ac:dyDescent="0.2">
      <c r="B670" s="30"/>
      <c r="C670" s="30"/>
      <c r="D670" s="30"/>
      <c r="E670" s="30"/>
      <c r="F670" s="54"/>
    </row>
    <row r="671" spans="2:6" x14ac:dyDescent="0.2">
      <c r="B671" s="30"/>
      <c r="C671" s="30"/>
      <c r="D671" s="30"/>
      <c r="E671" s="30"/>
      <c r="F671" s="54"/>
    </row>
    <row r="672" spans="2:6" x14ac:dyDescent="0.2">
      <c r="B672" s="30"/>
      <c r="C672" s="30"/>
      <c r="D672" s="30"/>
      <c r="E672" s="30"/>
      <c r="F672" s="54"/>
    </row>
    <row r="673" spans="2:6" x14ac:dyDescent="0.2">
      <c r="B673" s="30"/>
      <c r="C673" s="30"/>
      <c r="D673" s="30"/>
      <c r="E673" s="30"/>
      <c r="F673" s="54"/>
    </row>
    <row r="674" spans="2:6" x14ac:dyDescent="0.2">
      <c r="B674" s="30"/>
      <c r="C674" s="30"/>
      <c r="D674" s="30"/>
      <c r="E674" s="30"/>
      <c r="F674" s="54"/>
    </row>
    <row r="675" spans="2:6" x14ac:dyDescent="0.2">
      <c r="B675" s="30"/>
      <c r="C675" s="30"/>
      <c r="D675" s="30"/>
      <c r="E675" s="30"/>
      <c r="F675" s="54"/>
    </row>
    <row r="676" spans="2:6" x14ac:dyDescent="0.2">
      <c r="B676" s="30"/>
      <c r="C676" s="30"/>
      <c r="D676" s="30"/>
      <c r="E676" s="30"/>
      <c r="F676" s="54"/>
    </row>
    <row r="677" spans="2:6" x14ac:dyDescent="0.2">
      <c r="B677" s="30"/>
      <c r="C677" s="30"/>
      <c r="D677" s="30"/>
      <c r="E677" s="30"/>
      <c r="F677" s="54"/>
    </row>
    <row r="678" spans="2:6" x14ac:dyDescent="0.2">
      <c r="B678" s="30"/>
      <c r="C678" s="30"/>
      <c r="D678" s="30"/>
      <c r="E678" s="30"/>
      <c r="F678" s="54"/>
    </row>
    <row r="679" spans="2:6" x14ac:dyDescent="0.2">
      <c r="B679" s="30"/>
      <c r="C679" s="30"/>
      <c r="D679" s="30"/>
      <c r="E679" s="30"/>
      <c r="F679" s="54"/>
    </row>
    <row r="680" spans="2:6" x14ac:dyDescent="0.2">
      <c r="B680" s="30"/>
      <c r="C680" s="30"/>
      <c r="D680" s="30"/>
      <c r="E680" s="30"/>
      <c r="F680" s="54"/>
    </row>
    <row r="681" spans="2:6" x14ac:dyDescent="0.2">
      <c r="B681" s="30"/>
      <c r="C681" s="30"/>
      <c r="D681" s="30"/>
      <c r="E681" s="30"/>
      <c r="F681" s="54"/>
    </row>
    <row r="682" spans="2:6" x14ac:dyDescent="0.2">
      <c r="B682" s="30"/>
      <c r="C682" s="30"/>
      <c r="D682" s="30"/>
      <c r="E682" s="30"/>
      <c r="F682" s="54"/>
    </row>
    <row r="683" spans="2:6" x14ac:dyDescent="0.2">
      <c r="B683" s="30"/>
      <c r="C683" s="30"/>
      <c r="D683" s="30"/>
      <c r="E683" s="30"/>
      <c r="F683" s="54"/>
    </row>
    <row r="684" spans="2:6" x14ac:dyDescent="0.2">
      <c r="B684" s="30"/>
      <c r="C684" s="30"/>
      <c r="D684" s="30"/>
      <c r="E684" s="30"/>
      <c r="F684" s="54"/>
    </row>
    <row r="685" spans="2:6" x14ac:dyDescent="0.2">
      <c r="B685" s="30"/>
      <c r="C685" s="30"/>
      <c r="D685" s="30"/>
      <c r="E685" s="30"/>
      <c r="F685" s="54"/>
    </row>
    <row r="692" spans="2:10" s="24" customFormat="1" ht="15" x14ac:dyDescent="0.2">
      <c r="F692" s="51"/>
      <c r="J692" s="60"/>
    </row>
    <row r="693" spans="2:10" s="24" customFormat="1" ht="15" x14ac:dyDescent="0.2">
      <c r="F693" s="51"/>
      <c r="J693" s="60"/>
    </row>
    <row r="694" spans="2:10" s="24" customFormat="1" ht="15" x14ac:dyDescent="0.2">
      <c r="F694" s="51"/>
      <c r="J694" s="60"/>
    </row>
    <row r="697" spans="2:10" s="27" customFormat="1" ht="11.25" x14ac:dyDescent="0.2">
      <c r="F697" s="55"/>
      <c r="J697" s="59"/>
    </row>
    <row r="700" spans="2:10" x14ac:dyDescent="0.2">
      <c r="B700" s="30"/>
      <c r="C700" s="30"/>
      <c r="D700" s="30"/>
      <c r="E700" s="30"/>
      <c r="F700" s="54"/>
    </row>
    <row r="701" spans="2:10" x14ac:dyDescent="0.2">
      <c r="B701" s="30"/>
      <c r="C701" s="30"/>
      <c r="D701" s="30"/>
      <c r="E701" s="30"/>
      <c r="F701" s="54"/>
    </row>
    <row r="702" spans="2:10" x14ac:dyDescent="0.2">
      <c r="B702" s="30"/>
      <c r="C702" s="30"/>
      <c r="D702" s="30"/>
      <c r="E702" s="30"/>
      <c r="F702" s="54"/>
    </row>
    <row r="703" spans="2:10" x14ac:dyDescent="0.2">
      <c r="B703" s="30"/>
      <c r="C703" s="30"/>
      <c r="D703" s="30"/>
      <c r="E703" s="30"/>
      <c r="F703" s="54"/>
    </row>
    <row r="704" spans="2:10" x14ac:dyDescent="0.2">
      <c r="B704" s="30"/>
      <c r="C704" s="30"/>
      <c r="D704" s="30"/>
      <c r="E704" s="30"/>
      <c r="F704" s="54"/>
    </row>
    <row r="705" spans="2:6" x14ac:dyDescent="0.2">
      <c r="B705" s="30"/>
      <c r="C705" s="30"/>
      <c r="D705" s="30"/>
      <c r="E705" s="30"/>
      <c r="F705" s="54"/>
    </row>
    <row r="706" spans="2:6" x14ac:dyDescent="0.2">
      <c r="B706" s="30"/>
      <c r="C706" s="30"/>
      <c r="D706" s="30"/>
      <c r="E706" s="30"/>
      <c r="F706" s="54"/>
    </row>
    <row r="707" spans="2:6" x14ac:dyDescent="0.2">
      <c r="B707" s="30"/>
      <c r="C707" s="30"/>
      <c r="D707" s="30"/>
      <c r="E707" s="30"/>
      <c r="F707" s="54"/>
    </row>
    <row r="708" spans="2:6" x14ac:dyDescent="0.2">
      <c r="B708" s="30"/>
      <c r="C708" s="30"/>
      <c r="D708" s="30"/>
      <c r="E708" s="30"/>
      <c r="F708" s="54"/>
    </row>
    <row r="709" spans="2:6" x14ac:dyDescent="0.2">
      <c r="B709" s="30"/>
      <c r="C709" s="30"/>
      <c r="D709" s="30"/>
      <c r="E709" s="30"/>
      <c r="F709" s="54"/>
    </row>
    <row r="710" spans="2:6" x14ac:dyDescent="0.2">
      <c r="B710" s="30"/>
      <c r="C710" s="30"/>
      <c r="D710" s="30"/>
      <c r="E710" s="30"/>
      <c r="F710" s="54"/>
    </row>
    <row r="711" spans="2:6" x14ac:dyDescent="0.2">
      <c r="B711" s="30"/>
      <c r="C711" s="30"/>
      <c r="D711" s="30"/>
      <c r="E711" s="30"/>
      <c r="F711" s="54"/>
    </row>
    <row r="712" spans="2:6" x14ac:dyDescent="0.2">
      <c r="B712" s="30"/>
      <c r="C712" s="30"/>
      <c r="D712" s="30"/>
      <c r="E712" s="30"/>
      <c r="F712" s="54"/>
    </row>
    <row r="713" spans="2:6" x14ac:dyDescent="0.2">
      <c r="B713" s="30"/>
      <c r="C713" s="30"/>
      <c r="D713" s="30"/>
      <c r="E713" s="30"/>
      <c r="F713" s="54"/>
    </row>
    <row r="714" spans="2:6" x14ac:dyDescent="0.2">
      <c r="B714" s="30"/>
      <c r="C714" s="30"/>
      <c r="D714" s="30"/>
      <c r="E714" s="30"/>
      <c r="F714" s="54"/>
    </row>
    <row r="715" spans="2:6" x14ac:dyDescent="0.2">
      <c r="B715" s="30"/>
      <c r="C715" s="30"/>
      <c r="D715" s="30"/>
      <c r="E715" s="30"/>
      <c r="F715" s="54"/>
    </row>
    <row r="716" spans="2:6" x14ac:dyDescent="0.2">
      <c r="B716" s="30"/>
      <c r="C716" s="30"/>
      <c r="D716" s="30"/>
      <c r="E716" s="30"/>
      <c r="F716" s="54"/>
    </row>
    <row r="717" spans="2:6" x14ac:dyDescent="0.2">
      <c r="B717" s="30"/>
      <c r="C717" s="30"/>
      <c r="D717" s="30"/>
      <c r="E717" s="30"/>
      <c r="F717" s="54"/>
    </row>
    <row r="718" spans="2:6" x14ac:dyDescent="0.2">
      <c r="B718" s="30"/>
      <c r="C718" s="30"/>
      <c r="D718" s="30"/>
      <c r="E718" s="30"/>
      <c r="F718" s="54"/>
    </row>
    <row r="719" spans="2:6" x14ac:dyDescent="0.2">
      <c r="B719" s="30"/>
      <c r="C719" s="30"/>
      <c r="D719" s="30"/>
      <c r="E719" s="30"/>
      <c r="F719" s="54"/>
    </row>
    <row r="720" spans="2:6" x14ac:dyDescent="0.2">
      <c r="B720" s="30"/>
      <c r="C720" s="30"/>
      <c r="D720" s="30"/>
      <c r="E720" s="30"/>
      <c r="F720" s="54"/>
    </row>
    <row r="721" spans="2:6" x14ac:dyDescent="0.2">
      <c r="B721" s="30"/>
      <c r="C721" s="30"/>
      <c r="D721" s="30"/>
      <c r="E721" s="30"/>
      <c r="F721" s="54"/>
    </row>
    <row r="722" spans="2:6" x14ac:dyDescent="0.2">
      <c r="B722" s="30"/>
      <c r="C722" s="30"/>
      <c r="D722" s="30"/>
      <c r="E722" s="30"/>
      <c r="F722" s="54"/>
    </row>
    <row r="723" spans="2:6" x14ac:dyDescent="0.2">
      <c r="B723" s="30"/>
      <c r="C723" s="30"/>
      <c r="D723" s="30"/>
      <c r="E723" s="30"/>
      <c r="F723" s="54"/>
    </row>
    <row r="724" spans="2:6" x14ac:dyDescent="0.2">
      <c r="B724" s="30"/>
      <c r="C724" s="30"/>
      <c r="D724" s="30"/>
      <c r="E724" s="30"/>
      <c r="F724" s="54"/>
    </row>
    <row r="725" spans="2:6" x14ac:dyDescent="0.2">
      <c r="B725" s="30"/>
      <c r="C725" s="30"/>
      <c r="D725" s="30"/>
      <c r="E725" s="30"/>
      <c r="F725" s="54"/>
    </row>
    <row r="726" spans="2:6" x14ac:dyDescent="0.2">
      <c r="B726" s="30"/>
      <c r="C726" s="30"/>
      <c r="D726" s="30"/>
      <c r="E726" s="30"/>
      <c r="F726" s="54"/>
    </row>
    <row r="727" spans="2:6" x14ac:dyDescent="0.2">
      <c r="B727" s="30"/>
      <c r="C727" s="30"/>
      <c r="D727" s="30"/>
      <c r="E727" s="30"/>
      <c r="F727" s="54"/>
    </row>
    <row r="728" spans="2:6" x14ac:dyDescent="0.2">
      <c r="B728" s="30"/>
      <c r="C728" s="30"/>
      <c r="D728" s="30"/>
      <c r="E728" s="30"/>
      <c r="F728" s="54"/>
    </row>
    <row r="729" spans="2:6" x14ac:dyDescent="0.2">
      <c r="B729" s="30"/>
      <c r="C729" s="30"/>
      <c r="D729" s="30"/>
      <c r="E729" s="30"/>
      <c r="F729" s="54"/>
    </row>
    <row r="730" spans="2:6" x14ac:dyDescent="0.2">
      <c r="B730" s="30"/>
      <c r="C730" s="30"/>
      <c r="D730" s="30"/>
      <c r="E730" s="30"/>
      <c r="F730" s="54"/>
    </row>
    <row r="731" spans="2:6" x14ac:dyDescent="0.2">
      <c r="B731" s="30"/>
      <c r="C731" s="30"/>
      <c r="D731" s="30"/>
      <c r="E731" s="30"/>
      <c r="F731" s="54"/>
    </row>
    <row r="732" spans="2:6" x14ac:dyDescent="0.2">
      <c r="B732" s="30"/>
      <c r="C732" s="30"/>
      <c r="D732" s="30"/>
      <c r="E732" s="30"/>
      <c r="F732" s="54"/>
    </row>
    <row r="733" spans="2:6" x14ac:dyDescent="0.2">
      <c r="B733" s="30"/>
      <c r="C733" s="30"/>
      <c r="D733" s="30"/>
      <c r="E733" s="30"/>
      <c r="F733" s="54"/>
    </row>
    <row r="734" spans="2:6" x14ac:dyDescent="0.2">
      <c r="B734" s="30"/>
      <c r="C734" s="30"/>
      <c r="D734" s="30"/>
      <c r="E734" s="30"/>
      <c r="F734" s="54"/>
    </row>
    <row r="735" spans="2:6" x14ac:dyDescent="0.2">
      <c r="B735" s="30"/>
      <c r="C735" s="30"/>
      <c r="D735" s="30"/>
      <c r="E735" s="30"/>
      <c r="F735" s="54"/>
    </row>
    <row r="736" spans="2:6" x14ac:dyDescent="0.2">
      <c r="B736" s="30"/>
      <c r="C736" s="30"/>
      <c r="D736" s="30"/>
      <c r="E736" s="30"/>
      <c r="F736" s="54"/>
    </row>
    <row r="737" spans="2:6" x14ac:dyDescent="0.2">
      <c r="B737" s="30"/>
      <c r="C737" s="30"/>
      <c r="D737" s="30"/>
      <c r="E737" s="30"/>
      <c r="F737" s="54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T48"/>
  <sheetViews>
    <sheetView showGridLines="0" workbookViewId="0">
      <selection activeCell="R18" sqref="R18"/>
    </sheetView>
  </sheetViews>
  <sheetFormatPr defaultRowHeight="12.75" x14ac:dyDescent="0.2"/>
  <cols>
    <col min="2" max="2" width="7.140625" bestFit="1" customWidth="1"/>
    <col min="3" max="3" width="0.7109375" customWidth="1"/>
    <col min="4" max="4" width="15.7109375" bestFit="1" customWidth="1"/>
    <col min="5" max="5" width="0.7109375" customWidth="1"/>
    <col min="6" max="6" width="11" customWidth="1"/>
    <col min="7" max="7" width="0.7109375" customWidth="1"/>
    <col min="8" max="8" width="10.28515625" customWidth="1"/>
    <col min="9" max="9" width="0.7109375" customWidth="1"/>
    <col min="10" max="10" width="15.7109375" bestFit="1" customWidth="1"/>
    <col min="11" max="11" width="0.7109375" customWidth="1"/>
    <col min="12" max="12" width="11" customWidth="1"/>
    <col min="13" max="13" width="0.7109375" customWidth="1"/>
    <col min="15" max="15" width="0.7109375" customWidth="1"/>
    <col min="16" max="16" width="15.7109375" bestFit="1" customWidth="1"/>
    <col min="17" max="17" width="0.7109375" customWidth="1"/>
    <col min="18" max="18" width="11" customWidth="1"/>
    <col min="19" max="19" width="0.7109375" customWidth="1"/>
  </cols>
  <sheetData>
    <row r="1" spans="1:20" ht="15.75" x14ac:dyDescent="0.25">
      <c r="A1" s="16" t="s">
        <v>12</v>
      </c>
    </row>
    <row r="4" spans="1:20" ht="15.75" x14ac:dyDescent="0.25">
      <c r="D4" s="185" t="s">
        <v>13</v>
      </c>
      <c r="E4" s="185"/>
      <c r="F4" s="185"/>
      <c r="G4" s="185"/>
      <c r="H4" s="185"/>
      <c r="J4" s="185" t="s">
        <v>14</v>
      </c>
      <c r="K4" s="185"/>
      <c r="L4" s="185"/>
      <c r="M4" s="185"/>
      <c r="N4" s="185"/>
      <c r="P4" s="185" t="s">
        <v>15</v>
      </c>
      <c r="Q4" s="185"/>
      <c r="R4" s="185"/>
      <c r="S4" s="185"/>
      <c r="T4" s="185"/>
    </row>
    <row r="6" spans="1:20" x14ac:dyDescent="0.2">
      <c r="B6" t="s">
        <v>16</v>
      </c>
      <c r="D6" s="184" t="s">
        <v>17</v>
      </c>
      <c r="F6" s="184" t="s">
        <v>18</v>
      </c>
      <c r="H6" s="184" t="s">
        <v>19</v>
      </c>
      <c r="J6" s="184" t="s">
        <v>17</v>
      </c>
      <c r="L6" s="184" t="s">
        <v>18</v>
      </c>
      <c r="N6" s="184" t="s">
        <v>19</v>
      </c>
      <c r="P6" s="184" t="s">
        <v>17</v>
      </c>
      <c r="R6" s="184" t="s">
        <v>18</v>
      </c>
      <c r="T6" s="184" t="s">
        <v>19</v>
      </c>
    </row>
    <row r="7" spans="1:20" x14ac:dyDescent="0.2">
      <c r="D7" s="184"/>
      <c r="F7" s="184"/>
      <c r="H7" s="184"/>
      <c r="J7" s="184"/>
      <c r="L7" s="184"/>
      <c r="N7" s="184"/>
      <c r="P7" s="184"/>
      <c r="R7" s="184"/>
      <c r="T7" s="184"/>
    </row>
    <row r="8" spans="1:20" x14ac:dyDescent="0.2">
      <c r="D8" s="17"/>
      <c r="J8" s="17"/>
      <c r="P8" s="17"/>
    </row>
    <row r="9" spans="1:20" x14ac:dyDescent="0.2">
      <c r="B9" s="18" t="s">
        <v>167</v>
      </c>
      <c r="D9" s="19">
        <v>5054</v>
      </c>
      <c r="E9" s="20"/>
      <c r="F9" s="19">
        <v>0</v>
      </c>
      <c r="H9" s="19">
        <f>IF(D9&lt;10,"-",F9/D9*100)</f>
        <v>0</v>
      </c>
      <c r="I9" s="20"/>
      <c r="J9" s="19">
        <v>3037</v>
      </c>
      <c r="L9" s="19">
        <v>0</v>
      </c>
      <c r="M9" s="20"/>
      <c r="N9" s="19">
        <f>IF(J9&lt;10,"-",L9/J9*100)</f>
        <v>0</v>
      </c>
      <c r="P9" s="19">
        <v>2017</v>
      </c>
      <c r="Q9" s="20"/>
      <c r="R9" s="19">
        <v>0</v>
      </c>
      <c r="T9" s="19">
        <f>IF(P9&lt;10,"-",R9/P9*100)</f>
        <v>0</v>
      </c>
    </row>
    <row r="10" spans="1:20" x14ac:dyDescent="0.2">
      <c r="B10" s="21" t="s">
        <v>168</v>
      </c>
      <c r="D10" s="22">
        <v>4600</v>
      </c>
      <c r="F10" s="22">
        <v>0</v>
      </c>
      <c r="H10" s="22">
        <f t="shared" ref="H10:H17" si="0">IF(D10&lt;10,"-",F10/D10*100)</f>
        <v>0</v>
      </c>
      <c r="J10" s="22">
        <v>2821</v>
      </c>
      <c r="L10" s="22">
        <v>0</v>
      </c>
      <c r="N10" s="22">
        <f t="shared" ref="N10:N17" si="1">IF(J10&lt;10,"-",L10/J10*100)</f>
        <v>0</v>
      </c>
      <c r="P10" s="22">
        <v>1779</v>
      </c>
      <c r="R10" s="22">
        <v>0</v>
      </c>
      <c r="T10" s="22">
        <f>IF(P10&lt;10,"-",R10/P10*100)</f>
        <v>0</v>
      </c>
    </row>
    <row r="11" spans="1:20" x14ac:dyDescent="0.2">
      <c r="B11" s="18" t="s">
        <v>169</v>
      </c>
      <c r="D11" s="19">
        <v>4112</v>
      </c>
      <c r="F11" s="19">
        <v>0</v>
      </c>
      <c r="H11" s="19">
        <f t="shared" si="0"/>
        <v>0</v>
      </c>
      <c r="J11" s="19">
        <v>2562</v>
      </c>
      <c r="L11" s="19">
        <v>0</v>
      </c>
      <c r="N11" s="19">
        <f t="shared" si="1"/>
        <v>0</v>
      </c>
      <c r="P11" s="19">
        <v>1550</v>
      </c>
      <c r="R11" s="19">
        <v>0</v>
      </c>
      <c r="T11" s="19">
        <f t="shared" ref="T11:T17" si="2">IF(P11&lt;10,"-",R11/P11*100)</f>
        <v>0</v>
      </c>
    </row>
    <row r="12" spans="1:20" x14ac:dyDescent="0.2">
      <c r="B12" s="21" t="s">
        <v>170</v>
      </c>
      <c r="D12" s="22">
        <v>3826</v>
      </c>
      <c r="F12" s="22">
        <v>151</v>
      </c>
      <c r="H12" s="22">
        <f t="shared" si="0"/>
        <v>3.9466806063774174</v>
      </c>
      <c r="J12" s="22">
        <v>2413</v>
      </c>
      <c r="L12" s="22">
        <v>61</v>
      </c>
      <c r="N12" s="22">
        <f t="shared" si="1"/>
        <v>2.5279734769995859</v>
      </c>
      <c r="P12" s="22">
        <v>1413</v>
      </c>
      <c r="R12" s="22">
        <v>90</v>
      </c>
      <c r="T12" s="22">
        <f t="shared" si="2"/>
        <v>6.369426751592357</v>
      </c>
    </row>
    <row r="13" spans="1:20" x14ac:dyDescent="0.2">
      <c r="B13" s="18" t="s">
        <v>171</v>
      </c>
      <c r="D13" s="19">
        <v>3702</v>
      </c>
      <c r="F13" s="19">
        <v>284</v>
      </c>
      <c r="H13" s="19">
        <f t="shared" si="0"/>
        <v>7.6715289032955161</v>
      </c>
      <c r="J13" s="19">
        <v>2324</v>
      </c>
      <c r="L13" s="19">
        <v>115</v>
      </c>
      <c r="N13" s="19">
        <f t="shared" si="1"/>
        <v>4.9483648881239244</v>
      </c>
      <c r="P13" s="19">
        <v>1378</v>
      </c>
      <c r="R13" s="19">
        <v>169</v>
      </c>
      <c r="T13" s="19">
        <f t="shared" si="2"/>
        <v>12.264150943396226</v>
      </c>
    </row>
    <row r="14" spans="1:20" x14ac:dyDescent="0.2">
      <c r="B14" s="21" t="s">
        <v>172</v>
      </c>
      <c r="D14" s="22">
        <v>3310</v>
      </c>
      <c r="F14" s="22">
        <v>566</v>
      </c>
      <c r="H14" s="22">
        <f t="shared" si="0"/>
        <v>17.099697885196374</v>
      </c>
      <c r="J14" s="22">
        <v>2132</v>
      </c>
      <c r="L14" s="22">
        <v>233</v>
      </c>
      <c r="N14" s="22">
        <f t="shared" si="1"/>
        <v>10.928705440900563</v>
      </c>
      <c r="P14" s="22">
        <v>1178</v>
      </c>
      <c r="R14" s="22">
        <v>333</v>
      </c>
      <c r="T14" s="22">
        <f t="shared" si="2"/>
        <v>28.268251273344653</v>
      </c>
    </row>
    <row r="15" spans="1:20" x14ac:dyDescent="0.2">
      <c r="B15" s="18" t="s">
        <v>173</v>
      </c>
      <c r="D15" s="19">
        <v>2980</v>
      </c>
      <c r="F15" s="19">
        <v>984</v>
      </c>
      <c r="H15" s="19">
        <f t="shared" ref="H15" si="3">IF(D15&lt;10,"-",F15/D15*100)</f>
        <v>33.020134228187921</v>
      </c>
      <c r="J15" s="19">
        <v>1883</v>
      </c>
      <c r="L15" s="19">
        <v>507</v>
      </c>
      <c r="N15" s="19">
        <f t="shared" ref="N15" si="4">IF(J15&lt;10,"-",L15/J15*100)</f>
        <v>26.925119490175252</v>
      </c>
      <c r="P15" s="19">
        <v>1097</v>
      </c>
      <c r="R15" s="19">
        <v>477</v>
      </c>
      <c r="T15" s="19">
        <f t="shared" ref="T15" si="5">IF(P15&lt;10,"-",R15/P15*100)</f>
        <v>43.482224247948956</v>
      </c>
    </row>
    <row r="17" spans="2:20" x14ac:dyDescent="0.2">
      <c r="B17" s="19" t="s">
        <v>20</v>
      </c>
      <c r="D17" s="19">
        <v>2</v>
      </c>
      <c r="F17" s="19">
        <v>0</v>
      </c>
      <c r="H17" s="19" t="str">
        <f t="shared" si="0"/>
        <v>-</v>
      </c>
      <c r="J17" s="19">
        <v>2</v>
      </c>
      <c r="L17" s="19">
        <v>0</v>
      </c>
      <c r="N17" s="19" t="str">
        <f t="shared" si="1"/>
        <v>-</v>
      </c>
      <c r="P17" s="19">
        <v>0</v>
      </c>
      <c r="R17" s="19">
        <v>0</v>
      </c>
      <c r="T17" s="19" t="str">
        <f t="shared" si="2"/>
        <v>-</v>
      </c>
    </row>
    <row r="19" spans="2:20" x14ac:dyDescent="0.2">
      <c r="B19" s="21"/>
      <c r="D19" s="22"/>
      <c r="F19" s="22"/>
    </row>
    <row r="48" spans="4:11" x14ac:dyDescent="0.2">
      <c r="D48" s="32"/>
      <c r="H48" s="42"/>
      <c r="I48" s="42"/>
      <c r="J48" s="42"/>
      <c r="K48" s="42"/>
    </row>
  </sheetData>
  <mergeCells count="12">
    <mergeCell ref="R6:R7"/>
    <mergeCell ref="T6:T7"/>
    <mergeCell ref="D4:H4"/>
    <mergeCell ref="J4:N4"/>
    <mergeCell ref="P4:T4"/>
    <mergeCell ref="D6:D7"/>
    <mergeCell ref="F6:F7"/>
    <mergeCell ref="H6:H7"/>
    <mergeCell ref="J6:J7"/>
    <mergeCell ref="L6:L7"/>
    <mergeCell ref="N6:N7"/>
    <mergeCell ref="P6:P7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0"/>
  <dimension ref="A1:V736"/>
  <sheetViews>
    <sheetView showGridLines="0" zoomScaleNormal="100" workbookViewId="0">
      <selection activeCell="C10" sqref="C10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1" customWidth="1"/>
    <col min="7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5">
      <c r="J1" s="131"/>
    </row>
    <row r="2" spans="1:11" s="24" customFormat="1" ht="15.75" customHeight="1" x14ac:dyDescent="0.25">
      <c r="A2" s="16"/>
      <c r="F2" s="60"/>
      <c r="J2" s="60"/>
    </row>
    <row r="3" spans="1:11" s="24" customFormat="1" ht="15.75" customHeight="1" x14ac:dyDescent="0.25">
      <c r="A3" s="191" t="s">
        <v>195</v>
      </c>
      <c r="B3" s="191"/>
      <c r="C3" s="191"/>
      <c r="D3" s="191"/>
      <c r="E3" s="191"/>
      <c r="F3" s="191"/>
      <c r="G3" s="191"/>
      <c r="H3" s="191"/>
      <c r="I3" s="191"/>
      <c r="J3" s="60"/>
    </row>
    <row r="4" spans="1:11" s="24" customFormat="1" ht="15.75" customHeight="1" x14ac:dyDescent="0.25">
      <c r="A4" s="16"/>
      <c r="F4" s="60"/>
      <c r="J4" s="60"/>
    </row>
    <row r="5" spans="1:11" s="24" customFormat="1" ht="15.75" customHeight="1" x14ac:dyDescent="0.25">
      <c r="A5" s="16"/>
      <c r="F5" s="60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80">
        <v>60</v>
      </c>
      <c r="C9" s="80">
        <v>11</v>
      </c>
      <c r="D9" s="80">
        <v>90</v>
      </c>
      <c r="E9" s="80">
        <v>33</v>
      </c>
      <c r="F9" s="80">
        <v>47</v>
      </c>
      <c r="G9" s="80">
        <v>33</v>
      </c>
      <c r="H9" s="80">
        <v>409</v>
      </c>
      <c r="I9" s="80">
        <v>0</v>
      </c>
      <c r="J9" s="104"/>
      <c r="K9" s="80">
        <v>683</v>
      </c>
    </row>
    <row r="10" spans="1:11" ht="15.75" customHeight="1" x14ac:dyDescent="0.2">
      <c r="A10" s="90" t="s">
        <v>208</v>
      </c>
      <c r="B10" s="91">
        <v>32</v>
      </c>
      <c r="C10" s="91">
        <v>15</v>
      </c>
      <c r="D10" s="91">
        <v>161</v>
      </c>
      <c r="E10" s="91">
        <v>70</v>
      </c>
      <c r="F10" s="91">
        <v>79</v>
      </c>
      <c r="G10" s="91">
        <v>67</v>
      </c>
      <c r="H10" s="91">
        <v>251</v>
      </c>
      <c r="I10" s="91">
        <v>1</v>
      </c>
      <c r="J10" s="104"/>
      <c r="K10" s="91">
        <v>676</v>
      </c>
    </row>
    <row r="11" spans="1:11" ht="15.75" customHeight="1" x14ac:dyDescent="0.2">
      <c r="A11" s="83" t="s">
        <v>209</v>
      </c>
      <c r="B11" s="84">
        <v>96</v>
      </c>
      <c r="C11" s="84">
        <v>13</v>
      </c>
      <c r="D11" s="84">
        <v>181</v>
      </c>
      <c r="E11" s="84">
        <v>39</v>
      </c>
      <c r="F11" s="84">
        <v>65</v>
      </c>
      <c r="G11" s="84">
        <v>66</v>
      </c>
      <c r="H11" s="84">
        <v>572</v>
      </c>
      <c r="I11" s="84">
        <v>1</v>
      </c>
      <c r="J11" s="104"/>
      <c r="K11" s="84">
        <v>1033</v>
      </c>
    </row>
    <row r="12" spans="1:11" ht="15.75" customHeight="1" x14ac:dyDescent="0.2">
      <c r="A12" s="79" t="s">
        <v>26</v>
      </c>
      <c r="B12" s="80">
        <v>244</v>
      </c>
      <c r="C12" s="80">
        <v>72</v>
      </c>
      <c r="D12" s="80">
        <v>697</v>
      </c>
      <c r="E12" s="80">
        <v>128</v>
      </c>
      <c r="F12" s="80">
        <v>280</v>
      </c>
      <c r="G12" s="80">
        <v>178</v>
      </c>
      <c r="H12" s="80">
        <v>1284</v>
      </c>
      <c r="I12" s="80">
        <v>7</v>
      </c>
      <c r="J12" s="104"/>
      <c r="K12" s="80">
        <v>2892</v>
      </c>
    </row>
    <row r="13" spans="1:11" ht="15.75" customHeight="1" x14ac:dyDescent="0.2">
      <c r="A13" s="90" t="s">
        <v>27</v>
      </c>
      <c r="B13" s="91">
        <v>13</v>
      </c>
      <c r="C13" s="91">
        <v>8</v>
      </c>
      <c r="D13" s="91">
        <v>82</v>
      </c>
      <c r="E13" s="91">
        <v>16</v>
      </c>
      <c r="F13" s="91">
        <v>34</v>
      </c>
      <c r="G13" s="91">
        <v>37</v>
      </c>
      <c r="H13" s="91">
        <v>195</v>
      </c>
      <c r="I13" s="91">
        <v>1</v>
      </c>
      <c r="J13" s="104"/>
      <c r="K13" s="91">
        <v>387</v>
      </c>
    </row>
    <row r="14" spans="1:11" ht="15.75" customHeight="1" x14ac:dyDescent="0.2">
      <c r="A14" s="83" t="s">
        <v>28</v>
      </c>
      <c r="B14" s="84">
        <v>7</v>
      </c>
      <c r="C14" s="84">
        <v>0</v>
      </c>
      <c r="D14" s="84">
        <v>13</v>
      </c>
      <c r="E14" s="84">
        <v>2</v>
      </c>
      <c r="F14" s="84">
        <v>8</v>
      </c>
      <c r="G14" s="84">
        <v>3</v>
      </c>
      <c r="H14" s="84">
        <v>36</v>
      </c>
      <c r="I14" s="84">
        <v>2</v>
      </c>
      <c r="J14" s="104"/>
      <c r="K14" s="84">
        <v>71</v>
      </c>
    </row>
    <row r="15" spans="1:11" ht="15.75" customHeight="1" x14ac:dyDescent="0.2">
      <c r="A15" s="79" t="s">
        <v>29</v>
      </c>
      <c r="B15" s="80">
        <v>42</v>
      </c>
      <c r="C15" s="80">
        <v>3</v>
      </c>
      <c r="D15" s="80">
        <v>99</v>
      </c>
      <c r="E15" s="80">
        <v>19</v>
      </c>
      <c r="F15" s="80">
        <v>29</v>
      </c>
      <c r="G15" s="80">
        <v>26</v>
      </c>
      <c r="H15" s="80">
        <v>310</v>
      </c>
      <c r="I15" s="80">
        <v>1</v>
      </c>
      <c r="J15" s="104"/>
      <c r="K15" s="80">
        <v>529</v>
      </c>
    </row>
    <row r="16" spans="1:11" ht="15.75" customHeight="1" x14ac:dyDescent="0.2">
      <c r="A16" s="90" t="s">
        <v>30</v>
      </c>
      <c r="B16" s="91">
        <v>13</v>
      </c>
      <c r="C16" s="91">
        <v>3</v>
      </c>
      <c r="D16" s="91">
        <v>58</v>
      </c>
      <c r="E16" s="91">
        <v>7</v>
      </c>
      <c r="F16" s="91">
        <v>25</v>
      </c>
      <c r="G16" s="91">
        <v>10</v>
      </c>
      <c r="H16" s="91">
        <v>146</v>
      </c>
      <c r="I16" s="91">
        <v>1</v>
      </c>
      <c r="J16" s="104"/>
      <c r="K16" s="91">
        <v>264</v>
      </c>
    </row>
    <row r="17" spans="1:11" ht="15.75" hidden="1" customHeight="1" x14ac:dyDescent="0.2">
      <c r="A17" s="31" t="s">
        <v>31</v>
      </c>
      <c r="B17" s="36">
        <v>2</v>
      </c>
      <c r="C17" s="36">
        <v>1</v>
      </c>
      <c r="D17" s="71">
        <v>7</v>
      </c>
      <c r="E17" s="36">
        <v>3</v>
      </c>
      <c r="F17" s="36">
        <v>4</v>
      </c>
      <c r="G17" s="36">
        <v>8</v>
      </c>
      <c r="H17" s="36">
        <v>25</v>
      </c>
      <c r="I17" s="71">
        <v>0</v>
      </c>
      <c r="J17" s="130"/>
      <c r="K17" s="71">
        <v>50</v>
      </c>
    </row>
    <row r="18" spans="1:11" ht="15.75" hidden="1" customHeight="1" x14ac:dyDescent="0.2">
      <c r="A18" s="33" t="s">
        <v>32</v>
      </c>
      <c r="B18" s="37">
        <v>0</v>
      </c>
      <c r="C18" s="37">
        <v>0</v>
      </c>
      <c r="D18" s="74">
        <v>1</v>
      </c>
      <c r="E18" s="37">
        <v>1</v>
      </c>
      <c r="F18" s="37">
        <v>0</v>
      </c>
      <c r="G18" s="37">
        <v>4</v>
      </c>
      <c r="H18" s="37">
        <v>13</v>
      </c>
      <c r="I18" s="74">
        <v>0</v>
      </c>
      <c r="J18" s="130"/>
      <c r="K18" s="74">
        <v>19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1</v>
      </c>
      <c r="E19" s="36">
        <v>0</v>
      </c>
      <c r="F19" s="36">
        <v>1</v>
      </c>
      <c r="G19" s="36">
        <v>0</v>
      </c>
      <c r="H19" s="36">
        <v>1</v>
      </c>
      <c r="I19" s="71">
        <v>0</v>
      </c>
      <c r="J19" s="130"/>
      <c r="K19" s="71">
        <v>3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2</v>
      </c>
      <c r="E20" s="37">
        <v>0</v>
      </c>
      <c r="F20" s="37">
        <v>0</v>
      </c>
      <c r="G20" s="37">
        <v>3</v>
      </c>
      <c r="H20" s="37">
        <v>9</v>
      </c>
      <c r="I20" s="74">
        <v>0</v>
      </c>
      <c r="J20" s="130"/>
      <c r="K20" s="74">
        <v>14</v>
      </c>
    </row>
    <row r="21" spans="1:11" ht="15.75" customHeight="1" x14ac:dyDescent="0.2">
      <c r="A21" s="83" t="s">
        <v>35</v>
      </c>
      <c r="B21" s="84">
        <v>2</v>
      </c>
      <c r="C21" s="84">
        <v>1</v>
      </c>
      <c r="D21" s="84">
        <v>11</v>
      </c>
      <c r="E21" s="84">
        <v>4</v>
      </c>
      <c r="F21" s="84">
        <v>5</v>
      </c>
      <c r="G21" s="84">
        <v>15</v>
      </c>
      <c r="H21" s="84">
        <v>48</v>
      </c>
      <c r="I21" s="84">
        <v>0</v>
      </c>
      <c r="J21" s="104"/>
      <c r="K21" s="84">
        <v>86</v>
      </c>
    </row>
    <row r="22" spans="1:11" ht="15.75" customHeight="1" x14ac:dyDescent="0.2">
      <c r="A22" s="79" t="s">
        <v>36</v>
      </c>
      <c r="B22" s="80">
        <v>0</v>
      </c>
      <c r="C22" s="80">
        <v>0</v>
      </c>
      <c r="D22" s="80">
        <v>5</v>
      </c>
      <c r="E22" s="80">
        <v>0</v>
      </c>
      <c r="F22" s="80">
        <v>0</v>
      </c>
      <c r="G22" s="80">
        <v>1</v>
      </c>
      <c r="H22" s="80">
        <v>7</v>
      </c>
      <c r="I22" s="80">
        <v>0</v>
      </c>
      <c r="J22" s="104"/>
      <c r="K22" s="80">
        <v>13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3</v>
      </c>
      <c r="E23" s="91">
        <v>0</v>
      </c>
      <c r="F23" s="91">
        <v>1</v>
      </c>
      <c r="G23" s="91">
        <v>2</v>
      </c>
      <c r="H23" s="91">
        <v>18</v>
      </c>
      <c r="I23" s="91">
        <v>0</v>
      </c>
      <c r="J23" s="104"/>
      <c r="K23" s="91">
        <v>24</v>
      </c>
    </row>
    <row r="24" spans="1:11" ht="15.75" customHeight="1" x14ac:dyDescent="0.2">
      <c r="A24" s="83" t="s">
        <v>38</v>
      </c>
      <c r="B24" s="84">
        <v>1</v>
      </c>
      <c r="C24" s="84">
        <v>1</v>
      </c>
      <c r="D24" s="84">
        <v>1</v>
      </c>
      <c r="E24" s="84">
        <v>3</v>
      </c>
      <c r="F24" s="84">
        <v>0</v>
      </c>
      <c r="G24" s="84">
        <v>6</v>
      </c>
      <c r="H24" s="84">
        <v>19</v>
      </c>
      <c r="I24" s="84">
        <v>0</v>
      </c>
      <c r="J24" s="104"/>
      <c r="K24" s="84">
        <v>31</v>
      </c>
    </row>
    <row r="25" spans="1:11" ht="15.75" customHeight="1" x14ac:dyDescent="0.2">
      <c r="A25" s="79" t="s">
        <v>39</v>
      </c>
      <c r="B25" s="80">
        <v>2</v>
      </c>
      <c r="C25" s="80">
        <v>2</v>
      </c>
      <c r="D25" s="80">
        <v>21</v>
      </c>
      <c r="E25" s="80">
        <v>4</v>
      </c>
      <c r="F25" s="80">
        <v>13</v>
      </c>
      <c r="G25" s="80">
        <v>5</v>
      </c>
      <c r="H25" s="80">
        <v>89</v>
      </c>
      <c r="I25" s="80">
        <v>0</v>
      </c>
      <c r="J25" s="104"/>
      <c r="K25" s="80">
        <v>136</v>
      </c>
    </row>
    <row r="26" spans="1:11" ht="15.75" customHeight="1" x14ac:dyDescent="0.2">
      <c r="A26" s="90" t="s">
        <v>40</v>
      </c>
      <c r="B26" s="91">
        <v>8</v>
      </c>
      <c r="C26" s="91">
        <v>2</v>
      </c>
      <c r="D26" s="91">
        <v>29</v>
      </c>
      <c r="E26" s="91">
        <v>3</v>
      </c>
      <c r="F26" s="91">
        <v>12</v>
      </c>
      <c r="G26" s="91">
        <v>6</v>
      </c>
      <c r="H26" s="91">
        <v>68</v>
      </c>
      <c r="I26" s="91">
        <v>0</v>
      </c>
      <c r="J26" s="104"/>
      <c r="K26" s="91">
        <v>128</v>
      </c>
    </row>
    <row r="27" spans="1:11" ht="15.75" customHeight="1" x14ac:dyDescent="0.2">
      <c r="A27" s="83" t="s">
        <v>41</v>
      </c>
      <c r="B27" s="84">
        <v>1</v>
      </c>
      <c r="C27" s="84">
        <v>0</v>
      </c>
      <c r="D27" s="84">
        <v>4</v>
      </c>
      <c r="E27" s="84">
        <v>2</v>
      </c>
      <c r="F27" s="84">
        <v>0</v>
      </c>
      <c r="G27" s="84">
        <v>1</v>
      </c>
      <c r="H27" s="84">
        <v>18</v>
      </c>
      <c r="I27" s="84">
        <v>0</v>
      </c>
      <c r="J27" s="104"/>
      <c r="K27" s="84">
        <v>26</v>
      </c>
    </row>
    <row r="28" spans="1:11" ht="15.75" customHeight="1" x14ac:dyDescent="0.2">
      <c r="A28" s="79" t="s">
        <v>42</v>
      </c>
      <c r="B28" s="80">
        <v>5</v>
      </c>
      <c r="C28" s="80">
        <v>2</v>
      </c>
      <c r="D28" s="80">
        <v>83</v>
      </c>
      <c r="E28" s="80">
        <v>4</v>
      </c>
      <c r="F28" s="80">
        <v>5</v>
      </c>
      <c r="G28" s="80">
        <v>10</v>
      </c>
      <c r="H28" s="80">
        <v>150</v>
      </c>
      <c r="I28" s="80">
        <v>0</v>
      </c>
      <c r="J28" s="104"/>
      <c r="K28" s="80">
        <v>259</v>
      </c>
    </row>
    <row r="29" spans="1:11" ht="15.75" customHeight="1" x14ac:dyDescent="0.2">
      <c r="A29" s="90" t="s">
        <v>43</v>
      </c>
      <c r="B29" s="91">
        <v>4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1</v>
      </c>
      <c r="I29" s="91">
        <v>0</v>
      </c>
      <c r="J29" s="104"/>
      <c r="K29" s="91">
        <v>5</v>
      </c>
    </row>
    <row r="30" spans="1:11" ht="15.75" customHeight="1" x14ac:dyDescent="0.2">
      <c r="A30" s="83" t="s">
        <v>44</v>
      </c>
      <c r="B30" s="84">
        <v>12</v>
      </c>
      <c r="C30" s="84">
        <v>2</v>
      </c>
      <c r="D30" s="84">
        <v>9</v>
      </c>
      <c r="E30" s="84">
        <v>2</v>
      </c>
      <c r="F30" s="84">
        <v>2</v>
      </c>
      <c r="G30" s="84">
        <v>16</v>
      </c>
      <c r="H30" s="84">
        <v>56</v>
      </c>
      <c r="I30" s="84">
        <v>0</v>
      </c>
      <c r="J30" s="104"/>
      <c r="K30" s="84">
        <v>99</v>
      </c>
    </row>
    <row r="31" spans="1:11" ht="15.75" customHeight="1" x14ac:dyDescent="0.2">
      <c r="A31" s="79" t="s">
        <v>45</v>
      </c>
      <c r="B31" s="80">
        <v>2</v>
      </c>
      <c r="C31" s="80">
        <v>0</v>
      </c>
      <c r="D31" s="80">
        <v>9</v>
      </c>
      <c r="E31" s="80">
        <v>1</v>
      </c>
      <c r="F31" s="80">
        <v>2</v>
      </c>
      <c r="G31" s="80">
        <v>4</v>
      </c>
      <c r="H31" s="80">
        <v>13</v>
      </c>
      <c r="I31" s="80">
        <v>1</v>
      </c>
      <c r="J31" s="104"/>
      <c r="K31" s="80">
        <v>32</v>
      </c>
    </row>
    <row r="32" spans="1:11" ht="15.75" customHeight="1" x14ac:dyDescent="0.2">
      <c r="A32" s="90" t="s">
        <v>46</v>
      </c>
      <c r="B32" s="91">
        <v>3</v>
      </c>
      <c r="C32" s="91">
        <v>2</v>
      </c>
      <c r="D32" s="91">
        <v>17</v>
      </c>
      <c r="E32" s="91">
        <v>2</v>
      </c>
      <c r="F32" s="91">
        <v>4</v>
      </c>
      <c r="G32" s="91">
        <v>7</v>
      </c>
      <c r="H32" s="91">
        <v>26</v>
      </c>
      <c r="I32" s="91">
        <v>0</v>
      </c>
      <c r="J32" s="104"/>
      <c r="K32" s="91">
        <v>61</v>
      </c>
    </row>
    <row r="33" spans="1:22" ht="15.75" customHeight="1" x14ac:dyDescent="0.2">
      <c r="A33" s="83" t="s">
        <v>47</v>
      </c>
      <c r="B33" s="84">
        <v>35</v>
      </c>
      <c r="C33" s="84">
        <v>3</v>
      </c>
      <c r="D33" s="84">
        <v>98</v>
      </c>
      <c r="E33" s="84">
        <v>10</v>
      </c>
      <c r="F33" s="84">
        <v>22</v>
      </c>
      <c r="G33" s="84">
        <v>15</v>
      </c>
      <c r="H33" s="84">
        <v>116</v>
      </c>
      <c r="I33" s="84">
        <v>1</v>
      </c>
      <c r="J33" s="104"/>
      <c r="K33" s="84">
        <v>300</v>
      </c>
    </row>
    <row r="34" spans="1:22" ht="15.75" customHeight="1" x14ac:dyDescent="0.2">
      <c r="A34" s="79" t="s">
        <v>48</v>
      </c>
      <c r="B34" s="80">
        <v>10</v>
      </c>
      <c r="C34" s="80">
        <v>7</v>
      </c>
      <c r="D34" s="80">
        <v>45</v>
      </c>
      <c r="E34" s="80">
        <v>8</v>
      </c>
      <c r="F34" s="80">
        <v>6</v>
      </c>
      <c r="G34" s="80">
        <v>13</v>
      </c>
      <c r="H34" s="80">
        <v>130</v>
      </c>
      <c r="I34" s="80">
        <v>1</v>
      </c>
      <c r="J34" s="104"/>
      <c r="K34" s="80">
        <v>220</v>
      </c>
    </row>
    <row r="35" spans="1:22" ht="15.75" customHeight="1" x14ac:dyDescent="0.2">
      <c r="A35" s="90" t="s">
        <v>49</v>
      </c>
      <c r="B35" s="91">
        <v>11</v>
      </c>
      <c r="C35" s="91">
        <v>2</v>
      </c>
      <c r="D35" s="91">
        <v>27</v>
      </c>
      <c r="E35" s="91">
        <v>4</v>
      </c>
      <c r="F35" s="91">
        <v>4</v>
      </c>
      <c r="G35" s="91">
        <v>6</v>
      </c>
      <c r="H35" s="91">
        <v>97</v>
      </c>
      <c r="I35" s="91">
        <v>0</v>
      </c>
      <c r="J35" s="104"/>
      <c r="K35" s="91">
        <v>151</v>
      </c>
    </row>
    <row r="36" spans="1:22" ht="15.75" customHeight="1" x14ac:dyDescent="0.2">
      <c r="A36" s="83" t="s">
        <v>50</v>
      </c>
      <c r="B36" s="84">
        <v>97</v>
      </c>
      <c r="C36" s="84">
        <v>14</v>
      </c>
      <c r="D36" s="84">
        <v>158</v>
      </c>
      <c r="E36" s="84">
        <v>42</v>
      </c>
      <c r="F36" s="84">
        <v>76</v>
      </c>
      <c r="G36" s="84">
        <v>87</v>
      </c>
      <c r="H36" s="84">
        <v>588</v>
      </c>
      <c r="I36" s="84">
        <v>0</v>
      </c>
      <c r="J36" s="104"/>
      <c r="K36" s="84">
        <v>1063</v>
      </c>
    </row>
    <row r="37" spans="1:22" ht="15.75" customHeight="1" x14ac:dyDescent="0.2">
      <c r="A37" s="79" t="s">
        <v>51</v>
      </c>
      <c r="B37" s="80">
        <v>80</v>
      </c>
      <c r="C37" s="80">
        <v>17</v>
      </c>
      <c r="D37" s="80">
        <v>192</v>
      </c>
      <c r="E37" s="80">
        <v>45</v>
      </c>
      <c r="F37" s="80">
        <v>77</v>
      </c>
      <c r="G37" s="80">
        <v>63</v>
      </c>
      <c r="H37" s="80">
        <v>559</v>
      </c>
      <c r="I37" s="80">
        <v>2</v>
      </c>
      <c r="J37" s="104"/>
      <c r="K37" s="80">
        <v>1037</v>
      </c>
    </row>
    <row r="38" spans="1:22" ht="15.75" customHeight="1" x14ac:dyDescent="0.2">
      <c r="A38" s="90" t="s">
        <v>52</v>
      </c>
      <c r="B38" s="91">
        <v>30</v>
      </c>
      <c r="C38" s="91">
        <v>4</v>
      </c>
      <c r="D38" s="91">
        <v>44</v>
      </c>
      <c r="E38" s="91">
        <v>19</v>
      </c>
      <c r="F38" s="91">
        <v>36</v>
      </c>
      <c r="G38" s="91">
        <v>25</v>
      </c>
      <c r="H38" s="91">
        <v>116</v>
      </c>
      <c r="I38" s="91">
        <v>2</v>
      </c>
      <c r="J38" s="104"/>
      <c r="K38" s="91">
        <v>276</v>
      </c>
    </row>
    <row r="39" spans="1:22" ht="15.75" customHeight="1" x14ac:dyDescent="0.2">
      <c r="A39" s="83" t="s">
        <v>53</v>
      </c>
      <c r="B39" s="84">
        <v>13</v>
      </c>
      <c r="C39" s="84">
        <v>2</v>
      </c>
      <c r="D39" s="84">
        <v>24</v>
      </c>
      <c r="E39" s="84">
        <v>13</v>
      </c>
      <c r="F39" s="84">
        <v>6</v>
      </c>
      <c r="G39" s="84">
        <v>12</v>
      </c>
      <c r="H39" s="84">
        <v>113</v>
      </c>
      <c r="I39" s="84">
        <v>0</v>
      </c>
      <c r="J39" s="104"/>
      <c r="K39" s="84">
        <v>183</v>
      </c>
    </row>
    <row r="40" spans="1:22" ht="15.75" customHeight="1" x14ac:dyDescent="0.2">
      <c r="A40" s="79" t="s">
        <v>54</v>
      </c>
      <c r="B40" s="80">
        <v>26</v>
      </c>
      <c r="C40" s="80">
        <v>4</v>
      </c>
      <c r="D40" s="80">
        <v>49</v>
      </c>
      <c r="E40" s="80">
        <v>19</v>
      </c>
      <c r="F40" s="80">
        <v>22</v>
      </c>
      <c r="G40" s="80">
        <v>24</v>
      </c>
      <c r="H40" s="80">
        <v>202</v>
      </c>
      <c r="I40" s="80">
        <v>1</v>
      </c>
      <c r="J40" s="104"/>
      <c r="K40" s="80">
        <v>347</v>
      </c>
    </row>
    <row r="41" spans="1:22" ht="15.75" customHeight="1" x14ac:dyDescent="0.2">
      <c r="A41" s="90" t="s">
        <v>214</v>
      </c>
      <c r="B41" s="91">
        <v>32</v>
      </c>
      <c r="C41" s="91">
        <v>10</v>
      </c>
      <c r="D41" s="91">
        <v>96</v>
      </c>
      <c r="E41" s="91">
        <v>9</v>
      </c>
      <c r="F41" s="91">
        <v>20</v>
      </c>
      <c r="G41" s="91">
        <v>20</v>
      </c>
      <c r="H41" s="91">
        <v>93</v>
      </c>
      <c r="I41" s="91">
        <v>1</v>
      </c>
      <c r="J41" s="104"/>
      <c r="K41" s="91">
        <v>284</v>
      </c>
    </row>
    <row r="42" spans="1:22" ht="15.75" customHeight="1" x14ac:dyDescent="0.2">
      <c r="A42" s="83" t="s">
        <v>55</v>
      </c>
      <c r="B42" s="84">
        <v>40</v>
      </c>
      <c r="C42" s="84">
        <v>3</v>
      </c>
      <c r="D42" s="84">
        <v>53</v>
      </c>
      <c r="E42" s="84">
        <v>16</v>
      </c>
      <c r="F42" s="84">
        <v>20</v>
      </c>
      <c r="G42" s="84">
        <v>7</v>
      </c>
      <c r="H42" s="84">
        <v>129</v>
      </c>
      <c r="I42" s="84">
        <v>0</v>
      </c>
      <c r="J42" s="104"/>
      <c r="K42" s="84">
        <v>268</v>
      </c>
    </row>
    <row r="43" spans="1:22" ht="15.75" customHeight="1" x14ac:dyDescent="0.2">
      <c r="A43" s="79" t="s">
        <v>56</v>
      </c>
      <c r="B43" s="80">
        <v>1</v>
      </c>
      <c r="C43" s="80">
        <v>2</v>
      </c>
      <c r="D43" s="80">
        <v>14</v>
      </c>
      <c r="E43" s="80">
        <v>5</v>
      </c>
      <c r="F43" s="80">
        <v>9</v>
      </c>
      <c r="G43" s="80">
        <v>6</v>
      </c>
      <c r="H43" s="80">
        <v>54</v>
      </c>
      <c r="I43" s="80">
        <v>0</v>
      </c>
      <c r="J43" s="104"/>
      <c r="K43" s="80">
        <v>91</v>
      </c>
    </row>
    <row r="44" spans="1:22" ht="15.75" customHeight="1" x14ac:dyDescent="0.2">
      <c r="A44" s="90" t="s">
        <v>57</v>
      </c>
      <c r="B44" s="91">
        <v>39</v>
      </c>
      <c r="C44" s="91">
        <v>11</v>
      </c>
      <c r="D44" s="91">
        <v>141</v>
      </c>
      <c r="E44" s="91">
        <v>15</v>
      </c>
      <c r="F44" s="91">
        <v>38</v>
      </c>
      <c r="G44" s="91">
        <v>28</v>
      </c>
      <c r="H44" s="91">
        <v>257</v>
      </c>
      <c r="I44" s="91">
        <v>0</v>
      </c>
      <c r="J44" s="104"/>
      <c r="K44" s="91">
        <v>529</v>
      </c>
    </row>
    <row r="45" spans="1:22" ht="15.75" customHeight="1" x14ac:dyDescent="0.2">
      <c r="A45" s="83" t="s">
        <v>58</v>
      </c>
      <c r="B45" s="84">
        <v>28</v>
      </c>
      <c r="C45" s="84">
        <v>11</v>
      </c>
      <c r="D45" s="84">
        <v>67</v>
      </c>
      <c r="E45" s="84">
        <v>25</v>
      </c>
      <c r="F45" s="84">
        <v>22</v>
      </c>
      <c r="G45" s="84">
        <v>14</v>
      </c>
      <c r="H45" s="84">
        <v>161</v>
      </c>
      <c r="I45" s="84">
        <v>2</v>
      </c>
      <c r="J45" s="104"/>
      <c r="K45" s="84">
        <v>330</v>
      </c>
    </row>
    <row r="46" spans="1:22" ht="15.75" customHeight="1" x14ac:dyDescent="0.2">
      <c r="A46" s="79" t="s">
        <v>59</v>
      </c>
      <c r="B46" s="80">
        <v>58</v>
      </c>
      <c r="C46" s="80">
        <v>18</v>
      </c>
      <c r="D46" s="80">
        <v>161</v>
      </c>
      <c r="E46" s="80">
        <v>45</v>
      </c>
      <c r="F46" s="80">
        <v>70</v>
      </c>
      <c r="G46" s="80">
        <v>86</v>
      </c>
      <c r="H46" s="80">
        <v>834</v>
      </c>
      <c r="I46" s="80">
        <v>6</v>
      </c>
      <c r="J46" s="104"/>
      <c r="K46" s="80">
        <v>1281</v>
      </c>
    </row>
    <row r="47" spans="1:22" ht="15.75" customHeight="1" x14ac:dyDescent="0.2">
      <c r="A47" s="38"/>
      <c r="F47"/>
      <c r="L47" s="32"/>
    </row>
    <row r="48" spans="1:22" ht="15.75" customHeight="1" x14ac:dyDescent="0.2">
      <c r="A48" s="88" t="s">
        <v>20</v>
      </c>
      <c r="B48" s="89">
        <f>SUM(B9:B46)-SUM(B17:B20)</f>
        <v>1047</v>
      </c>
      <c r="C48" s="89">
        <f t="shared" ref="C48:K48" si="0">SUM(C9:C46)-SUM(C17:C20)</f>
        <v>245</v>
      </c>
      <c r="D48" s="89">
        <f t="shared" si="0"/>
        <v>2742</v>
      </c>
      <c r="E48" s="89">
        <f t="shared" si="0"/>
        <v>614</v>
      </c>
      <c r="F48" s="89">
        <f t="shared" si="0"/>
        <v>1039</v>
      </c>
      <c r="G48" s="89">
        <f t="shared" si="0"/>
        <v>899</v>
      </c>
      <c r="H48" s="89">
        <f t="shared" si="0"/>
        <v>7165</v>
      </c>
      <c r="I48" s="89">
        <f t="shared" si="0"/>
        <v>31</v>
      </c>
      <c r="J48" s="102"/>
      <c r="K48" s="89">
        <f t="shared" si="0"/>
        <v>13795</v>
      </c>
      <c r="V48" s="29"/>
    </row>
    <row r="49" spans="1:12" ht="15.75" customHeight="1" x14ac:dyDescent="0.2">
      <c r="B49" s="34"/>
      <c r="C49" s="34"/>
      <c r="D49" s="34"/>
      <c r="E49" s="34"/>
      <c r="F49" s="34"/>
      <c r="G49" s="34"/>
      <c r="H49" s="34"/>
      <c r="I49" s="34"/>
      <c r="J49" s="132"/>
      <c r="K49" s="34"/>
      <c r="L49" s="32"/>
    </row>
    <row r="50" spans="1:12" ht="15.75" customHeight="1" x14ac:dyDescent="0.2">
      <c r="A50" s="90" t="s">
        <v>60</v>
      </c>
      <c r="B50" s="91">
        <v>92</v>
      </c>
      <c r="C50" s="91">
        <v>26</v>
      </c>
      <c r="D50" s="91">
        <v>251</v>
      </c>
      <c r="E50" s="91">
        <v>103</v>
      </c>
      <c r="F50" s="91">
        <v>126</v>
      </c>
      <c r="G50" s="91">
        <v>100</v>
      </c>
      <c r="H50" s="91">
        <v>660</v>
      </c>
      <c r="I50" s="91">
        <v>1</v>
      </c>
      <c r="J50" s="104"/>
      <c r="K50" s="91">
        <v>1359</v>
      </c>
      <c r="L50" s="32"/>
    </row>
    <row r="51" spans="1:12" ht="15.75" customHeight="1" x14ac:dyDescent="0.2">
      <c r="A51" s="83" t="s">
        <v>61</v>
      </c>
      <c r="B51" s="84">
        <v>319</v>
      </c>
      <c r="C51" s="84">
        <v>86</v>
      </c>
      <c r="D51" s="84">
        <v>949</v>
      </c>
      <c r="E51" s="84">
        <v>172</v>
      </c>
      <c r="F51" s="84">
        <v>376</v>
      </c>
      <c r="G51" s="84">
        <v>254</v>
      </c>
      <c r="H51" s="84">
        <v>1971</v>
      </c>
      <c r="I51" s="84">
        <v>12</v>
      </c>
      <c r="J51" s="104"/>
      <c r="K51" s="84">
        <v>4143</v>
      </c>
      <c r="L51" s="32"/>
    </row>
    <row r="52" spans="1:12" ht="15.75" customHeight="1" x14ac:dyDescent="0.2">
      <c r="A52" s="79" t="s">
        <v>62</v>
      </c>
      <c r="B52" s="80">
        <v>228</v>
      </c>
      <c r="C52" s="80">
        <v>44</v>
      </c>
      <c r="D52" s="80">
        <v>466</v>
      </c>
      <c r="E52" s="80">
        <v>118</v>
      </c>
      <c r="F52" s="80">
        <v>199</v>
      </c>
      <c r="G52" s="80">
        <v>194</v>
      </c>
      <c r="H52" s="80">
        <v>1490</v>
      </c>
      <c r="I52" s="80">
        <v>5</v>
      </c>
      <c r="J52" s="104"/>
      <c r="K52" s="80">
        <v>2747</v>
      </c>
    </row>
    <row r="53" spans="1:12" ht="15" x14ac:dyDescent="0.2">
      <c r="A53" s="27" t="s">
        <v>63</v>
      </c>
      <c r="F53" s="53"/>
      <c r="K53" s="24"/>
    </row>
    <row r="54" spans="1:12" ht="15" x14ac:dyDescent="0.2">
      <c r="B54" s="30"/>
      <c r="C54" s="30"/>
      <c r="D54" s="30"/>
      <c r="E54" s="30"/>
      <c r="F54" s="61"/>
      <c r="G54" s="30"/>
      <c r="K54" s="24"/>
    </row>
    <row r="55" spans="1:12" ht="15" x14ac:dyDescent="0.2">
      <c r="B55" s="30"/>
      <c r="C55" s="30"/>
      <c r="D55" s="30"/>
      <c r="E55" s="30"/>
      <c r="F55" s="61"/>
      <c r="G55" s="30"/>
      <c r="K55" s="24"/>
    </row>
    <row r="56" spans="1:12" x14ac:dyDescent="0.2">
      <c r="B56" s="30"/>
      <c r="C56" s="30"/>
      <c r="D56" s="30"/>
      <c r="E56" s="30"/>
      <c r="F56" s="61"/>
      <c r="G56" s="30"/>
    </row>
    <row r="57" spans="1:12" x14ac:dyDescent="0.2">
      <c r="B57" s="30"/>
      <c r="C57" s="30"/>
      <c r="D57" s="30"/>
      <c r="E57" s="30"/>
      <c r="F57" s="61"/>
      <c r="G57" s="30"/>
    </row>
    <row r="58" spans="1:12" x14ac:dyDescent="0.2">
      <c r="B58" s="30"/>
      <c r="C58" s="30"/>
      <c r="D58" s="30"/>
      <c r="E58" s="30"/>
      <c r="F58" s="61"/>
      <c r="G58" s="30"/>
      <c r="K58" s="27"/>
    </row>
    <row r="59" spans="1:12" x14ac:dyDescent="0.2">
      <c r="B59" s="30"/>
      <c r="C59" s="30"/>
      <c r="D59" s="30"/>
      <c r="E59" s="30"/>
      <c r="F59" s="61"/>
      <c r="G59" s="30"/>
    </row>
    <row r="60" spans="1:12" x14ac:dyDescent="0.2">
      <c r="B60" s="30"/>
      <c r="C60" s="30"/>
      <c r="D60" s="30"/>
      <c r="E60" s="30"/>
      <c r="F60" s="61"/>
      <c r="G60" s="30"/>
    </row>
    <row r="67" spans="2:11" s="24" customFormat="1" ht="15" x14ac:dyDescent="0.2">
      <c r="F67" s="60"/>
      <c r="J67" s="60"/>
      <c r="K67"/>
    </row>
    <row r="68" spans="2:11" s="24" customFormat="1" ht="15" x14ac:dyDescent="0.2">
      <c r="F68" s="60"/>
      <c r="J68" s="60"/>
      <c r="K68"/>
    </row>
    <row r="69" spans="2:11" s="24" customFormat="1" ht="15" x14ac:dyDescent="0.2">
      <c r="F69" s="60"/>
      <c r="J69" s="60"/>
      <c r="K69"/>
    </row>
    <row r="72" spans="2:11" s="27" customFormat="1" x14ac:dyDescent="0.2">
      <c r="F72" s="59"/>
      <c r="J72" s="59"/>
      <c r="K72"/>
    </row>
    <row r="74" spans="2:11" x14ac:dyDescent="0.2">
      <c r="B74" s="30"/>
      <c r="C74" s="30"/>
      <c r="D74" s="30"/>
      <c r="E74" s="30"/>
      <c r="F74" s="61"/>
    </row>
    <row r="75" spans="2:11" x14ac:dyDescent="0.2">
      <c r="B75" s="30"/>
      <c r="C75" s="30"/>
      <c r="D75" s="30"/>
      <c r="E75" s="30"/>
      <c r="F75" s="61"/>
    </row>
    <row r="76" spans="2:11" x14ac:dyDescent="0.2">
      <c r="B76" s="30"/>
      <c r="C76" s="30"/>
      <c r="D76" s="30"/>
      <c r="E76" s="30"/>
      <c r="F76" s="61"/>
    </row>
    <row r="77" spans="2:11" x14ac:dyDescent="0.2">
      <c r="B77" s="30"/>
      <c r="C77" s="30"/>
      <c r="D77" s="30"/>
      <c r="E77" s="30"/>
      <c r="F77" s="61"/>
    </row>
    <row r="78" spans="2:11" x14ac:dyDescent="0.2">
      <c r="B78" s="30"/>
      <c r="C78" s="30"/>
      <c r="D78" s="30"/>
      <c r="E78" s="30"/>
      <c r="F78" s="61"/>
    </row>
    <row r="79" spans="2:11" x14ac:dyDescent="0.2">
      <c r="B79" s="30"/>
      <c r="C79" s="30"/>
      <c r="D79" s="30"/>
      <c r="E79" s="30"/>
      <c r="F79" s="61"/>
    </row>
    <row r="80" spans="2:11" x14ac:dyDescent="0.2">
      <c r="B80" s="30"/>
      <c r="C80" s="30"/>
      <c r="D80" s="30"/>
      <c r="E80" s="30"/>
      <c r="F80" s="61"/>
    </row>
    <row r="81" spans="2:6" x14ac:dyDescent="0.2">
      <c r="B81" s="30"/>
      <c r="C81" s="30"/>
      <c r="D81" s="30"/>
      <c r="E81" s="30"/>
      <c r="F81" s="61"/>
    </row>
    <row r="82" spans="2:6" x14ac:dyDescent="0.2">
      <c r="B82" s="30"/>
      <c r="C82" s="30"/>
      <c r="D82" s="30"/>
      <c r="E82" s="30"/>
      <c r="F82" s="61"/>
    </row>
    <row r="83" spans="2:6" x14ac:dyDescent="0.2">
      <c r="B83" s="30"/>
      <c r="C83" s="30"/>
      <c r="D83" s="30"/>
      <c r="E83" s="30"/>
      <c r="F83" s="61"/>
    </row>
    <row r="84" spans="2:6" x14ac:dyDescent="0.2">
      <c r="B84" s="30"/>
      <c r="C84" s="30"/>
      <c r="D84" s="30"/>
      <c r="E84" s="30"/>
      <c r="F84" s="61"/>
    </row>
    <row r="85" spans="2:6" x14ac:dyDescent="0.2">
      <c r="B85" s="30"/>
      <c r="C85" s="30"/>
      <c r="D85" s="30"/>
      <c r="E85" s="30"/>
      <c r="F85" s="61"/>
    </row>
    <row r="86" spans="2:6" x14ac:dyDescent="0.2">
      <c r="B86" s="30"/>
      <c r="C86" s="30"/>
      <c r="D86" s="30"/>
      <c r="E86" s="30"/>
      <c r="F86" s="61"/>
    </row>
    <row r="87" spans="2:6" x14ac:dyDescent="0.2">
      <c r="B87" s="30"/>
      <c r="C87" s="30"/>
      <c r="D87" s="30"/>
      <c r="E87" s="30"/>
      <c r="F87" s="61"/>
    </row>
    <row r="88" spans="2:6" x14ac:dyDescent="0.2">
      <c r="B88" s="30"/>
      <c r="C88" s="30"/>
      <c r="D88" s="30"/>
      <c r="E88" s="30"/>
      <c r="F88" s="61"/>
    </row>
    <row r="89" spans="2:6" x14ac:dyDescent="0.2">
      <c r="B89" s="30"/>
      <c r="C89" s="30"/>
      <c r="D89" s="30"/>
      <c r="E89" s="30"/>
      <c r="F89" s="61"/>
    </row>
    <row r="90" spans="2:6" x14ac:dyDescent="0.2">
      <c r="B90" s="30"/>
      <c r="C90" s="30"/>
      <c r="D90" s="30"/>
      <c r="E90" s="30"/>
      <c r="F90" s="61"/>
    </row>
    <row r="91" spans="2:6" x14ac:dyDescent="0.2">
      <c r="B91" s="30"/>
      <c r="C91" s="30"/>
      <c r="D91" s="30"/>
      <c r="E91" s="30"/>
      <c r="F91" s="61"/>
    </row>
    <row r="92" spans="2:6" x14ac:dyDescent="0.2">
      <c r="B92" s="30"/>
      <c r="C92" s="30"/>
      <c r="D92" s="30"/>
      <c r="E92" s="30"/>
      <c r="F92" s="61"/>
    </row>
    <row r="93" spans="2:6" x14ac:dyDescent="0.2">
      <c r="B93" s="30"/>
      <c r="C93" s="30"/>
      <c r="D93" s="30"/>
      <c r="E93" s="30"/>
      <c r="F93" s="61"/>
    </row>
    <row r="94" spans="2:6" x14ac:dyDescent="0.2">
      <c r="B94" s="30"/>
      <c r="C94" s="30"/>
      <c r="D94" s="30"/>
      <c r="E94" s="30"/>
      <c r="F94" s="61"/>
    </row>
    <row r="95" spans="2:6" x14ac:dyDescent="0.2">
      <c r="B95" s="30"/>
      <c r="C95" s="30"/>
      <c r="D95" s="30"/>
      <c r="E95" s="30"/>
      <c r="F95" s="61"/>
    </row>
    <row r="96" spans="2:6" x14ac:dyDescent="0.2">
      <c r="B96" s="30"/>
      <c r="C96" s="30"/>
      <c r="D96" s="30"/>
      <c r="E96" s="30"/>
      <c r="F96" s="61"/>
    </row>
    <row r="97" spans="2:11" x14ac:dyDescent="0.2">
      <c r="B97" s="30"/>
      <c r="C97" s="30"/>
      <c r="D97" s="30"/>
      <c r="E97" s="30"/>
      <c r="F97" s="61"/>
    </row>
    <row r="98" spans="2:11" x14ac:dyDescent="0.2">
      <c r="B98" s="30"/>
      <c r="C98" s="30"/>
      <c r="D98" s="30"/>
      <c r="E98" s="30"/>
      <c r="F98" s="61"/>
    </row>
    <row r="99" spans="2:11" x14ac:dyDescent="0.2">
      <c r="B99" s="30"/>
      <c r="C99" s="30"/>
      <c r="D99" s="30"/>
      <c r="E99" s="30"/>
      <c r="F99" s="61"/>
    </row>
    <row r="100" spans="2:11" x14ac:dyDescent="0.2">
      <c r="B100" s="30"/>
      <c r="C100" s="30"/>
      <c r="D100" s="30"/>
      <c r="E100" s="30"/>
      <c r="F100" s="61"/>
    </row>
    <row r="101" spans="2:11" x14ac:dyDescent="0.2">
      <c r="B101" s="30"/>
      <c r="C101" s="30"/>
      <c r="D101" s="30"/>
      <c r="E101" s="30"/>
      <c r="F101" s="61"/>
    </row>
    <row r="102" spans="2:11" x14ac:dyDescent="0.2">
      <c r="B102" s="30"/>
      <c r="C102" s="30"/>
      <c r="D102" s="30"/>
      <c r="E102" s="30"/>
      <c r="F102" s="61"/>
    </row>
    <row r="103" spans="2:11" x14ac:dyDescent="0.2">
      <c r="B103" s="30"/>
      <c r="C103" s="30"/>
      <c r="D103" s="30"/>
      <c r="E103" s="30"/>
      <c r="F103" s="61"/>
    </row>
    <row r="104" spans="2:11" x14ac:dyDescent="0.2">
      <c r="B104" s="30"/>
      <c r="C104" s="30"/>
      <c r="D104" s="30"/>
      <c r="E104" s="30"/>
      <c r="F104" s="61"/>
    </row>
    <row r="105" spans="2:11" ht="15" x14ac:dyDescent="0.2">
      <c r="B105" s="30"/>
      <c r="C105" s="30"/>
      <c r="D105" s="30"/>
      <c r="E105" s="30"/>
      <c r="F105" s="61"/>
      <c r="K105" s="24"/>
    </row>
    <row r="106" spans="2:11" ht="15" x14ac:dyDescent="0.2">
      <c r="B106" s="30"/>
      <c r="C106" s="30"/>
      <c r="D106" s="30"/>
      <c r="E106" s="30"/>
      <c r="F106" s="61"/>
      <c r="K106" s="24"/>
    </row>
    <row r="107" spans="2:11" ht="15" x14ac:dyDescent="0.2">
      <c r="B107" s="30"/>
      <c r="C107" s="30"/>
      <c r="D107" s="30"/>
      <c r="E107" s="30"/>
      <c r="F107" s="61"/>
      <c r="K107" s="24"/>
    </row>
    <row r="108" spans="2:11" x14ac:dyDescent="0.2">
      <c r="B108" s="30"/>
      <c r="C108" s="30"/>
      <c r="D108" s="30"/>
      <c r="E108" s="30"/>
      <c r="F108" s="61"/>
    </row>
    <row r="109" spans="2:11" x14ac:dyDescent="0.2">
      <c r="B109" s="30"/>
      <c r="C109" s="30"/>
      <c r="D109" s="30"/>
      <c r="E109" s="30"/>
      <c r="F109" s="61"/>
    </row>
    <row r="110" spans="2:11" x14ac:dyDescent="0.2">
      <c r="B110" s="30"/>
      <c r="C110" s="30"/>
      <c r="D110" s="30"/>
      <c r="E110" s="30"/>
      <c r="F110" s="61"/>
      <c r="K110" s="27"/>
    </row>
    <row r="111" spans="2:11" x14ac:dyDescent="0.2">
      <c r="B111" s="30"/>
      <c r="C111" s="30"/>
      <c r="D111" s="30"/>
      <c r="E111" s="30"/>
      <c r="F111" s="61"/>
    </row>
    <row r="112" spans="2:11" x14ac:dyDescent="0.2">
      <c r="B112" s="30"/>
      <c r="C112" s="30"/>
      <c r="D112" s="30"/>
      <c r="E112" s="30"/>
      <c r="F112" s="61"/>
    </row>
    <row r="119" spans="2:11" s="24" customFormat="1" ht="15" x14ac:dyDescent="0.2">
      <c r="F119" s="60"/>
      <c r="J119" s="60"/>
      <c r="K119"/>
    </row>
    <row r="120" spans="2:11" s="24" customFormat="1" ht="15" x14ac:dyDescent="0.2">
      <c r="F120" s="60"/>
      <c r="J120" s="60"/>
      <c r="K120"/>
    </row>
    <row r="121" spans="2:11" s="24" customFormat="1" ht="15" x14ac:dyDescent="0.2">
      <c r="F121" s="60"/>
      <c r="J121" s="60"/>
      <c r="K121"/>
    </row>
    <row r="124" spans="2:11" s="27" customFormat="1" x14ac:dyDescent="0.2">
      <c r="F124" s="59"/>
      <c r="J124" s="59"/>
      <c r="K124"/>
    </row>
    <row r="126" spans="2:11" x14ac:dyDescent="0.2">
      <c r="B126" s="30"/>
      <c r="C126" s="30"/>
      <c r="D126" s="30"/>
      <c r="E126" s="30"/>
      <c r="F126" s="61"/>
    </row>
    <row r="127" spans="2:11" x14ac:dyDescent="0.2">
      <c r="B127" s="30"/>
      <c r="C127" s="30"/>
      <c r="D127" s="30"/>
      <c r="E127" s="30"/>
      <c r="F127" s="61"/>
    </row>
    <row r="128" spans="2:11" x14ac:dyDescent="0.2">
      <c r="B128" s="30"/>
      <c r="C128" s="30"/>
      <c r="D128" s="30"/>
      <c r="E128" s="30"/>
      <c r="F128" s="61"/>
    </row>
    <row r="129" spans="2:6" x14ac:dyDescent="0.2">
      <c r="B129" s="30"/>
      <c r="C129" s="30"/>
      <c r="D129" s="30"/>
      <c r="E129" s="30"/>
      <c r="F129" s="61"/>
    </row>
    <row r="130" spans="2:6" x14ac:dyDescent="0.2">
      <c r="B130" s="30"/>
      <c r="C130" s="30"/>
      <c r="D130" s="30"/>
      <c r="E130" s="30"/>
      <c r="F130" s="61"/>
    </row>
    <row r="131" spans="2:6" x14ac:dyDescent="0.2">
      <c r="B131" s="30"/>
      <c r="C131" s="30"/>
      <c r="D131" s="30"/>
      <c r="E131" s="30"/>
      <c r="F131" s="61"/>
    </row>
    <row r="132" spans="2:6" x14ac:dyDescent="0.2">
      <c r="B132" s="30"/>
      <c r="C132" s="30"/>
      <c r="D132" s="30"/>
      <c r="E132" s="30"/>
      <c r="F132" s="61"/>
    </row>
    <row r="133" spans="2:6" x14ac:dyDescent="0.2">
      <c r="B133" s="30"/>
      <c r="C133" s="30"/>
      <c r="D133" s="30"/>
      <c r="E133" s="30"/>
      <c r="F133" s="61"/>
    </row>
    <row r="134" spans="2:6" x14ac:dyDescent="0.2">
      <c r="B134" s="30"/>
      <c r="C134" s="30"/>
      <c r="D134" s="30"/>
      <c r="E134" s="30"/>
      <c r="F134" s="61"/>
    </row>
    <row r="135" spans="2:6" x14ac:dyDescent="0.2">
      <c r="B135" s="30"/>
      <c r="C135" s="30"/>
      <c r="D135" s="30"/>
      <c r="E135" s="30"/>
      <c r="F135" s="61"/>
    </row>
    <row r="136" spans="2:6" x14ac:dyDescent="0.2">
      <c r="B136" s="30"/>
      <c r="C136" s="30"/>
      <c r="D136" s="30"/>
      <c r="E136" s="30"/>
      <c r="F136" s="61"/>
    </row>
    <row r="137" spans="2:6" x14ac:dyDescent="0.2">
      <c r="B137" s="30"/>
      <c r="C137" s="30"/>
      <c r="D137" s="30"/>
      <c r="E137" s="30"/>
      <c r="F137" s="61"/>
    </row>
    <row r="138" spans="2:6" x14ac:dyDescent="0.2">
      <c r="B138" s="30"/>
      <c r="C138" s="30"/>
      <c r="D138" s="30"/>
      <c r="E138" s="30"/>
      <c r="F138" s="61"/>
    </row>
    <row r="139" spans="2:6" x14ac:dyDescent="0.2">
      <c r="B139" s="30"/>
      <c r="C139" s="30"/>
      <c r="D139" s="30"/>
      <c r="E139" s="30"/>
      <c r="F139" s="61"/>
    </row>
    <row r="140" spans="2:6" x14ac:dyDescent="0.2">
      <c r="B140" s="30"/>
      <c r="C140" s="30"/>
      <c r="D140" s="30"/>
      <c r="E140" s="30"/>
      <c r="F140" s="61"/>
    </row>
    <row r="141" spans="2:6" x14ac:dyDescent="0.2">
      <c r="B141" s="30"/>
      <c r="C141" s="30"/>
      <c r="D141" s="30"/>
      <c r="E141" s="30"/>
      <c r="F141" s="61"/>
    </row>
    <row r="142" spans="2:6" x14ac:dyDescent="0.2">
      <c r="B142" s="30"/>
      <c r="C142" s="30"/>
      <c r="D142" s="30"/>
      <c r="E142" s="30"/>
      <c r="F142" s="61"/>
    </row>
    <row r="143" spans="2:6" x14ac:dyDescent="0.2">
      <c r="B143" s="30"/>
      <c r="C143" s="30"/>
      <c r="D143" s="30"/>
      <c r="E143" s="30"/>
      <c r="F143" s="61"/>
    </row>
    <row r="144" spans="2:6" x14ac:dyDescent="0.2">
      <c r="B144" s="30"/>
      <c r="C144" s="30"/>
      <c r="D144" s="30"/>
      <c r="E144" s="30"/>
      <c r="F144" s="61"/>
    </row>
    <row r="145" spans="2:11" x14ac:dyDescent="0.2">
      <c r="B145" s="30"/>
      <c r="C145" s="30"/>
      <c r="D145" s="30"/>
      <c r="E145" s="30"/>
      <c r="F145" s="61"/>
    </row>
    <row r="146" spans="2:11" x14ac:dyDescent="0.2">
      <c r="B146" s="30"/>
      <c r="C146" s="30"/>
      <c r="D146" s="30"/>
      <c r="E146" s="30"/>
      <c r="F146" s="61"/>
    </row>
    <row r="147" spans="2:11" x14ac:dyDescent="0.2">
      <c r="B147" s="30"/>
      <c r="C147" s="30"/>
      <c r="D147" s="30"/>
      <c r="E147" s="30"/>
      <c r="F147" s="61"/>
    </row>
    <row r="148" spans="2:11" x14ac:dyDescent="0.2">
      <c r="B148" s="30"/>
      <c r="C148" s="30"/>
      <c r="D148" s="30"/>
      <c r="E148" s="30"/>
      <c r="F148" s="61"/>
    </row>
    <row r="149" spans="2:11" x14ac:dyDescent="0.2">
      <c r="B149" s="30"/>
      <c r="C149" s="30"/>
      <c r="D149" s="30"/>
      <c r="E149" s="30"/>
      <c r="F149" s="61"/>
    </row>
    <row r="150" spans="2:11" x14ac:dyDescent="0.2">
      <c r="B150" s="30"/>
      <c r="C150" s="30"/>
      <c r="D150" s="30"/>
      <c r="E150" s="30"/>
      <c r="F150" s="61"/>
    </row>
    <row r="151" spans="2:11" x14ac:dyDescent="0.2">
      <c r="B151" s="30"/>
      <c r="C151" s="30"/>
      <c r="D151" s="30"/>
      <c r="E151" s="30"/>
      <c r="F151" s="61"/>
    </row>
    <row r="152" spans="2:11" x14ac:dyDescent="0.2">
      <c r="B152" s="30"/>
      <c r="C152" s="30"/>
      <c r="D152" s="30"/>
      <c r="E152" s="30"/>
      <c r="F152" s="61"/>
    </row>
    <row r="153" spans="2:11" x14ac:dyDescent="0.2">
      <c r="B153" s="30"/>
      <c r="C153" s="30"/>
      <c r="D153" s="30"/>
      <c r="E153" s="30"/>
      <c r="F153" s="61"/>
    </row>
    <row r="154" spans="2:11" x14ac:dyDescent="0.2">
      <c r="B154" s="30"/>
      <c r="C154" s="30"/>
      <c r="D154" s="30"/>
      <c r="E154" s="30"/>
      <c r="F154" s="61"/>
    </row>
    <row r="155" spans="2:11" x14ac:dyDescent="0.2">
      <c r="B155" s="30"/>
      <c r="C155" s="30"/>
      <c r="D155" s="30"/>
      <c r="E155" s="30"/>
      <c r="F155" s="61"/>
    </row>
    <row r="156" spans="2:11" x14ac:dyDescent="0.2">
      <c r="B156" s="30"/>
      <c r="C156" s="30"/>
      <c r="D156" s="30"/>
      <c r="E156" s="30"/>
      <c r="F156" s="61"/>
    </row>
    <row r="157" spans="2:11" ht="15" x14ac:dyDescent="0.2">
      <c r="B157" s="30"/>
      <c r="C157" s="30"/>
      <c r="D157" s="30"/>
      <c r="E157" s="30"/>
      <c r="F157" s="61"/>
      <c r="K157" s="24"/>
    </row>
    <row r="158" spans="2:11" ht="15" x14ac:dyDescent="0.2">
      <c r="B158" s="30"/>
      <c r="C158" s="30"/>
      <c r="D158" s="30"/>
      <c r="E158" s="30"/>
      <c r="F158" s="61"/>
      <c r="K158" s="24"/>
    </row>
    <row r="159" spans="2:11" ht="15" x14ac:dyDescent="0.2">
      <c r="B159" s="30"/>
      <c r="C159" s="30"/>
      <c r="D159" s="30"/>
      <c r="E159" s="30"/>
      <c r="F159" s="61"/>
      <c r="K159" s="24"/>
    </row>
    <row r="160" spans="2:11" x14ac:dyDescent="0.2">
      <c r="B160" s="30"/>
      <c r="C160" s="30"/>
      <c r="D160" s="30"/>
      <c r="E160" s="30"/>
      <c r="F160" s="61"/>
    </row>
    <row r="161" spans="2:11" x14ac:dyDescent="0.2">
      <c r="B161" s="30"/>
      <c r="C161" s="30"/>
      <c r="D161" s="30"/>
      <c r="E161" s="30"/>
      <c r="F161" s="61"/>
    </row>
    <row r="162" spans="2:11" x14ac:dyDescent="0.2">
      <c r="B162" s="30"/>
      <c r="C162" s="30"/>
      <c r="D162" s="30"/>
      <c r="E162" s="30"/>
      <c r="F162" s="61"/>
      <c r="K162" s="27"/>
    </row>
    <row r="163" spans="2:11" x14ac:dyDescent="0.2">
      <c r="B163" s="30"/>
      <c r="C163" s="30"/>
      <c r="D163" s="30"/>
      <c r="E163" s="30"/>
      <c r="F163" s="61"/>
    </row>
    <row r="164" spans="2:11" x14ac:dyDescent="0.2">
      <c r="B164" s="30"/>
      <c r="C164" s="30"/>
      <c r="D164" s="30"/>
      <c r="E164" s="30"/>
      <c r="F164" s="61"/>
    </row>
    <row r="171" spans="2:11" s="24" customFormat="1" ht="15" x14ac:dyDescent="0.2">
      <c r="F171" s="60"/>
      <c r="J171" s="60"/>
      <c r="K171"/>
    </row>
    <row r="172" spans="2:11" s="24" customFormat="1" ht="15" x14ac:dyDescent="0.2">
      <c r="F172" s="60"/>
      <c r="J172" s="60"/>
      <c r="K172"/>
    </row>
    <row r="173" spans="2:11" s="24" customFormat="1" ht="15" x14ac:dyDescent="0.2">
      <c r="F173" s="60"/>
      <c r="J173" s="60"/>
      <c r="K173"/>
    </row>
    <row r="176" spans="2:11" s="27" customFormat="1" x14ac:dyDescent="0.2">
      <c r="F176" s="59"/>
      <c r="J176" s="59"/>
      <c r="K176"/>
    </row>
    <row r="179" spans="2:6" x14ac:dyDescent="0.2">
      <c r="B179" s="30"/>
      <c r="C179" s="30"/>
      <c r="D179" s="30"/>
      <c r="E179" s="30"/>
      <c r="F179" s="61"/>
    </row>
    <row r="180" spans="2:6" x14ac:dyDescent="0.2">
      <c r="B180" s="30"/>
      <c r="C180" s="30"/>
      <c r="D180" s="30"/>
      <c r="E180" s="30"/>
      <c r="F180" s="61"/>
    </row>
    <row r="181" spans="2:6" x14ac:dyDescent="0.2">
      <c r="B181" s="30"/>
      <c r="C181" s="30"/>
      <c r="D181" s="30"/>
      <c r="E181" s="30"/>
      <c r="F181" s="61"/>
    </row>
    <row r="182" spans="2:6" x14ac:dyDescent="0.2">
      <c r="B182" s="30"/>
      <c r="C182" s="30"/>
      <c r="D182" s="30"/>
      <c r="E182" s="30"/>
      <c r="F182" s="61"/>
    </row>
    <row r="183" spans="2:6" x14ac:dyDescent="0.2">
      <c r="B183" s="30"/>
      <c r="C183" s="30"/>
      <c r="D183" s="30"/>
      <c r="E183" s="30"/>
      <c r="F183" s="61"/>
    </row>
    <row r="184" spans="2:6" x14ac:dyDescent="0.2">
      <c r="B184" s="30"/>
      <c r="C184" s="30"/>
      <c r="D184" s="30"/>
      <c r="E184" s="30"/>
      <c r="F184" s="61"/>
    </row>
    <row r="185" spans="2:6" x14ac:dyDescent="0.2">
      <c r="B185" s="30"/>
      <c r="C185" s="30"/>
      <c r="D185" s="30"/>
      <c r="E185" s="30"/>
      <c r="F185" s="61"/>
    </row>
    <row r="186" spans="2:6" x14ac:dyDescent="0.2">
      <c r="B186" s="30"/>
      <c r="C186" s="30"/>
      <c r="D186" s="30"/>
      <c r="E186" s="30"/>
      <c r="F186" s="61"/>
    </row>
    <row r="187" spans="2:6" x14ac:dyDescent="0.2">
      <c r="B187" s="30"/>
      <c r="C187" s="30"/>
      <c r="D187" s="30"/>
      <c r="E187" s="30"/>
      <c r="F187" s="61"/>
    </row>
    <row r="188" spans="2:6" x14ac:dyDescent="0.2">
      <c r="B188" s="30"/>
      <c r="C188" s="30"/>
      <c r="D188" s="30"/>
      <c r="E188" s="30"/>
      <c r="F188" s="61"/>
    </row>
    <row r="189" spans="2:6" x14ac:dyDescent="0.2">
      <c r="B189" s="30"/>
      <c r="C189" s="30"/>
      <c r="D189" s="30"/>
      <c r="E189" s="30"/>
      <c r="F189" s="61"/>
    </row>
    <row r="190" spans="2:6" x14ac:dyDescent="0.2">
      <c r="B190" s="30"/>
      <c r="C190" s="30"/>
      <c r="D190" s="30"/>
      <c r="E190" s="30"/>
      <c r="F190" s="61"/>
    </row>
    <row r="191" spans="2:6" x14ac:dyDescent="0.2">
      <c r="B191" s="30"/>
      <c r="C191" s="30"/>
      <c r="D191" s="30"/>
      <c r="E191" s="30"/>
      <c r="F191" s="61"/>
    </row>
    <row r="192" spans="2:6" x14ac:dyDescent="0.2">
      <c r="B192" s="30"/>
      <c r="C192" s="30"/>
      <c r="D192" s="30"/>
      <c r="E192" s="30"/>
      <c r="F192" s="61"/>
    </row>
    <row r="193" spans="2:6" x14ac:dyDescent="0.2">
      <c r="B193" s="30"/>
      <c r="C193" s="30"/>
      <c r="D193" s="30"/>
      <c r="E193" s="30"/>
      <c r="F193" s="61"/>
    </row>
    <row r="194" spans="2:6" x14ac:dyDescent="0.2">
      <c r="B194" s="30"/>
      <c r="C194" s="30"/>
      <c r="D194" s="30"/>
      <c r="E194" s="30"/>
      <c r="F194" s="61"/>
    </row>
    <row r="195" spans="2:6" x14ac:dyDescent="0.2">
      <c r="B195" s="30"/>
      <c r="C195" s="30"/>
      <c r="D195" s="30"/>
      <c r="E195" s="30"/>
      <c r="F195" s="61"/>
    </row>
    <row r="196" spans="2:6" x14ac:dyDescent="0.2">
      <c r="B196" s="30"/>
      <c r="C196" s="30"/>
      <c r="D196" s="30"/>
      <c r="E196" s="30"/>
      <c r="F196" s="61"/>
    </row>
    <row r="197" spans="2:6" x14ac:dyDescent="0.2">
      <c r="B197" s="30"/>
      <c r="C197" s="30"/>
      <c r="D197" s="30"/>
      <c r="E197" s="30"/>
      <c r="F197" s="61"/>
    </row>
    <row r="198" spans="2:6" x14ac:dyDescent="0.2">
      <c r="B198" s="30"/>
      <c r="C198" s="30"/>
      <c r="D198" s="30"/>
      <c r="E198" s="30"/>
      <c r="F198" s="61"/>
    </row>
    <row r="199" spans="2:6" x14ac:dyDescent="0.2">
      <c r="B199" s="30"/>
      <c r="C199" s="30"/>
      <c r="D199" s="30"/>
      <c r="E199" s="30"/>
      <c r="F199" s="61"/>
    </row>
    <row r="200" spans="2:6" x14ac:dyDescent="0.2">
      <c r="B200" s="30"/>
      <c r="C200" s="30"/>
      <c r="D200" s="30"/>
      <c r="E200" s="30"/>
      <c r="F200" s="61"/>
    </row>
    <row r="201" spans="2:6" x14ac:dyDescent="0.2">
      <c r="B201" s="30"/>
      <c r="C201" s="30"/>
      <c r="D201" s="30"/>
      <c r="E201" s="30"/>
      <c r="F201" s="61"/>
    </row>
    <row r="202" spans="2:6" x14ac:dyDescent="0.2">
      <c r="B202" s="30"/>
      <c r="C202" s="30"/>
      <c r="D202" s="30"/>
      <c r="E202" s="30"/>
      <c r="F202" s="61"/>
    </row>
    <row r="203" spans="2:6" x14ac:dyDescent="0.2">
      <c r="B203" s="30"/>
      <c r="C203" s="30"/>
      <c r="D203" s="30"/>
      <c r="E203" s="30"/>
      <c r="F203" s="61"/>
    </row>
    <row r="204" spans="2:6" x14ac:dyDescent="0.2">
      <c r="B204" s="30"/>
      <c r="C204" s="30"/>
      <c r="D204" s="30"/>
      <c r="E204" s="30"/>
      <c r="F204" s="61"/>
    </row>
    <row r="205" spans="2:6" x14ac:dyDescent="0.2">
      <c r="B205" s="30"/>
      <c r="C205" s="30"/>
      <c r="D205" s="30"/>
      <c r="E205" s="30"/>
      <c r="F205" s="61"/>
    </row>
    <row r="206" spans="2:6" x14ac:dyDescent="0.2">
      <c r="B206" s="30"/>
      <c r="C206" s="30"/>
      <c r="D206" s="30"/>
      <c r="E206" s="30"/>
      <c r="F206" s="61"/>
    </row>
    <row r="207" spans="2:6" x14ac:dyDescent="0.2">
      <c r="B207" s="30"/>
      <c r="C207" s="30"/>
      <c r="D207" s="30"/>
      <c r="E207" s="30"/>
      <c r="F207" s="61"/>
    </row>
    <row r="208" spans="2:6" x14ac:dyDescent="0.2">
      <c r="B208" s="30"/>
      <c r="C208" s="30"/>
      <c r="D208" s="30"/>
      <c r="E208" s="30"/>
      <c r="F208" s="61"/>
    </row>
    <row r="209" spans="2:11" ht="15" x14ac:dyDescent="0.2">
      <c r="B209" s="30"/>
      <c r="C209" s="30"/>
      <c r="D209" s="30"/>
      <c r="E209" s="30"/>
      <c r="F209" s="61"/>
      <c r="K209" s="24"/>
    </row>
    <row r="210" spans="2:11" ht="15" x14ac:dyDescent="0.2">
      <c r="B210" s="30"/>
      <c r="C210" s="30"/>
      <c r="D210" s="30"/>
      <c r="E210" s="30"/>
      <c r="F210" s="61"/>
      <c r="K210" s="24"/>
    </row>
    <row r="211" spans="2:11" ht="15" x14ac:dyDescent="0.2">
      <c r="B211" s="30"/>
      <c r="C211" s="30"/>
      <c r="D211" s="30"/>
      <c r="E211" s="30"/>
      <c r="F211" s="61"/>
      <c r="K211" s="24"/>
    </row>
    <row r="212" spans="2:11" x14ac:dyDescent="0.2">
      <c r="B212" s="30"/>
      <c r="C212" s="30"/>
      <c r="D212" s="30"/>
      <c r="E212" s="30"/>
      <c r="F212" s="61"/>
    </row>
    <row r="213" spans="2:11" x14ac:dyDescent="0.2">
      <c r="B213" s="30"/>
      <c r="C213" s="30"/>
      <c r="D213" s="30"/>
      <c r="E213" s="30"/>
      <c r="F213" s="61"/>
    </row>
    <row r="214" spans="2:11" x14ac:dyDescent="0.2">
      <c r="B214" s="30"/>
      <c r="C214" s="30"/>
      <c r="D214" s="30"/>
      <c r="E214" s="30"/>
      <c r="F214" s="61"/>
      <c r="K214" s="27"/>
    </row>
    <row r="215" spans="2:11" x14ac:dyDescent="0.2">
      <c r="B215" s="30"/>
      <c r="C215" s="30"/>
      <c r="D215" s="30"/>
      <c r="E215" s="30"/>
      <c r="F215" s="61"/>
    </row>
    <row r="216" spans="2:11" x14ac:dyDescent="0.2">
      <c r="B216" s="30"/>
      <c r="C216" s="30"/>
      <c r="D216" s="30"/>
      <c r="E216" s="30"/>
      <c r="F216" s="61"/>
    </row>
    <row r="223" spans="2:11" s="24" customFormat="1" ht="15" x14ac:dyDescent="0.2">
      <c r="F223" s="60"/>
      <c r="J223" s="60"/>
      <c r="K223"/>
    </row>
    <row r="224" spans="2:11" s="24" customFormat="1" ht="15" x14ac:dyDescent="0.2">
      <c r="F224" s="60"/>
      <c r="J224" s="60"/>
      <c r="K224"/>
    </row>
    <row r="225" spans="2:11" s="24" customFormat="1" ht="15" x14ac:dyDescent="0.2">
      <c r="F225" s="60"/>
      <c r="J225" s="60"/>
      <c r="K225"/>
    </row>
    <row r="228" spans="2:11" s="27" customFormat="1" x14ac:dyDescent="0.2">
      <c r="F228" s="59"/>
      <c r="J228" s="59"/>
      <c r="K228"/>
    </row>
    <row r="231" spans="2:11" x14ac:dyDescent="0.2">
      <c r="B231" s="30"/>
      <c r="C231" s="30"/>
      <c r="D231" s="30"/>
      <c r="E231" s="30"/>
      <c r="F231" s="61"/>
    </row>
    <row r="232" spans="2:11" x14ac:dyDescent="0.2">
      <c r="B232" s="30"/>
      <c r="C232" s="30"/>
      <c r="D232" s="30"/>
      <c r="E232" s="30"/>
      <c r="F232" s="61"/>
    </row>
    <row r="233" spans="2:11" x14ac:dyDescent="0.2">
      <c r="B233" s="30"/>
      <c r="C233" s="30"/>
      <c r="D233" s="30"/>
      <c r="E233" s="30"/>
      <c r="F233" s="61"/>
    </row>
    <row r="234" spans="2:11" x14ac:dyDescent="0.2">
      <c r="B234" s="30"/>
      <c r="C234" s="30"/>
      <c r="D234" s="30"/>
      <c r="E234" s="30"/>
      <c r="F234" s="61"/>
    </row>
    <row r="235" spans="2:11" x14ac:dyDescent="0.2">
      <c r="B235" s="30"/>
      <c r="C235" s="30"/>
      <c r="D235" s="30"/>
      <c r="E235" s="30"/>
      <c r="F235" s="61"/>
    </row>
    <row r="236" spans="2:11" x14ac:dyDescent="0.2">
      <c r="B236" s="30"/>
      <c r="C236" s="30"/>
      <c r="D236" s="30"/>
      <c r="E236" s="30"/>
      <c r="F236" s="61"/>
    </row>
    <row r="237" spans="2:11" x14ac:dyDescent="0.2">
      <c r="B237" s="30"/>
      <c r="C237" s="30"/>
      <c r="D237" s="30"/>
      <c r="E237" s="30"/>
      <c r="F237" s="61"/>
    </row>
    <row r="238" spans="2:11" x14ac:dyDescent="0.2">
      <c r="B238" s="30"/>
      <c r="C238" s="30"/>
      <c r="D238" s="30"/>
      <c r="E238" s="30"/>
      <c r="F238" s="61"/>
    </row>
    <row r="239" spans="2:11" x14ac:dyDescent="0.2">
      <c r="B239" s="30"/>
      <c r="C239" s="30"/>
      <c r="D239" s="30"/>
      <c r="E239" s="30"/>
      <c r="F239" s="61"/>
    </row>
    <row r="240" spans="2:11" x14ac:dyDescent="0.2">
      <c r="B240" s="30"/>
      <c r="C240" s="30"/>
      <c r="D240" s="30"/>
      <c r="E240" s="30"/>
      <c r="F240" s="61"/>
    </row>
    <row r="241" spans="2:6" x14ac:dyDescent="0.2">
      <c r="B241" s="30"/>
      <c r="C241" s="30"/>
      <c r="D241" s="30"/>
      <c r="E241" s="30"/>
      <c r="F241" s="61"/>
    </row>
    <row r="242" spans="2:6" x14ac:dyDescent="0.2">
      <c r="B242" s="30"/>
      <c r="C242" s="30"/>
      <c r="D242" s="30"/>
      <c r="E242" s="30"/>
      <c r="F242" s="61"/>
    </row>
    <row r="243" spans="2:6" x14ac:dyDescent="0.2">
      <c r="B243" s="30"/>
      <c r="C243" s="30"/>
      <c r="D243" s="30"/>
      <c r="E243" s="30"/>
      <c r="F243" s="61"/>
    </row>
    <row r="244" spans="2:6" x14ac:dyDescent="0.2">
      <c r="B244" s="30"/>
      <c r="C244" s="30"/>
      <c r="D244" s="30"/>
      <c r="E244" s="30"/>
      <c r="F244" s="61"/>
    </row>
    <row r="245" spans="2:6" x14ac:dyDescent="0.2">
      <c r="B245" s="30"/>
      <c r="C245" s="30"/>
      <c r="D245" s="30"/>
      <c r="E245" s="30"/>
      <c r="F245" s="61"/>
    </row>
    <row r="246" spans="2:6" x14ac:dyDescent="0.2">
      <c r="B246" s="30"/>
      <c r="C246" s="30"/>
      <c r="D246" s="30"/>
      <c r="E246" s="30"/>
      <c r="F246" s="61"/>
    </row>
    <row r="247" spans="2:6" x14ac:dyDescent="0.2">
      <c r="B247" s="30"/>
      <c r="C247" s="30"/>
      <c r="D247" s="30"/>
      <c r="E247" s="30"/>
      <c r="F247" s="61"/>
    </row>
    <row r="248" spans="2:6" x14ac:dyDescent="0.2">
      <c r="B248" s="30"/>
      <c r="C248" s="30"/>
      <c r="D248" s="30"/>
      <c r="E248" s="30"/>
      <c r="F248" s="61"/>
    </row>
    <row r="249" spans="2:6" x14ac:dyDescent="0.2">
      <c r="B249" s="30"/>
      <c r="C249" s="30"/>
      <c r="D249" s="30"/>
      <c r="E249" s="30"/>
      <c r="F249" s="61"/>
    </row>
    <row r="250" spans="2:6" x14ac:dyDescent="0.2">
      <c r="B250" s="30"/>
      <c r="C250" s="30"/>
      <c r="D250" s="30"/>
      <c r="E250" s="30"/>
      <c r="F250" s="61"/>
    </row>
    <row r="251" spans="2:6" x14ac:dyDescent="0.2">
      <c r="B251" s="30"/>
      <c r="C251" s="30"/>
      <c r="D251" s="30"/>
      <c r="E251" s="30"/>
      <c r="F251" s="61"/>
    </row>
    <row r="252" spans="2:6" x14ac:dyDescent="0.2">
      <c r="B252" s="30"/>
      <c r="C252" s="30"/>
      <c r="D252" s="30"/>
      <c r="E252" s="30"/>
      <c r="F252" s="61"/>
    </row>
    <row r="253" spans="2:6" x14ac:dyDescent="0.2">
      <c r="B253" s="30"/>
      <c r="C253" s="30"/>
      <c r="D253" s="30"/>
      <c r="E253" s="30"/>
      <c r="F253" s="61"/>
    </row>
    <row r="254" spans="2:6" x14ac:dyDescent="0.2">
      <c r="B254" s="30"/>
      <c r="C254" s="30"/>
      <c r="D254" s="30"/>
      <c r="E254" s="30"/>
      <c r="F254" s="61"/>
    </row>
    <row r="255" spans="2:6" x14ac:dyDescent="0.2">
      <c r="B255" s="30"/>
      <c r="C255" s="30"/>
      <c r="D255" s="30"/>
      <c r="E255" s="30"/>
      <c r="F255" s="61"/>
    </row>
    <row r="256" spans="2:6" x14ac:dyDescent="0.2">
      <c r="B256" s="30"/>
      <c r="C256" s="30"/>
      <c r="D256" s="30"/>
      <c r="E256" s="30"/>
      <c r="F256" s="61"/>
    </row>
    <row r="257" spans="2:11" x14ac:dyDescent="0.2">
      <c r="B257" s="30"/>
      <c r="C257" s="30"/>
      <c r="D257" s="30"/>
      <c r="E257" s="30"/>
      <c r="F257" s="61"/>
    </row>
    <row r="258" spans="2:11" x14ac:dyDescent="0.2">
      <c r="B258" s="30"/>
      <c r="C258" s="30"/>
      <c r="D258" s="30"/>
      <c r="E258" s="30"/>
      <c r="F258" s="61"/>
    </row>
    <row r="259" spans="2:11" x14ac:dyDescent="0.2">
      <c r="B259" s="30"/>
      <c r="C259" s="30"/>
      <c r="D259" s="30"/>
      <c r="E259" s="30"/>
      <c r="F259" s="61"/>
    </row>
    <row r="260" spans="2:11" x14ac:dyDescent="0.2">
      <c r="B260" s="30"/>
      <c r="C260" s="30"/>
      <c r="D260" s="30"/>
      <c r="E260" s="30"/>
      <c r="F260" s="61"/>
    </row>
    <row r="261" spans="2:11" ht="15" x14ac:dyDescent="0.2">
      <c r="B261" s="30"/>
      <c r="C261" s="30"/>
      <c r="D261" s="30"/>
      <c r="E261" s="30"/>
      <c r="F261" s="61"/>
      <c r="K261" s="24"/>
    </row>
    <row r="262" spans="2:11" ht="15" x14ac:dyDescent="0.2">
      <c r="B262" s="30"/>
      <c r="C262" s="30"/>
      <c r="D262" s="30"/>
      <c r="E262" s="30"/>
      <c r="F262" s="61"/>
      <c r="K262" s="24"/>
    </row>
    <row r="263" spans="2:11" ht="15" x14ac:dyDescent="0.2">
      <c r="B263" s="30"/>
      <c r="C263" s="30"/>
      <c r="D263" s="30"/>
      <c r="E263" s="30"/>
      <c r="F263" s="61"/>
      <c r="K263" s="24"/>
    </row>
    <row r="264" spans="2:11" x14ac:dyDescent="0.2">
      <c r="B264" s="30"/>
      <c r="C264" s="30"/>
      <c r="D264" s="30"/>
      <c r="E264" s="30"/>
      <c r="F264" s="61"/>
    </row>
    <row r="265" spans="2:11" x14ac:dyDescent="0.2">
      <c r="B265" s="30"/>
      <c r="C265" s="30"/>
      <c r="D265" s="30"/>
      <c r="E265" s="30"/>
      <c r="F265" s="61"/>
    </row>
    <row r="266" spans="2:11" x14ac:dyDescent="0.2">
      <c r="B266" s="30"/>
      <c r="C266" s="30"/>
      <c r="D266" s="30"/>
      <c r="E266" s="30"/>
      <c r="F266" s="61"/>
      <c r="K266" s="27"/>
    </row>
    <row r="267" spans="2:11" x14ac:dyDescent="0.2">
      <c r="B267" s="30"/>
      <c r="C267" s="30"/>
      <c r="D267" s="30"/>
      <c r="E267" s="30"/>
      <c r="F267" s="61"/>
    </row>
    <row r="268" spans="2:11" x14ac:dyDescent="0.2">
      <c r="B268" s="30"/>
      <c r="C268" s="30"/>
      <c r="D268" s="30"/>
      <c r="E268" s="30"/>
      <c r="F268" s="61"/>
    </row>
    <row r="275" spans="2:11" s="24" customFormat="1" ht="15" x14ac:dyDescent="0.2">
      <c r="F275" s="60"/>
      <c r="J275" s="60"/>
      <c r="K275"/>
    </row>
    <row r="276" spans="2:11" s="24" customFormat="1" ht="15" x14ac:dyDescent="0.2">
      <c r="F276" s="60"/>
      <c r="J276" s="60"/>
      <c r="K276"/>
    </row>
    <row r="277" spans="2:11" s="24" customFormat="1" ht="15" x14ac:dyDescent="0.2">
      <c r="F277" s="60"/>
      <c r="J277" s="60"/>
      <c r="K277"/>
    </row>
    <row r="280" spans="2:11" s="27" customFormat="1" x14ac:dyDescent="0.2">
      <c r="F280" s="59"/>
      <c r="J280" s="59"/>
      <c r="K280"/>
    </row>
    <row r="283" spans="2:11" x14ac:dyDescent="0.2">
      <c r="B283" s="30"/>
      <c r="C283" s="30"/>
      <c r="D283" s="30"/>
      <c r="E283" s="30"/>
      <c r="F283" s="61"/>
    </row>
    <row r="284" spans="2:11" x14ac:dyDescent="0.2">
      <c r="B284" s="30"/>
      <c r="C284" s="30"/>
      <c r="D284" s="30"/>
      <c r="E284" s="30"/>
      <c r="F284" s="61"/>
    </row>
    <row r="285" spans="2:11" x14ac:dyDescent="0.2">
      <c r="B285" s="30"/>
      <c r="C285" s="30"/>
      <c r="D285" s="30"/>
      <c r="E285" s="30"/>
      <c r="F285" s="61"/>
    </row>
    <row r="286" spans="2:11" x14ac:dyDescent="0.2">
      <c r="B286" s="30"/>
      <c r="C286" s="30"/>
      <c r="D286" s="30"/>
      <c r="E286" s="30"/>
      <c r="F286" s="61"/>
    </row>
    <row r="287" spans="2:11" x14ac:dyDescent="0.2">
      <c r="B287" s="30"/>
      <c r="C287" s="30"/>
      <c r="D287" s="30"/>
      <c r="E287" s="30"/>
      <c r="F287" s="61"/>
    </row>
    <row r="288" spans="2:11" x14ac:dyDescent="0.2">
      <c r="B288" s="30"/>
      <c r="C288" s="30"/>
      <c r="D288" s="30"/>
      <c r="E288" s="30"/>
      <c r="F288" s="61"/>
    </row>
    <row r="289" spans="2:6" x14ac:dyDescent="0.2">
      <c r="B289" s="30"/>
      <c r="C289" s="30"/>
      <c r="D289" s="30"/>
      <c r="E289" s="30"/>
      <c r="F289" s="61"/>
    </row>
    <row r="290" spans="2:6" x14ac:dyDescent="0.2">
      <c r="B290" s="30"/>
      <c r="C290" s="30"/>
      <c r="D290" s="30"/>
      <c r="E290" s="30"/>
      <c r="F290" s="61"/>
    </row>
    <row r="291" spans="2:6" x14ac:dyDescent="0.2">
      <c r="B291" s="30"/>
      <c r="C291" s="30"/>
      <c r="D291" s="30"/>
      <c r="E291" s="30"/>
      <c r="F291" s="61"/>
    </row>
    <row r="292" spans="2:6" x14ac:dyDescent="0.2">
      <c r="B292" s="30"/>
      <c r="C292" s="30"/>
      <c r="D292" s="30"/>
      <c r="E292" s="30"/>
      <c r="F292" s="61"/>
    </row>
    <row r="293" spans="2:6" x14ac:dyDescent="0.2">
      <c r="B293" s="30"/>
      <c r="C293" s="30"/>
      <c r="D293" s="30"/>
      <c r="E293" s="30"/>
      <c r="F293" s="61"/>
    </row>
    <row r="294" spans="2:6" x14ac:dyDescent="0.2">
      <c r="B294" s="30"/>
      <c r="C294" s="30"/>
      <c r="D294" s="30"/>
      <c r="E294" s="30"/>
      <c r="F294" s="61"/>
    </row>
    <row r="295" spans="2:6" x14ac:dyDescent="0.2">
      <c r="B295" s="30"/>
      <c r="C295" s="30"/>
      <c r="D295" s="30"/>
      <c r="E295" s="30"/>
      <c r="F295" s="61"/>
    </row>
    <row r="296" spans="2:6" x14ac:dyDescent="0.2">
      <c r="B296" s="30"/>
      <c r="C296" s="30"/>
      <c r="D296" s="30"/>
      <c r="E296" s="30"/>
      <c r="F296" s="61"/>
    </row>
    <row r="297" spans="2:6" x14ac:dyDescent="0.2">
      <c r="B297" s="30"/>
      <c r="C297" s="30"/>
      <c r="D297" s="30"/>
      <c r="E297" s="30"/>
      <c r="F297" s="61"/>
    </row>
    <row r="298" spans="2:6" x14ac:dyDescent="0.2">
      <c r="B298" s="30"/>
      <c r="C298" s="30"/>
      <c r="D298" s="30"/>
      <c r="E298" s="30"/>
      <c r="F298" s="61"/>
    </row>
    <row r="299" spans="2:6" x14ac:dyDescent="0.2">
      <c r="B299" s="30"/>
      <c r="C299" s="30"/>
      <c r="D299" s="30"/>
      <c r="E299" s="30"/>
      <c r="F299" s="61"/>
    </row>
    <row r="300" spans="2:6" x14ac:dyDescent="0.2">
      <c r="B300" s="30"/>
      <c r="C300" s="30"/>
      <c r="D300" s="30"/>
      <c r="E300" s="30"/>
      <c r="F300" s="61"/>
    </row>
    <row r="301" spans="2:6" x14ac:dyDescent="0.2">
      <c r="B301" s="30"/>
      <c r="C301" s="30"/>
      <c r="D301" s="30"/>
      <c r="E301" s="30"/>
      <c r="F301" s="61"/>
    </row>
    <row r="302" spans="2:6" x14ac:dyDescent="0.2">
      <c r="B302" s="30"/>
      <c r="C302" s="30"/>
      <c r="D302" s="30"/>
      <c r="E302" s="30"/>
      <c r="F302" s="61"/>
    </row>
    <row r="303" spans="2:6" x14ac:dyDescent="0.2">
      <c r="B303" s="30"/>
      <c r="C303" s="30"/>
      <c r="D303" s="30"/>
      <c r="E303" s="30"/>
      <c r="F303" s="61"/>
    </row>
    <row r="304" spans="2:6" x14ac:dyDescent="0.2">
      <c r="B304" s="30"/>
      <c r="C304" s="30"/>
      <c r="D304" s="30"/>
      <c r="E304" s="30"/>
      <c r="F304" s="61"/>
    </row>
    <row r="305" spans="2:11" x14ac:dyDescent="0.2">
      <c r="B305" s="30"/>
      <c r="C305" s="30"/>
      <c r="D305" s="30"/>
      <c r="E305" s="30"/>
      <c r="F305" s="61"/>
    </row>
    <row r="306" spans="2:11" x14ac:dyDescent="0.2">
      <c r="B306" s="30"/>
      <c r="C306" s="30"/>
      <c r="D306" s="30"/>
      <c r="E306" s="30"/>
      <c r="F306" s="61"/>
    </row>
    <row r="307" spans="2:11" x14ac:dyDescent="0.2">
      <c r="B307" s="30"/>
      <c r="C307" s="30"/>
      <c r="D307" s="30"/>
      <c r="E307" s="30"/>
      <c r="F307" s="61"/>
    </row>
    <row r="308" spans="2:11" x14ac:dyDescent="0.2">
      <c r="B308" s="30"/>
      <c r="C308" s="30"/>
      <c r="D308" s="30"/>
      <c r="E308" s="30"/>
      <c r="F308" s="61"/>
    </row>
    <row r="309" spans="2:11" x14ac:dyDescent="0.2">
      <c r="B309" s="30"/>
      <c r="C309" s="30"/>
      <c r="D309" s="30"/>
      <c r="E309" s="30"/>
      <c r="F309" s="61"/>
    </row>
    <row r="310" spans="2:11" x14ac:dyDescent="0.2">
      <c r="B310" s="30"/>
      <c r="C310" s="30"/>
      <c r="D310" s="30"/>
      <c r="E310" s="30"/>
      <c r="F310" s="61"/>
    </row>
    <row r="311" spans="2:11" x14ac:dyDescent="0.2">
      <c r="B311" s="30"/>
      <c r="C311" s="30"/>
      <c r="D311" s="30"/>
      <c r="E311" s="30"/>
      <c r="F311" s="61"/>
    </row>
    <row r="312" spans="2:11" x14ac:dyDescent="0.2">
      <c r="B312" s="30"/>
      <c r="C312" s="30"/>
      <c r="D312" s="30"/>
      <c r="E312" s="30"/>
      <c r="F312" s="61"/>
    </row>
    <row r="313" spans="2:11" ht="15" x14ac:dyDescent="0.2">
      <c r="B313" s="30"/>
      <c r="C313" s="30"/>
      <c r="D313" s="30"/>
      <c r="E313" s="30"/>
      <c r="F313" s="61"/>
      <c r="K313" s="24"/>
    </row>
    <row r="314" spans="2:11" ht="15" x14ac:dyDescent="0.2">
      <c r="B314" s="30"/>
      <c r="C314" s="30"/>
      <c r="D314" s="30"/>
      <c r="E314" s="30"/>
      <c r="F314" s="61"/>
      <c r="K314" s="24"/>
    </row>
    <row r="315" spans="2:11" ht="15" x14ac:dyDescent="0.2">
      <c r="B315" s="30"/>
      <c r="C315" s="30"/>
      <c r="D315" s="30"/>
      <c r="E315" s="30"/>
      <c r="F315" s="61"/>
      <c r="K315" s="24"/>
    </row>
    <row r="316" spans="2:11" x14ac:dyDescent="0.2">
      <c r="B316" s="30"/>
      <c r="C316" s="30"/>
      <c r="D316" s="30"/>
      <c r="E316" s="30"/>
      <c r="F316" s="61"/>
    </row>
    <row r="317" spans="2:11" x14ac:dyDescent="0.2">
      <c r="B317" s="30"/>
      <c r="C317" s="30"/>
      <c r="D317" s="30"/>
      <c r="E317" s="30"/>
      <c r="F317" s="61"/>
    </row>
    <row r="318" spans="2:11" x14ac:dyDescent="0.2">
      <c r="B318" s="30"/>
      <c r="C318" s="30"/>
      <c r="D318" s="30"/>
      <c r="E318" s="30"/>
      <c r="F318" s="61"/>
      <c r="K318" s="27"/>
    </row>
    <row r="319" spans="2:11" x14ac:dyDescent="0.2">
      <c r="B319" s="30"/>
      <c r="C319" s="30"/>
      <c r="D319" s="30"/>
      <c r="E319" s="30"/>
      <c r="F319" s="61"/>
    </row>
    <row r="320" spans="2:11" x14ac:dyDescent="0.2">
      <c r="B320" s="30"/>
      <c r="C320" s="30"/>
      <c r="D320" s="30"/>
      <c r="E320" s="30"/>
      <c r="F320" s="61"/>
    </row>
    <row r="327" spans="2:11" s="24" customFormat="1" ht="15" x14ac:dyDescent="0.2">
      <c r="F327" s="60"/>
      <c r="J327" s="60"/>
      <c r="K327"/>
    </row>
    <row r="328" spans="2:11" s="24" customFormat="1" ht="15" x14ac:dyDescent="0.2">
      <c r="F328" s="60"/>
      <c r="J328" s="60"/>
      <c r="K328"/>
    </row>
    <row r="329" spans="2:11" s="24" customFormat="1" ht="15" x14ac:dyDescent="0.2">
      <c r="F329" s="60"/>
      <c r="J329" s="60"/>
      <c r="K329"/>
    </row>
    <row r="332" spans="2:11" s="27" customFormat="1" x14ac:dyDescent="0.2">
      <c r="F332" s="59"/>
      <c r="J332" s="59"/>
      <c r="K332"/>
    </row>
    <row r="335" spans="2:11" x14ac:dyDescent="0.2">
      <c r="B335" s="30"/>
      <c r="C335" s="30"/>
      <c r="D335" s="30"/>
      <c r="E335" s="30"/>
      <c r="F335" s="61"/>
    </row>
    <row r="336" spans="2:11" x14ac:dyDescent="0.2">
      <c r="B336" s="30"/>
      <c r="C336" s="30"/>
      <c r="D336" s="30"/>
      <c r="E336" s="30"/>
      <c r="F336" s="61"/>
    </row>
    <row r="337" spans="2:6" x14ac:dyDescent="0.2">
      <c r="B337" s="30"/>
      <c r="C337" s="30"/>
      <c r="D337" s="30"/>
      <c r="E337" s="30"/>
      <c r="F337" s="61"/>
    </row>
    <row r="338" spans="2:6" x14ac:dyDescent="0.2">
      <c r="B338" s="30"/>
      <c r="C338" s="30"/>
      <c r="D338" s="30"/>
      <c r="E338" s="30"/>
      <c r="F338" s="61"/>
    </row>
    <row r="339" spans="2:6" x14ac:dyDescent="0.2">
      <c r="B339" s="30"/>
      <c r="C339" s="30"/>
      <c r="D339" s="30"/>
      <c r="E339" s="30"/>
      <c r="F339" s="61"/>
    </row>
    <row r="340" spans="2:6" x14ac:dyDescent="0.2">
      <c r="B340" s="30"/>
      <c r="C340" s="30"/>
      <c r="D340" s="30"/>
      <c r="E340" s="30"/>
      <c r="F340" s="61"/>
    </row>
    <row r="341" spans="2:6" x14ac:dyDescent="0.2">
      <c r="B341" s="30"/>
      <c r="C341" s="30"/>
      <c r="D341" s="30"/>
      <c r="E341" s="30"/>
      <c r="F341" s="61"/>
    </row>
    <row r="342" spans="2:6" x14ac:dyDescent="0.2">
      <c r="B342" s="30"/>
      <c r="C342" s="30"/>
      <c r="D342" s="30"/>
      <c r="E342" s="30"/>
      <c r="F342" s="61"/>
    </row>
    <row r="343" spans="2:6" x14ac:dyDescent="0.2">
      <c r="B343" s="30"/>
      <c r="C343" s="30"/>
      <c r="D343" s="30"/>
      <c r="E343" s="30"/>
      <c r="F343" s="61"/>
    </row>
    <row r="344" spans="2:6" x14ac:dyDescent="0.2">
      <c r="B344" s="30"/>
      <c r="C344" s="30"/>
      <c r="D344" s="30"/>
      <c r="E344" s="30"/>
      <c r="F344" s="61"/>
    </row>
    <row r="345" spans="2:6" x14ac:dyDescent="0.2">
      <c r="B345" s="30"/>
      <c r="C345" s="30"/>
      <c r="D345" s="30"/>
      <c r="E345" s="30"/>
      <c r="F345" s="61"/>
    </row>
    <row r="346" spans="2:6" x14ac:dyDescent="0.2">
      <c r="B346" s="30"/>
      <c r="C346" s="30"/>
      <c r="D346" s="30"/>
      <c r="E346" s="30"/>
      <c r="F346" s="61"/>
    </row>
    <row r="347" spans="2:6" x14ac:dyDescent="0.2">
      <c r="B347" s="30"/>
      <c r="C347" s="30"/>
      <c r="D347" s="30"/>
      <c r="E347" s="30"/>
      <c r="F347" s="61"/>
    </row>
    <row r="348" spans="2:6" x14ac:dyDescent="0.2">
      <c r="B348" s="30"/>
      <c r="C348" s="30"/>
      <c r="D348" s="30"/>
      <c r="E348" s="30"/>
      <c r="F348" s="61"/>
    </row>
    <row r="349" spans="2:6" x14ac:dyDescent="0.2">
      <c r="B349" s="30"/>
      <c r="C349" s="30"/>
      <c r="D349" s="30"/>
      <c r="E349" s="30"/>
      <c r="F349" s="61"/>
    </row>
    <row r="350" spans="2:6" x14ac:dyDescent="0.2">
      <c r="B350" s="30"/>
      <c r="C350" s="30"/>
      <c r="D350" s="30"/>
      <c r="E350" s="30"/>
      <c r="F350" s="61"/>
    </row>
    <row r="351" spans="2:6" x14ac:dyDescent="0.2">
      <c r="B351" s="30"/>
      <c r="C351" s="30"/>
      <c r="D351" s="30"/>
      <c r="E351" s="30"/>
      <c r="F351" s="61"/>
    </row>
    <row r="352" spans="2:6" x14ac:dyDescent="0.2">
      <c r="B352" s="30"/>
      <c r="C352" s="30"/>
      <c r="D352" s="30"/>
      <c r="E352" s="30"/>
      <c r="F352" s="61"/>
    </row>
    <row r="353" spans="2:11" x14ac:dyDescent="0.2">
      <c r="B353" s="30"/>
      <c r="C353" s="30"/>
      <c r="D353" s="30"/>
      <c r="E353" s="30"/>
      <c r="F353" s="61"/>
    </row>
    <row r="354" spans="2:11" x14ac:dyDescent="0.2">
      <c r="B354" s="30"/>
      <c r="C354" s="30"/>
      <c r="D354" s="30"/>
      <c r="E354" s="30"/>
      <c r="F354" s="61"/>
    </row>
    <row r="355" spans="2:11" x14ac:dyDescent="0.2">
      <c r="B355" s="30"/>
      <c r="C355" s="30"/>
      <c r="D355" s="30"/>
      <c r="E355" s="30"/>
      <c r="F355" s="61"/>
    </row>
    <row r="356" spans="2:11" x14ac:dyDescent="0.2">
      <c r="B356" s="30"/>
      <c r="C356" s="30"/>
      <c r="D356" s="30"/>
      <c r="E356" s="30"/>
      <c r="F356" s="61"/>
    </row>
    <row r="357" spans="2:11" x14ac:dyDescent="0.2">
      <c r="B357" s="30"/>
      <c r="C357" s="30"/>
      <c r="D357" s="30"/>
      <c r="E357" s="30"/>
      <c r="F357" s="61"/>
    </row>
    <row r="358" spans="2:11" x14ac:dyDescent="0.2">
      <c r="B358" s="30"/>
      <c r="C358" s="30"/>
      <c r="D358" s="30"/>
      <c r="E358" s="30"/>
      <c r="F358" s="61"/>
    </row>
    <row r="359" spans="2:11" x14ac:dyDescent="0.2">
      <c r="B359" s="30"/>
      <c r="C359" s="30"/>
      <c r="D359" s="30"/>
      <c r="E359" s="30"/>
      <c r="F359" s="61"/>
    </row>
    <row r="360" spans="2:11" x14ac:dyDescent="0.2">
      <c r="B360" s="30"/>
      <c r="C360" s="30"/>
      <c r="D360" s="30"/>
      <c r="E360" s="30"/>
      <c r="F360" s="61"/>
    </row>
    <row r="361" spans="2:11" x14ac:dyDescent="0.2">
      <c r="B361" s="30"/>
      <c r="C361" s="30"/>
      <c r="D361" s="30"/>
      <c r="E361" s="30"/>
      <c r="F361" s="61"/>
    </row>
    <row r="362" spans="2:11" x14ac:dyDescent="0.2">
      <c r="B362" s="30"/>
      <c r="C362" s="30"/>
      <c r="D362" s="30"/>
      <c r="E362" s="30"/>
      <c r="F362" s="61"/>
    </row>
    <row r="363" spans="2:11" x14ac:dyDescent="0.2">
      <c r="B363" s="30"/>
      <c r="C363" s="30"/>
      <c r="D363" s="30"/>
      <c r="E363" s="30"/>
      <c r="F363" s="61"/>
    </row>
    <row r="364" spans="2:11" x14ac:dyDescent="0.2">
      <c r="B364" s="30"/>
      <c r="C364" s="30"/>
      <c r="D364" s="30"/>
      <c r="E364" s="30"/>
      <c r="F364" s="61"/>
    </row>
    <row r="365" spans="2:11" ht="15" x14ac:dyDescent="0.2">
      <c r="B365" s="30"/>
      <c r="C365" s="30"/>
      <c r="D365" s="30"/>
      <c r="E365" s="30"/>
      <c r="F365" s="61"/>
      <c r="K365" s="24"/>
    </row>
    <row r="366" spans="2:11" ht="15" x14ac:dyDescent="0.2">
      <c r="B366" s="30"/>
      <c r="C366" s="30"/>
      <c r="D366" s="30"/>
      <c r="E366" s="30"/>
      <c r="F366" s="61"/>
      <c r="K366" s="24"/>
    </row>
    <row r="367" spans="2:11" ht="15" x14ac:dyDescent="0.2">
      <c r="B367" s="30"/>
      <c r="C367" s="30"/>
      <c r="D367" s="30"/>
      <c r="E367" s="30"/>
      <c r="F367" s="61"/>
      <c r="K367" s="24"/>
    </row>
    <row r="368" spans="2:11" x14ac:dyDescent="0.2">
      <c r="B368" s="30"/>
      <c r="C368" s="30"/>
      <c r="D368" s="30"/>
      <c r="E368" s="30"/>
      <c r="F368" s="61"/>
    </row>
    <row r="369" spans="2:11" x14ac:dyDescent="0.2">
      <c r="B369" s="30"/>
      <c r="C369" s="30"/>
      <c r="D369" s="30"/>
      <c r="E369" s="30"/>
      <c r="F369" s="61"/>
    </row>
    <row r="370" spans="2:11" x14ac:dyDescent="0.2">
      <c r="B370" s="30"/>
      <c r="C370" s="30"/>
      <c r="D370" s="30"/>
      <c r="E370" s="30"/>
      <c r="F370" s="61"/>
      <c r="K370" s="27"/>
    </row>
    <row r="371" spans="2:11" x14ac:dyDescent="0.2">
      <c r="B371" s="30"/>
      <c r="C371" s="30"/>
      <c r="D371" s="30"/>
      <c r="E371" s="30"/>
      <c r="F371" s="61"/>
    </row>
    <row r="372" spans="2:11" x14ac:dyDescent="0.2">
      <c r="B372" s="30"/>
      <c r="C372" s="30"/>
      <c r="D372" s="30"/>
      <c r="E372" s="30"/>
      <c r="F372" s="61"/>
    </row>
    <row r="379" spans="2:11" s="24" customFormat="1" ht="15" x14ac:dyDescent="0.2">
      <c r="F379" s="60"/>
      <c r="J379" s="60"/>
      <c r="K379"/>
    </row>
    <row r="380" spans="2:11" s="24" customFormat="1" ht="15" x14ac:dyDescent="0.2">
      <c r="F380" s="60"/>
      <c r="J380" s="60"/>
      <c r="K380"/>
    </row>
    <row r="381" spans="2:11" s="24" customFormat="1" ht="15" x14ac:dyDescent="0.2">
      <c r="F381" s="60"/>
      <c r="J381" s="60"/>
      <c r="K381"/>
    </row>
    <row r="384" spans="2:11" s="27" customFormat="1" x14ac:dyDescent="0.2">
      <c r="F384" s="59"/>
      <c r="J384" s="59"/>
      <c r="K384"/>
    </row>
    <row r="387" spans="2:6" x14ac:dyDescent="0.2">
      <c r="B387" s="30"/>
      <c r="C387" s="30"/>
      <c r="D387" s="30"/>
      <c r="E387" s="30"/>
      <c r="F387" s="61"/>
    </row>
    <row r="388" spans="2:6" x14ac:dyDescent="0.2">
      <c r="B388" s="30"/>
      <c r="C388" s="30"/>
      <c r="D388" s="30"/>
      <c r="E388" s="30"/>
      <c r="F388" s="61"/>
    </row>
    <row r="389" spans="2:6" x14ac:dyDescent="0.2">
      <c r="B389" s="30"/>
      <c r="C389" s="30"/>
      <c r="D389" s="30"/>
      <c r="E389" s="30"/>
      <c r="F389" s="61"/>
    </row>
    <row r="390" spans="2:6" x14ac:dyDescent="0.2">
      <c r="B390" s="30"/>
      <c r="C390" s="30"/>
      <c r="D390" s="30"/>
      <c r="E390" s="30"/>
      <c r="F390" s="61"/>
    </row>
    <row r="391" spans="2:6" x14ac:dyDescent="0.2">
      <c r="B391" s="30"/>
      <c r="C391" s="30"/>
      <c r="D391" s="30"/>
      <c r="E391" s="30"/>
      <c r="F391" s="61"/>
    </row>
    <row r="392" spans="2:6" x14ac:dyDescent="0.2">
      <c r="B392" s="30"/>
      <c r="C392" s="30"/>
      <c r="D392" s="30"/>
      <c r="E392" s="30"/>
      <c r="F392" s="61"/>
    </row>
    <row r="393" spans="2:6" x14ac:dyDescent="0.2">
      <c r="B393" s="30"/>
      <c r="C393" s="30"/>
      <c r="D393" s="30"/>
      <c r="E393" s="30"/>
      <c r="F393" s="61"/>
    </row>
    <row r="394" spans="2:6" x14ac:dyDescent="0.2">
      <c r="B394" s="30"/>
      <c r="C394" s="30"/>
      <c r="D394" s="30"/>
      <c r="E394" s="30"/>
      <c r="F394" s="61"/>
    </row>
    <row r="395" spans="2:6" x14ac:dyDescent="0.2">
      <c r="B395" s="30"/>
      <c r="C395" s="30"/>
      <c r="D395" s="30"/>
      <c r="E395" s="30"/>
      <c r="F395" s="61"/>
    </row>
    <row r="396" spans="2:6" x14ac:dyDescent="0.2">
      <c r="B396" s="30"/>
      <c r="C396" s="30"/>
      <c r="D396" s="30"/>
      <c r="E396" s="30"/>
      <c r="F396" s="61"/>
    </row>
    <row r="397" spans="2:6" x14ac:dyDescent="0.2">
      <c r="B397" s="30"/>
      <c r="C397" s="30"/>
      <c r="D397" s="30"/>
      <c r="E397" s="30"/>
      <c r="F397" s="61"/>
    </row>
    <row r="398" spans="2:6" x14ac:dyDescent="0.2">
      <c r="B398" s="30"/>
      <c r="C398" s="30"/>
      <c r="D398" s="30"/>
      <c r="E398" s="30"/>
      <c r="F398" s="61"/>
    </row>
    <row r="399" spans="2:6" x14ac:dyDescent="0.2">
      <c r="B399" s="30"/>
      <c r="C399" s="30"/>
      <c r="D399" s="30"/>
      <c r="E399" s="30"/>
      <c r="F399" s="61"/>
    </row>
    <row r="400" spans="2:6" x14ac:dyDescent="0.2">
      <c r="B400" s="30"/>
      <c r="C400" s="30"/>
      <c r="D400" s="30"/>
      <c r="E400" s="30"/>
      <c r="F400" s="61"/>
    </row>
    <row r="401" spans="2:6" x14ac:dyDescent="0.2">
      <c r="B401" s="30"/>
      <c r="C401" s="30"/>
      <c r="D401" s="30"/>
      <c r="E401" s="30"/>
      <c r="F401" s="61"/>
    </row>
    <row r="402" spans="2:6" x14ac:dyDescent="0.2">
      <c r="B402" s="30"/>
      <c r="C402" s="30"/>
      <c r="D402" s="30"/>
      <c r="E402" s="30"/>
      <c r="F402" s="61"/>
    </row>
    <row r="403" spans="2:6" x14ac:dyDescent="0.2">
      <c r="B403" s="30"/>
      <c r="C403" s="30"/>
      <c r="D403" s="30"/>
      <c r="E403" s="30"/>
      <c r="F403" s="61"/>
    </row>
    <row r="404" spans="2:6" x14ac:dyDescent="0.2">
      <c r="B404" s="30"/>
      <c r="C404" s="30"/>
      <c r="D404" s="30"/>
      <c r="E404" s="30"/>
      <c r="F404" s="61"/>
    </row>
    <row r="405" spans="2:6" x14ac:dyDescent="0.2">
      <c r="B405" s="30"/>
      <c r="C405" s="30"/>
      <c r="D405" s="30"/>
      <c r="E405" s="30"/>
      <c r="F405" s="61"/>
    </row>
    <row r="406" spans="2:6" x14ac:dyDescent="0.2">
      <c r="B406" s="30"/>
      <c r="C406" s="30"/>
      <c r="D406" s="30"/>
      <c r="E406" s="30"/>
      <c r="F406" s="61"/>
    </row>
    <row r="407" spans="2:6" x14ac:dyDescent="0.2">
      <c r="B407" s="30"/>
      <c r="C407" s="30"/>
      <c r="D407" s="30"/>
      <c r="E407" s="30"/>
      <c r="F407" s="61"/>
    </row>
    <row r="408" spans="2:6" x14ac:dyDescent="0.2">
      <c r="B408" s="30"/>
      <c r="C408" s="30"/>
      <c r="D408" s="30"/>
      <c r="E408" s="30"/>
      <c r="F408" s="61"/>
    </row>
    <row r="409" spans="2:6" x14ac:dyDescent="0.2">
      <c r="B409" s="30"/>
      <c r="C409" s="30"/>
      <c r="D409" s="30"/>
      <c r="E409" s="30"/>
      <c r="F409" s="61"/>
    </row>
    <row r="410" spans="2:6" x14ac:dyDescent="0.2">
      <c r="B410" s="30"/>
      <c r="C410" s="30"/>
      <c r="D410" s="30"/>
      <c r="E410" s="30"/>
      <c r="F410" s="61"/>
    </row>
    <row r="411" spans="2:6" x14ac:dyDescent="0.2">
      <c r="B411" s="30"/>
      <c r="C411" s="30"/>
      <c r="D411" s="30"/>
      <c r="E411" s="30"/>
      <c r="F411" s="61"/>
    </row>
    <row r="412" spans="2:6" x14ac:dyDescent="0.2">
      <c r="B412" s="30"/>
      <c r="C412" s="30"/>
      <c r="D412" s="30"/>
      <c r="E412" s="30"/>
      <c r="F412" s="61"/>
    </row>
    <row r="413" spans="2:6" x14ac:dyDescent="0.2">
      <c r="B413" s="30"/>
      <c r="C413" s="30"/>
      <c r="D413" s="30"/>
      <c r="E413" s="30"/>
      <c r="F413" s="61"/>
    </row>
    <row r="414" spans="2:6" x14ac:dyDescent="0.2">
      <c r="B414" s="30"/>
      <c r="C414" s="30"/>
      <c r="D414" s="30"/>
      <c r="E414" s="30"/>
      <c r="F414" s="61"/>
    </row>
    <row r="415" spans="2:6" x14ac:dyDescent="0.2">
      <c r="B415" s="30"/>
      <c r="C415" s="30"/>
      <c r="D415" s="30"/>
      <c r="E415" s="30"/>
      <c r="F415" s="61"/>
    </row>
    <row r="416" spans="2:6" x14ac:dyDescent="0.2">
      <c r="B416" s="30"/>
      <c r="C416" s="30"/>
      <c r="D416" s="30"/>
      <c r="E416" s="30"/>
      <c r="F416" s="61"/>
    </row>
    <row r="417" spans="2:11" ht="15" x14ac:dyDescent="0.2">
      <c r="B417" s="30"/>
      <c r="C417" s="30"/>
      <c r="D417" s="30"/>
      <c r="E417" s="30"/>
      <c r="F417" s="61"/>
      <c r="K417" s="24"/>
    </row>
    <row r="418" spans="2:11" ht="15" x14ac:dyDescent="0.2">
      <c r="B418" s="30"/>
      <c r="C418" s="30"/>
      <c r="D418" s="30"/>
      <c r="E418" s="30"/>
      <c r="F418" s="61"/>
      <c r="K418" s="24"/>
    </row>
    <row r="419" spans="2:11" ht="15" x14ac:dyDescent="0.2">
      <c r="B419" s="30"/>
      <c r="C419" s="30"/>
      <c r="D419" s="30"/>
      <c r="E419" s="30"/>
      <c r="F419" s="61"/>
      <c r="K419" s="24"/>
    </row>
    <row r="420" spans="2:11" x14ac:dyDescent="0.2">
      <c r="B420" s="30"/>
      <c r="C420" s="30"/>
      <c r="D420" s="30"/>
      <c r="E420" s="30"/>
      <c r="F420" s="61"/>
    </row>
    <row r="421" spans="2:11" x14ac:dyDescent="0.2">
      <c r="B421" s="30"/>
      <c r="C421" s="30"/>
      <c r="D421" s="30"/>
      <c r="E421" s="30"/>
      <c r="F421" s="61"/>
    </row>
    <row r="422" spans="2:11" x14ac:dyDescent="0.2">
      <c r="B422" s="30"/>
      <c r="C422" s="30"/>
      <c r="D422" s="30"/>
      <c r="E422" s="30"/>
      <c r="F422" s="61"/>
      <c r="K422" s="27"/>
    </row>
    <row r="423" spans="2:11" x14ac:dyDescent="0.2">
      <c r="B423" s="30"/>
      <c r="C423" s="30"/>
      <c r="D423" s="30"/>
      <c r="E423" s="30"/>
      <c r="F423" s="61"/>
    </row>
    <row r="424" spans="2:11" x14ac:dyDescent="0.2">
      <c r="B424" s="30"/>
      <c r="C424" s="30"/>
      <c r="D424" s="30"/>
      <c r="E424" s="30"/>
      <c r="F424" s="61"/>
    </row>
    <row r="425" spans="2:11" x14ac:dyDescent="0.2">
      <c r="B425" s="30"/>
      <c r="C425" s="30"/>
      <c r="D425" s="30"/>
      <c r="E425" s="30"/>
      <c r="F425" s="61"/>
    </row>
    <row r="426" spans="2:11" x14ac:dyDescent="0.2">
      <c r="B426" s="30"/>
      <c r="C426" s="30"/>
      <c r="D426" s="30"/>
      <c r="E426" s="30"/>
      <c r="F426" s="61"/>
    </row>
    <row r="427" spans="2:11" x14ac:dyDescent="0.2">
      <c r="B427" s="30"/>
      <c r="C427" s="30"/>
      <c r="D427" s="30"/>
      <c r="E427" s="30"/>
      <c r="F427" s="61"/>
    </row>
    <row r="428" spans="2:11" x14ac:dyDescent="0.2">
      <c r="B428" s="30"/>
      <c r="C428" s="30"/>
      <c r="D428" s="30"/>
      <c r="E428" s="30"/>
      <c r="F428" s="61"/>
    </row>
    <row r="429" spans="2:11" x14ac:dyDescent="0.2">
      <c r="B429" s="30"/>
      <c r="C429" s="30"/>
      <c r="D429" s="30"/>
      <c r="E429" s="30"/>
      <c r="F429" s="61"/>
    </row>
    <row r="430" spans="2:11" x14ac:dyDescent="0.2">
      <c r="B430" s="30"/>
      <c r="C430" s="30"/>
      <c r="D430" s="30"/>
      <c r="E430" s="30"/>
      <c r="F430" s="61"/>
    </row>
    <row r="431" spans="2:11" s="24" customFormat="1" ht="15" x14ac:dyDescent="0.2">
      <c r="B431" s="30"/>
      <c r="C431" s="30"/>
      <c r="D431" s="30"/>
      <c r="E431" s="30"/>
      <c r="F431" s="61"/>
      <c r="J431" s="60"/>
      <c r="K431"/>
    </row>
    <row r="432" spans="2:11" s="24" customFormat="1" ht="15" x14ac:dyDescent="0.2">
      <c r="B432" s="30"/>
      <c r="C432" s="30"/>
      <c r="D432" s="30"/>
      <c r="E432" s="30"/>
      <c r="F432" s="61"/>
      <c r="J432" s="60"/>
      <c r="K432"/>
    </row>
    <row r="433" spans="2:11" s="24" customFormat="1" ht="15" x14ac:dyDescent="0.2">
      <c r="B433" s="30"/>
      <c r="C433" s="30"/>
      <c r="D433" s="30"/>
      <c r="E433" s="30"/>
      <c r="F433" s="61"/>
      <c r="J433" s="60"/>
      <c r="K433"/>
    </row>
    <row r="434" spans="2:11" x14ac:dyDescent="0.2">
      <c r="B434" s="30"/>
      <c r="C434" s="30"/>
      <c r="D434" s="30"/>
      <c r="E434" s="30"/>
      <c r="F434" s="61"/>
    </row>
    <row r="435" spans="2:11" x14ac:dyDescent="0.2">
      <c r="B435" s="30"/>
      <c r="C435" s="30"/>
      <c r="D435" s="30"/>
      <c r="E435" s="30"/>
      <c r="F435" s="61"/>
    </row>
    <row r="436" spans="2:11" s="27" customFormat="1" x14ac:dyDescent="0.2">
      <c r="F436" s="59"/>
      <c r="J436" s="59"/>
      <c r="K436"/>
    </row>
    <row r="437" spans="2:11" x14ac:dyDescent="0.2">
      <c r="B437" s="30"/>
      <c r="C437" s="30"/>
      <c r="D437" s="30"/>
      <c r="E437" s="30"/>
      <c r="F437" s="61"/>
    </row>
    <row r="438" spans="2:11" x14ac:dyDescent="0.2">
      <c r="B438" s="30"/>
      <c r="C438" s="30"/>
      <c r="D438" s="30"/>
      <c r="E438" s="30"/>
      <c r="F438" s="61"/>
    </row>
    <row r="439" spans="2:11" x14ac:dyDescent="0.2">
      <c r="B439" s="30"/>
      <c r="C439" s="30"/>
      <c r="D439" s="30"/>
      <c r="E439" s="30"/>
      <c r="F439" s="61"/>
    </row>
    <row r="440" spans="2:11" x14ac:dyDescent="0.2">
      <c r="B440" s="30"/>
      <c r="C440" s="30"/>
      <c r="D440" s="30"/>
      <c r="E440" s="30"/>
      <c r="F440" s="61"/>
    </row>
    <row r="441" spans="2:11" x14ac:dyDescent="0.2">
      <c r="B441" s="30"/>
      <c r="C441" s="30"/>
      <c r="D441" s="30"/>
      <c r="E441" s="30"/>
      <c r="F441" s="61"/>
    </row>
    <row r="442" spans="2:11" x14ac:dyDescent="0.2">
      <c r="B442" s="30"/>
      <c r="C442" s="30"/>
      <c r="D442" s="30"/>
      <c r="E442" s="30"/>
      <c r="F442" s="61"/>
    </row>
    <row r="443" spans="2:11" x14ac:dyDescent="0.2">
      <c r="B443" s="30"/>
      <c r="C443" s="30"/>
      <c r="D443" s="30"/>
      <c r="E443" s="30"/>
      <c r="F443" s="61"/>
    </row>
    <row r="444" spans="2:11" x14ac:dyDescent="0.2">
      <c r="B444" s="30"/>
      <c r="C444" s="30"/>
      <c r="D444" s="30"/>
      <c r="E444" s="30"/>
      <c r="F444" s="61"/>
    </row>
    <row r="445" spans="2:11" x14ac:dyDescent="0.2">
      <c r="B445" s="30"/>
      <c r="C445" s="30"/>
      <c r="D445" s="30"/>
      <c r="E445" s="30"/>
      <c r="F445" s="61"/>
    </row>
    <row r="446" spans="2:11" x14ac:dyDescent="0.2">
      <c r="B446" s="30"/>
      <c r="C446" s="30"/>
      <c r="D446" s="30"/>
      <c r="E446" s="30"/>
      <c r="F446" s="61"/>
    </row>
    <row r="447" spans="2:11" x14ac:dyDescent="0.2">
      <c r="B447" s="30"/>
      <c r="C447" s="30"/>
      <c r="D447" s="30"/>
      <c r="E447" s="30"/>
      <c r="F447" s="61"/>
    </row>
    <row r="448" spans="2:11" x14ac:dyDescent="0.2">
      <c r="B448" s="30"/>
      <c r="C448" s="30"/>
      <c r="D448" s="30"/>
      <c r="E448" s="30"/>
      <c r="F448" s="61"/>
    </row>
    <row r="449" spans="2:6" x14ac:dyDescent="0.2">
      <c r="B449" s="30"/>
      <c r="C449" s="30"/>
      <c r="D449" s="30"/>
      <c r="E449" s="30"/>
      <c r="F449" s="61"/>
    </row>
    <row r="450" spans="2:6" x14ac:dyDescent="0.2">
      <c r="B450" s="30"/>
      <c r="C450" s="30"/>
      <c r="D450" s="30"/>
      <c r="E450" s="30"/>
      <c r="F450" s="61"/>
    </row>
    <row r="451" spans="2:6" x14ac:dyDescent="0.2">
      <c r="B451" s="30"/>
      <c r="C451" s="30"/>
      <c r="D451" s="30"/>
      <c r="E451" s="30"/>
      <c r="F451" s="61"/>
    </row>
    <row r="452" spans="2:6" x14ac:dyDescent="0.2">
      <c r="B452" s="30"/>
      <c r="C452" s="30"/>
      <c r="D452" s="30"/>
      <c r="E452" s="30"/>
      <c r="F452" s="61"/>
    </row>
    <row r="453" spans="2:6" x14ac:dyDescent="0.2">
      <c r="B453" s="30"/>
      <c r="C453" s="30"/>
      <c r="D453" s="30"/>
      <c r="E453" s="30"/>
      <c r="F453" s="61"/>
    </row>
    <row r="454" spans="2:6" x14ac:dyDescent="0.2">
      <c r="B454" s="30"/>
      <c r="C454" s="30"/>
      <c r="D454" s="30"/>
      <c r="E454" s="30"/>
      <c r="F454" s="61"/>
    </row>
    <row r="455" spans="2:6" x14ac:dyDescent="0.2">
      <c r="B455" s="30"/>
      <c r="C455" s="30"/>
      <c r="D455" s="30"/>
      <c r="E455" s="30"/>
      <c r="F455" s="61"/>
    </row>
    <row r="456" spans="2:6" x14ac:dyDescent="0.2">
      <c r="B456" s="30"/>
      <c r="C456" s="30"/>
      <c r="D456" s="30"/>
      <c r="E456" s="30"/>
      <c r="F456" s="61"/>
    </row>
    <row r="457" spans="2:6" x14ac:dyDescent="0.2">
      <c r="B457" s="30"/>
      <c r="C457" s="30"/>
      <c r="D457" s="30"/>
      <c r="E457" s="30"/>
      <c r="F457" s="61"/>
    </row>
    <row r="458" spans="2:6" x14ac:dyDescent="0.2">
      <c r="B458" s="30"/>
      <c r="C458" s="30"/>
      <c r="D458" s="30"/>
      <c r="E458" s="30"/>
      <c r="F458" s="61"/>
    </row>
    <row r="459" spans="2:6" x14ac:dyDescent="0.2">
      <c r="B459" s="30"/>
      <c r="C459" s="30"/>
      <c r="D459" s="30"/>
      <c r="E459" s="30"/>
      <c r="F459" s="61"/>
    </row>
    <row r="460" spans="2:6" x14ac:dyDescent="0.2">
      <c r="B460" s="30"/>
      <c r="C460" s="30"/>
      <c r="D460" s="30"/>
      <c r="E460" s="30"/>
      <c r="F460" s="61"/>
    </row>
    <row r="461" spans="2:6" x14ac:dyDescent="0.2">
      <c r="B461" s="30"/>
      <c r="C461" s="30"/>
      <c r="D461" s="30"/>
      <c r="E461" s="30"/>
      <c r="F461" s="61"/>
    </row>
    <row r="462" spans="2:6" x14ac:dyDescent="0.2">
      <c r="B462" s="30"/>
      <c r="C462" s="30"/>
      <c r="D462" s="30"/>
      <c r="E462" s="30"/>
      <c r="F462" s="61"/>
    </row>
    <row r="463" spans="2:6" x14ac:dyDescent="0.2">
      <c r="B463" s="30"/>
      <c r="C463" s="30"/>
      <c r="D463" s="30"/>
      <c r="E463" s="30"/>
      <c r="F463" s="61"/>
    </row>
    <row r="464" spans="2:6" x14ac:dyDescent="0.2">
      <c r="B464" s="30"/>
      <c r="C464" s="30"/>
      <c r="D464" s="30"/>
      <c r="E464" s="30"/>
      <c r="F464" s="61"/>
    </row>
    <row r="465" spans="2:11" x14ac:dyDescent="0.2">
      <c r="B465" s="30"/>
      <c r="C465" s="30"/>
      <c r="D465" s="30"/>
      <c r="E465" s="30"/>
      <c r="F465" s="61"/>
    </row>
    <row r="466" spans="2:11" x14ac:dyDescent="0.2">
      <c r="B466" s="30"/>
      <c r="C466" s="30"/>
      <c r="D466" s="30"/>
      <c r="E466" s="30"/>
      <c r="F466" s="61"/>
    </row>
    <row r="467" spans="2:11" x14ac:dyDescent="0.2">
      <c r="B467" s="30"/>
      <c r="C467" s="30"/>
      <c r="D467" s="30"/>
      <c r="E467" s="30"/>
      <c r="F467" s="61"/>
    </row>
    <row r="468" spans="2:11" x14ac:dyDescent="0.2">
      <c r="B468" s="30"/>
      <c r="C468" s="30"/>
      <c r="D468" s="30"/>
      <c r="E468" s="30"/>
      <c r="F468" s="61"/>
    </row>
    <row r="469" spans="2:11" ht="15" x14ac:dyDescent="0.2">
      <c r="B469" s="30"/>
      <c r="C469" s="30"/>
      <c r="D469" s="30"/>
      <c r="E469" s="30"/>
      <c r="F469" s="61"/>
      <c r="K469" s="24"/>
    </row>
    <row r="470" spans="2:11" ht="15" x14ac:dyDescent="0.2">
      <c r="B470" s="30"/>
      <c r="C470" s="30"/>
      <c r="D470" s="30"/>
      <c r="E470" s="30"/>
      <c r="F470" s="61"/>
      <c r="K470" s="24"/>
    </row>
    <row r="471" spans="2:11" ht="15" x14ac:dyDescent="0.2">
      <c r="B471" s="30"/>
      <c r="C471" s="30"/>
      <c r="D471" s="30"/>
      <c r="E471" s="30"/>
      <c r="F471" s="61"/>
      <c r="K471" s="24"/>
    </row>
    <row r="472" spans="2:11" x14ac:dyDescent="0.2">
      <c r="B472" s="30"/>
      <c r="C472" s="30"/>
      <c r="D472" s="30"/>
      <c r="E472" s="30"/>
      <c r="F472" s="61"/>
    </row>
    <row r="473" spans="2:11" x14ac:dyDescent="0.2">
      <c r="B473" s="30"/>
      <c r="C473" s="30"/>
      <c r="D473" s="30"/>
      <c r="E473" s="30"/>
      <c r="F473" s="61"/>
    </row>
    <row r="474" spans="2:11" x14ac:dyDescent="0.2">
      <c r="B474" s="30"/>
      <c r="C474" s="30"/>
      <c r="D474" s="30"/>
      <c r="E474" s="30"/>
      <c r="F474" s="61"/>
      <c r="K474" s="27"/>
    </row>
    <row r="475" spans="2:11" x14ac:dyDescent="0.2">
      <c r="B475" s="30"/>
      <c r="C475" s="30"/>
      <c r="D475" s="30"/>
      <c r="E475" s="30"/>
      <c r="F475" s="61"/>
    </row>
    <row r="476" spans="2:11" x14ac:dyDescent="0.2">
      <c r="B476" s="30"/>
      <c r="C476" s="30"/>
      <c r="D476" s="30"/>
      <c r="E476" s="30"/>
      <c r="F476" s="61"/>
    </row>
    <row r="483" spans="2:11" s="24" customFormat="1" ht="15" x14ac:dyDescent="0.2">
      <c r="F483" s="60"/>
      <c r="J483" s="60"/>
      <c r="K483"/>
    </row>
    <row r="484" spans="2:11" s="24" customFormat="1" ht="15" x14ac:dyDescent="0.2">
      <c r="F484" s="60"/>
      <c r="J484" s="60"/>
      <c r="K484"/>
    </row>
    <row r="485" spans="2:11" s="24" customFormat="1" ht="15" x14ac:dyDescent="0.2">
      <c r="F485" s="60"/>
      <c r="J485" s="60"/>
      <c r="K485"/>
    </row>
    <row r="488" spans="2:11" s="27" customFormat="1" x14ac:dyDescent="0.2">
      <c r="F488" s="59"/>
      <c r="J488" s="59"/>
      <c r="K488"/>
    </row>
    <row r="491" spans="2:11" x14ac:dyDescent="0.2">
      <c r="B491" s="30"/>
      <c r="C491" s="30"/>
      <c r="D491" s="30"/>
      <c r="E491" s="30"/>
      <c r="F491" s="61"/>
    </row>
    <row r="492" spans="2:11" x14ac:dyDescent="0.2">
      <c r="B492" s="30"/>
      <c r="C492" s="30"/>
      <c r="D492" s="30"/>
      <c r="E492" s="30"/>
      <c r="F492" s="61"/>
    </row>
    <row r="493" spans="2:11" x14ac:dyDescent="0.2">
      <c r="B493" s="30"/>
      <c r="C493" s="30"/>
      <c r="D493" s="30"/>
      <c r="E493" s="30"/>
      <c r="F493" s="61"/>
    </row>
    <row r="494" spans="2:11" x14ac:dyDescent="0.2">
      <c r="B494" s="30"/>
      <c r="C494" s="30"/>
      <c r="D494" s="30"/>
      <c r="E494" s="30"/>
      <c r="F494" s="61"/>
    </row>
    <row r="495" spans="2:11" x14ac:dyDescent="0.2">
      <c r="B495" s="30"/>
      <c r="C495" s="30"/>
      <c r="D495" s="30"/>
      <c r="E495" s="30"/>
      <c r="F495" s="61"/>
    </row>
    <row r="496" spans="2:11" x14ac:dyDescent="0.2">
      <c r="B496" s="30"/>
      <c r="C496" s="30"/>
      <c r="D496" s="30"/>
      <c r="E496" s="30"/>
      <c r="F496" s="61"/>
    </row>
    <row r="497" spans="2:6" x14ac:dyDescent="0.2">
      <c r="B497" s="30"/>
      <c r="C497" s="30"/>
      <c r="D497" s="30"/>
      <c r="E497" s="30"/>
      <c r="F497" s="61"/>
    </row>
    <row r="498" spans="2:6" x14ac:dyDescent="0.2">
      <c r="B498" s="30"/>
      <c r="C498" s="30"/>
      <c r="D498" s="30"/>
      <c r="E498" s="30"/>
      <c r="F498" s="61"/>
    </row>
    <row r="499" spans="2:6" x14ac:dyDescent="0.2">
      <c r="B499" s="30"/>
      <c r="C499" s="30"/>
      <c r="D499" s="30"/>
      <c r="E499" s="30"/>
      <c r="F499" s="61"/>
    </row>
    <row r="500" spans="2:6" x14ac:dyDescent="0.2">
      <c r="B500" s="30"/>
      <c r="C500" s="30"/>
      <c r="D500" s="30"/>
      <c r="E500" s="30"/>
      <c r="F500" s="61"/>
    </row>
    <row r="501" spans="2:6" x14ac:dyDescent="0.2">
      <c r="B501" s="30"/>
      <c r="C501" s="30"/>
      <c r="D501" s="30"/>
      <c r="E501" s="30"/>
      <c r="F501" s="61"/>
    </row>
    <row r="502" spans="2:6" x14ac:dyDescent="0.2">
      <c r="B502" s="30"/>
      <c r="C502" s="30"/>
      <c r="D502" s="30"/>
      <c r="E502" s="30"/>
      <c r="F502" s="61"/>
    </row>
    <row r="503" spans="2:6" x14ac:dyDescent="0.2">
      <c r="B503" s="30"/>
      <c r="C503" s="30"/>
      <c r="D503" s="30"/>
      <c r="E503" s="30"/>
      <c r="F503" s="61"/>
    </row>
    <row r="504" spans="2:6" x14ac:dyDescent="0.2">
      <c r="B504" s="30"/>
      <c r="C504" s="30"/>
      <c r="D504" s="30"/>
      <c r="E504" s="30"/>
      <c r="F504" s="61"/>
    </row>
    <row r="505" spans="2:6" x14ac:dyDescent="0.2">
      <c r="B505" s="30"/>
      <c r="C505" s="30"/>
      <c r="D505" s="30"/>
      <c r="E505" s="30"/>
      <c r="F505" s="61"/>
    </row>
    <row r="506" spans="2:6" x14ac:dyDescent="0.2">
      <c r="B506" s="30"/>
      <c r="C506" s="30"/>
      <c r="D506" s="30"/>
      <c r="E506" s="30"/>
      <c r="F506" s="61"/>
    </row>
    <row r="507" spans="2:6" x14ac:dyDescent="0.2">
      <c r="B507" s="30"/>
      <c r="C507" s="30"/>
      <c r="D507" s="30"/>
      <c r="E507" s="30"/>
      <c r="F507" s="61"/>
    </row>
    <row r="508" spans="2:6" x14ac:dyDescent="0.2">
      <c r="B508" s="30"/>
      <c r="C508" s="30"/>
      <c r="D508" s="30"/>
      <c r="E508" s="30"/>
      <c r="F508" s="61"/>
    </row>
    <row r="509" spans="2:6" x14ac:dyDescent="0.2">
      <c r="B509" s="30"/>
      <c r="C509" s="30"/>
      <c r="D509" s="30"/>
      <c r="E509" s="30"/>
      <c r="F509" s="61"/>
    </row>
    <row r="510" spans="2:6" x14ac:dyDescent="0.2">
      <c r="B510" s="30"/>
      <c r="C510" s="30"/>
      <c r="D510" s="30"/>
      <c r="E510" s="30"/>
      <c r="F510" s="61"/>
    </row>
    <row r="511" spans="2:6" x14ac:dyDescent="0.2">
      <c r="B511" s="30"/>
      <c r="C511" s="30"/>
      <c r="D511" s="30"/>
      <c r="E511" s="30"/>
      <c r="F511" s="61"/>
    </row>
    <row r="512" spans="2:6" x14ac:dyDescent="0.2">
      <c r="B512" s="30"/>
      <c r="C512" s="30"/>
      <c r="D512" s="30"/>
      <c r="E512" s="30"/>
      <c r="F512" s="61"/>
    </row>
    <row r="513" spans="2:11" x14ac:dyDescent="0.2">
      <c r="B513" s="30"/>
      <c r="C513" s="30"/>
      <c r="D513" s="30"/>
      <c r="E513" s="30"/>
      <c r="F513" s="61"/>
    </row>
    <row r="514" spans="2:11" x14ac:dyDescent="0.2">
      <c r="B514" s="30"/>
      <c r="C514" s="30"/>
      <c r="D514" s="30"/>
      <c r="E514" s="30"/>
      <c r="F514" s="61"/>
    </row>
    <row r="515" spans="2:11" x14ac:dyDescent="0.2">
      <c r="B515" s="30"/>
      <c r="C515" s="30"/>
      <c r="D515" s="30"/>
      <c r="E515" s="30"/>
      <c r="F515" s="61"/>
    </row>
    <row r="516" spans="2:11" x14ac:dyDescent="0.2">
      <c r="B516" s="30"/>
      <c r="C516" s="30"/>
      <c r="D516" s="30"/>
      <c r="E516" s="30"/>
      <c r="F516" s="61"/>
    </row>
    <row r="517" spans="2:11" x14ac:dyDescent="0.2">
      <c r="B517" s="30"/>
      <c r="C517" s="30"/>
      <c r="D517" s="30"/>
      <c r="E517" s="30"/>
      <c r="F517" s="61"/>
    </row>
    <row r="518" spans="2:11" x14ac:dyDescent="0.2">
      <c r="B518" s="30"/>
      <c r="C518" s="30"/>
      <c r="D518" s="30"/>
      <c r="E518" s="30"/>
      <c r="F518" s="61"/>
    </row>
    <row r="519" spans="2:11" x14ac:dyDescent="0.2">
      <c r="B519" s="30"/>
      <c r="C519" s="30"/>
      <c r="D519" s="30"/>
      <c r="E519" s="30"/>
      <c r="F519" s="61"/>
    </row>
    <row r="520" spans="2:11" x14ac:dyDescent="0.2">
      <c r="B520" s="30"/>
      <c r="C520" s="30"/>
      <c r="D520" s="30"/>
      <c r="E520" s="30"/>
      <c r="F520" s="61"/>
    </row>
    <row r="521" spans="2:11" ht="15" x14ac:dyDescent="0.2">
      <c r="B521" s="30"/>
      <c r="C521" s="30"/>
      <c r="D521" s="30"/>
      <c r="E521" s="30"/>
      <c r="F521" s="61"/>
      <c r="K521" s="24"/>
    </row>
    <row r="522" spans="2:11" ht="15" x14ac:dyDescent="0.2">
      <c r="B522" s="30"/>
      <c r="C522" s="30"/>
      <c r="D522" s="30"/>
      <c r="E522" s="30"/>
      <c r="F522" s="61"/>
      <c r="K522" s="24"/>
    </row>
    <row r="523" spans="2:11" ht="15" x14ac:dyDescent="0.2">
      <c r="B523" s="30"/>
      <c r="C523" s="30"/>
      <c r="D523" s="30"/>
      <c r="E523" s="30"/>
      <c r="F523" s="61"/>
      <c r="K523" s="24"/>
    </row>
    <row r="524" spans="2:11" x14ac:dyDescent="0.2">
      <c r="B524" s="30"/>
      <c r="C524" s="30"/>
      <c r="D524" s="30"/>
      <c r="E524" s="30"/>
      <c r="F524" s="61"/>
    </row>
    <row r="525" spans="2:11" x14ac:dyDescent="0.2">
      <c r="B525" s="30"/>
      <c r="C525" s="30"/>
      <c r="D525" s="30"/>
      <c r="E525" s="30"/>
      <c r="F525" s="61"/>
    </row>
    <row r="526" spans="2:11" x14ac:dyDescent="0.2">
      <c r="B526" s="30"/>
      <c r="C526" s="30"/>
      <c r="D526" s="30"/>
      <c r="E526" s="30"/>
      <c r="F526" s="61"/>
      <c r="K526" s="27"/>
    </row>
    <row r="527" spans="2:11" x14ac:dyDescent="0.2">
      <c r="B527" s="30"/>
      <c r="C527" s="30"/>
      <c r="D527" s="30"/>
      <c r="E527" s="30"/>
      <c r="F527" s="61"/>
    </row>
    <row r="528" spans="2:11" x14ac:dyDescent="0.2">
      <c r="B528" s="30"/>
      <c r="C528" s="30"/>
      <c r="D528" s="30"/>
      <c r="E528" s="30"/>
      <c r="F528" s="61"/>
    </row>
    <row r="529" spans="2:11" x14ac:dyDescent="0.2">
      <c r="B529" s="30"/>
      <c r="C529" s="30"/>
      <c r="D529" s="30"/>
      <c r="E529" s="30"/>
      <c r="F529" s="61"/>
    </row>
    <row r="530" spans="2:11" x14ac:dyDescent="0.2">
      <c r="B530" s="30"/>
      <c r="C530" s="30"/>
      <c r="D530" s="30"/>
      <c r="E530" s="30"/>
      <c r="F530" s="61"/>
    </row>
    <row r="531" spans="2:11" x14ac:dyDescent="0.2">
      <c r="B531" s="30"/>
      <c r="C531" s="30"/>
      <c r="D531" s="30"/>
      <c r="E531" s="30"/>
      <c r="F531" s="61"/>
    </row>
    <row r="532" spans="2:11" x14ac:dyDescent="0.2">
      <c r="B532" s="30"/>
      <c r="C532" s="30"/>
      <c r="D532" s="30"/>
      <c r="E532" s="30"/>
      <c r="F532" s="61"/>
    </row>
    <row r="533" spans="2:11" x14ac:dyDescent="0.2">
      <c r="B533" s="30"/>
      <c r="C533" s="30"/>
      <c r="D533" s="30"/>
      <c r="E533" s="30"/>
      <c r="F533" s="61"/>
    </row>
    <row r="534" spans="2:11" x14ac:dyDescent="0.2">
      <c r="B534" s="30"/>
      <c r="C534" s="30"/>
      <c r="D534" s="30"/>
      <c r="E534" s="30"/>
      <c r="F534" s="61"/>
    </row>
    <row r="535" spans="2:11" s="24" customFormat="1" ht="15" x14ac:dyDescent="0.2">
      <c r="B535" s="30"/>
      <c r="C535" s="30"/>
      <c r="D535" s="30"/>
      <c r="E535" s="30"/>
      <c r="F535" s="61"/>
      <c r="J535" s="60"/>
      <c r="K535"/>
    </row>
    <row r="536" spans="2:11" s="24" customFormat="1" ht="15" x14ac:dyDescent="0.2">
      <c r="B536" s="30"/>
      <c r="C536" s="30"/>
      <c r="D536" s="30"/>
      <c r="E536" s="30"/>
      <c r="F536" s="61"/>
      <c r="J536" s="60"/>
      <c r="K536"/>
    </row>
    <row r="537" spans="2:11" s="24" customFormat="1" ht="15" x14ac:dyDescent="0.2">
      <c r="B537" s="30"/>
      <c r="C537" s="30"/>
      <c r="D537" s="30"/>
      <c r="E537" s="30"/>
      <c r="F537" s="61"/>
      <c r="J537" s="60"/>
      <c r="K537"/>
    </row>
    <row r="538" spans="2:11" x14ac:dyDescent="0.2">
      <c r="B538" s="30"/>
      <c r="C538" s="30"/>
      <c r="D538" s="30"/>
      <c r="E538" s="30"/>
      <c r="F538" s="61"/>
    </row>
    <row r="539" spans="2:11" x14ac:dyDescent="0.2">
      <c r="B539" s="30"/>
      <c r="C539" s="30"/>
      <c r="D539" s="30"/>
      <c r="E539" s="30"/>
      <c r="F539" s="61"/>
    </row>
    <row r="540" spans="2:11" s="27" customFormat="1" x14ac:dyDescent="0.2">
      <c r="F540" s="59"/>
      <c r="J540" s="59"/>
      <c r="K540"/>
    </row>
    <row r="541" spans="2:11" x14ac:dyDescent="0.2">
      <c r="B541" s="30"/>
      <c r="C541" s="30"/>
      <c r="D541" s="30"/>
      <c r="E541" s="30"/>
      <c r="F541" s="61"/>
    </row>
    <row r="542" spans="2:11" x14ac:dyDescent="0.2">
      <c r="B542" s="30"/>
      <c r="C542" s="30"/>
      <c r="D542" s="30"/>
      <c r="E542" s="30"/>
      <c r="F542" s="61"/>
    </row>
    <row r="543" spans="2:11" x14ac:dyDescent="0.2">
      <c r="B543" s="30"/>
      <c r="C543" s="30"/>
      <c r="D543" s="30"/>
      <c r="E543" s="30"/>
      <c r="F543" s="61"/>
    </row>
    <row r="544" spans="2:11" x14ac:dyDescent="0.2">
      <c r="B544" s="30"/>
      <c r="C544" s="30"/>
      <c r="D544" s="30"/>
      <c r="E544" s="30"/>
      <c r="F544" s="61"/>
    </row>
    <row r="545" spans="2:6" x14ac:dyDescent="0.2">
      <c r="B545" s="30"/>
      <c r="C545" s="30"/>
      <c r="D545" s="30"/>
      <c r="E545" s="30"/>
      <c r="F545" s="61"/>
    </row>
    <row r="546" spans="2:6" x14ac:dyDescent="0.2">
      <c r="B546" s="30"/>
      <c r="C546" s="30"/>
      <c r="D546" s="30"/>
      <c r="E546" s="30"/>
      <c r="F546" s="61"/>
    </row>
    <row r="547" spans="2:6" x14ac:dyDescent="0.2">
      <c r="B547" s="30"/>
      <c r="C547" s="30"/>
      <c r="D547" s="30"/>
      <c r="E547" s="30"/>
      <c r="F547" s="61"/>
    </row>
    <row r="548" spans="2:6" x14ac:dyDescent="0.2">
      <c r="B548" s="30"/>
      <c r="C548" s="30"/>
      <c r="D548" s="30"/>
      <c r="E548" s="30"/>
      <c r="F548" s="61"/>
    </row>
    <row r="549" spans="2:6" x14ac:dyDescent="0.2">
      <c r="B549" s="30"/>
      <c r="C549" s="30"/>
      <c r="D549" s="30"/>
      <c r="E549" s="30"/>
      <c r="F549" s="61"/>
    </row>
    <row r="550" spans="2:6" x14ac:dyDescent="0.2">
      <c r="B550" s="30"/>
      <c r="C550" s="30"/>
      <c r="D550" s="30"/>
      <c r="E550" s="30"/>
      <c r="F550" s="61"/>
    </row>
    <row r="551" spans="2:6" x14ac:dyDescent="0.2">
      <c r="B551" s="30"/>
      <c r="C551" s="30"/>
      <c r="D551" s="30"/>
      <c r="E551" s="30"/>
      <c r="F551" s="61"/>
    </row>
    <row r="552" spans="2:6" x14ac:dyDescent="0.2">
      <c r="B552" s="30"/>
      <c r="C552" s="30"/>
      <c r="D552" s="30"/>
      <c r="E552" s="30"/>
      <c r="F552" s="61"/>
    </row>
    <row r="553" spans="2:6" x14ac:dyDescent="0.2">
      <c r="B553" s="30"/>
      <c r="C553" s="30"/>
      <c r="D553" s="30"/>
      <c r="E553" s="30"/>
      <c r="F553" s="61"/>
    </row>
    <row r="554" spans="2:6" x14ac:dyDescent="0.2">
      <c r="B554" s="30"/>
      <c r="C554" s="30"/>
      <c r="D554" s="30"/>
      <c r="E554" s="30"/>
      <c r="F554" s="61"/>
    </row>
    <row r="555" spans="2:6" x14ac:dyDescent="0.2">
      <c r="B555" s="30"/>
      <c r="C555" s="30"/>
      <c r="D555" s="30"/>
      <c r="E555" s="30"/>
      <c r="F555" s="61"/>
    </row>
    <row r="556" spans="2:6" x14ac:dyDescent="0.2">
      <c r="B556" s="30"/>
      <c r="C556" s="30"/>
      <c r="D556" s="30"/>
      <c r="E556" s="30"/>
      <c r="F556" s="61"/>
    </row>
    <row r="557" spans="2:6" x14ac:dyDescent="0.2">
      <c r="B557" s="30"/>
      <c r="C557" s="30"/>
      <c r="D557" s="30"/>
      <c r="E557" s="30"/>
      <c r="F557" s="61"/>
    </row>
    <row r="558" spans="2:6" x14ac:dyDescent="0.2">
      <c r="B558" s="30"/>
      <c r="C558" s="30"/>
      <c r="D558" s="30"/>
      <c r="E558" s="30"/>
      <c r="F558" s="61"/>
    </row>
    <row r="559" spans="2:6" x14ac:dyDescent="0.2">
      <c r="B559" s="30"/>
      <c r="C559" s="30"/>
      <c r="D559" s="30"/>
      <c r="E559" s="30"/>
      <c r="F559" s="61"/>
    </row>
    <row r="560" spans="2:6" x14ac:dyDescent="0.2">
      <c r="B560" s="30"/>
      <c r="C560" s="30"/>
      <c r="D560" s="30"/>
      <c r="E560" s="30"/>
      <c r="F560" s="61"/>
    </row>
    <row r="561" spans="2:11" x14ac:dyDescent="0.2">
      <c r="B561" s="30"/>
      <c r="C561" s="30"/>
      <c r="D561" s="30"/>
      <c r="E561" s="30"/>
      <c r="F561" s="61"/>
    </row>
    <row r="562" spans="2:11" x14ac:dyDescent="0.2">
      <c r="B562" s="30"/>
      <c r="C562" s="30"/>
      <c r="D562" s="30"/>
      <c r="E562" s="30"/>
      <c r="F562" s="61"/>
    </row>
    <row r="563" spans="2:11" x14ac:dyDescent="0.2">
      <c r="B563" s="30"/>
      <c r="C563" s="30"/>
      <c r="D563" s="30"/>
      <c r="E563" s="30"/>
      <c r="F563" s="61"/>
    </row>
    <row r="564" spans="2:11" x14ac:dyDescent="0.2">
      <c r="B564" s="30"/>
      <c r="C564" s="30"/>
      <c r="D564" s="30"/>
      <c r="E564" s="30"/>
      <c r="F564" s="61"/>
    </row>
    <row r="565" spans="2:11" x14ac:dyDescent="0.2">
      <c r="B565" s="30"/>
      <c r="C565" s="30"/>
      <c r="D565" s="30"/>
      <c r="E565" s="30"/>
      <c r="F565" s="61"/>
    </row>
    <row r="566" spans="2:11" x14ac:dyDescent="0.2">
      <c r="B566" s="30"/>
      <c r="C566" s="30"/>
      <c r="D566" s="30"/>
      <c r="E566" s="30"/>
      <c r="F566" s="61"/>
    </row>
    <row r="567" spans="2:11" x14ac:dyDescent="0.2">
      <c r="B567" s="30"/>
      <c r="C567" s="30"/>
      <c r="D567" s="30"/>
      <c r="E567" s="30"/>
      <c r="F567" s="61"/>
    </row>
    <row r="568" spans="2:11" x14ac:dyDescent="0.2">
      <c r="B568" s="30"/>
      <c r="C568" s="30"/>
      <c r="D568" s="30"/>
      <c r="E568" s="30"/>
      <c r="F568" s="61"/>
    </row>
    <row r="569" spans="2:11" x14ac:dyDescent="0.2">
      <c r="B569" s="30"/>
      <c r="C569" s="30"/>
      <c r="D569" s="30"/>
      <c r="E569" s="30"/>
      <c r="F569" s="61"/>
    </row>
    <row r="570" spans="2:11" x14ac:dyDescent="0.2">
      <c r="B570" s="30"/>
      <c r="C570" s="30"/>
      <c r="D570" s="30"/>
      <c r="E570" s="30"/>
      <c r="F570" s="61"/>
    </row>
    <row r="571" spans="2:11" x14ac:dyDescent="0.2">
      <c r="B571" s="30"/>
      <c r="C571" s="30"/>
      <c r="D571" s="30"/>
      <c r="E571" s="30"/>
      <c r="F571" s="61"/>
    </row>
    <row r="572" spans="2:11" x14ac:dyDescent="0.2">
      <c r="B572" s="30"/>
      <c r="C572" s="30"/>
      <c r="D572" s="30"/>
      <c r="E572" s="30"/>
      <c r="F572" s="61"/>
    </row>
    <row r="573" spans="2:11" ht="15" x14ac:dyDescent="0.2">
      <c r="B573" s="30"/>
      <c r="C573" s="30"/>
      <c r="D573" s="30"/>
      <c r="E573" s="30"/>
      <c r="F573" s="61"/>
      <c r="K573" s="24"/>
    </row>
    <row r="574" spans="2:11" ht="15" x14ac:dyDescent="0.2">
      <c r="B574" s="30"/>
      <c r="C574" s="30"/>
      <c r="D574" s="30"/>
      <c r="E574" s="30"/>
      <c r="F574" s="61"/>
      <c r="K574" s="24"/>
    </row>
    <row r="575" spans="2:11" ht="15" x14ac:dyDescent="0.2">
      <c r="B575" s="30"/>
      <c r="C575" s="30"/>
      <c r="D575" s="30"/>
      <c r="E575" s="30"/>
      <c r="F575" s="61"/>
      <c r="K575" s="24"/>
    </row>
    <row r="576" spans="2:11" x14ac:dyDescent="0.2">
      <c r="B576" s="30"/>
      <c r="C576" s="30"/>
      <c r="D576" s="30"/>
      <c r="E576" s="30"/>
      <c r="F576" s="61"/>
    </row>
    <row r="577" spans="2:11" x14ac:dyDescent="0.2">
      <c r="B577" s="30"/>
      <c r="C577" s="30"/>
      <c r="D577" s="30"/>
      <c r="E577" s="30"/>
      <c r="F577" s="61"/>
    </row>
    <row r="578" spans="2:11" x14ac:dyDescent="0.2">
      <c r="B578" s="30"/>
      <c r="C578" s="30"/>
      <c r="D578" s="30"/>
      <c r="E578" s="30"/>
      <c r="F578" s="61"/>
      <c r="K578" s="27"/>
    </row>
    <row r="579" spans="2:11" x14ac:dyDescent="0.2">
      <c r="B579" s="30"/>
      <c r="C579" s="30"/>
      <c r="D579" s="30"/>
      <c r="E579" s="30"/>
      <c r="F579" s="61"/>
    </row>
    <row r="580" spans="2:11" x14ac:dyDescent="0.2">
      <c r="B580" s="30"/>
      <c r="C580" s="30"/>
      <c r="D580" s="30"/>
      <c r="E580" s="30"/>
      <c r="F580" s="61"/>
    </row>
    <row r="587" spans="2:11" s="24" customFormat="1" ht="15" x14ac:dyDescent="0.2">
      <c r="F587" s="60"/>
      <c r="J587" s="60"/>
      <c r="K587"/>
    </row>
    <row r="588" spans="2:11" s="24" customFormat="1" ht="15" x14ac:dyDescent="0.2">
      <c r="F588" s="60"/>
      <c r="J588" s="60"/>
      <c r="K588"/>
    </row>
    <row r="589" spans="2:11" s="24" customFormat="1" ht="15" x14ac:dyDescent="0.2">
      <c r="F589" s="60"/>
      <c r="J589" s="60"/>
      <c r="K589"/>
    </row>
    <row r="592" spans="2:11" s="27" customFormat="1" x14ac:dyDescent="0.2">
      <c r="F592" s="59"/>
      <c r="J592" s="59"/>
      <c r="K592"/>
    </row>
    <row r="595" spans="2:6" x14ac:dyDescent="0.2">
      <c r="B595" s="30"/>
      <c r="C595" s="30"/>
      <c r="D595" s="30"/>
      <c r="E595" s="30"/>
      <c r="F595" s="61"/>
    </row>
    <row r="596" spans="2:6" x14ac:dyDescent="0.2">
      <c r="B596" s="30"/>
      <c r="C596" s="30"/>
      <c r="D596" s="30"/>
      <c r="E596" s="30"/>
      <c r="F596" s="61"/>
    </row>
    <row r="597" spans="2:6" x14ac:dyDescent="0.2">
      <c r="B597" s="30"/>
      <c r="C597" s="30"/>
      <c r="D597" s="30"/>
      <c r="E597" s="30"/>
      <c r="F597" s="61"/>
    </row>
    <row r="598" spans="2:6" x14ac:dyDescent="0.2">
      <c r="B598" s="30"/>
      <c r="C598" s="30"/>
      <c r="D598" s="30"/>
      <c r="E598" s="30"/>
      <c r="F598" s="61"/>
    </row>
    <row r="599" spans="2:6" x14ac:dyDescent="0.2">
      <c r="B599" s="30"/>
      <c r="C599" s="30"/>
      <c r="D599" s="30"/>
      <c r="E599" s="30"/>
      <c r="F599" s="61"/>
    </row>
    <row r="600" spans="2:6" x14ac:dyDescent="0.2">
      <c r="B600" s="30"/>
      <c r="C600" s="30"/>
      <c r="D600" s="30"/>
      <c r="E600" s="30"/>
      <c r="F600" s="61"/>
    </row>
    <row r="601" spans="2:6" x14ac:dyDescent="0.2">
      <c r="B601" s="30"/>
      <c r="C601" s="30"/>
      <c r="D601" s="30"/>
      <c r="E601" s="30"/>
      <c r="F601" s="61"/>
    </row>
    <row r="602" spans="2:6" x14ac:dyDescent="0.2">
      <c r="B602" s="30"/>
      <c r="C602" s="30"/>
      <c r="D602" s="30"/>
      <c r="E602" s="30"/>
      <c r="F602" s="61"/>
    </row>
    <row r="603" spans="2:6" x14ac:dyDescent="0.2">
      <c r="B603" s="30"/>
      <c r="C603" s="30"/>
      <c r="D603" s="30"/>
      <c r="E603" s="30"/>
      <c r="F603" s="61"/>
    </row>
    <row r="604" spans="2:6" x14ac:dyDescent="0.2">
      <c r="B604" s="30"/>
      <c r="C604" s="30"/>
      <c r="D604" s="30"/>
      <c r="E604" s="30"/>
      <c r="F604" s="61"/>
    </row>
    <row r="605" spans="2:6" x14ac:dyDescent="0.2">
      <c r="B605" s="30"/>
      <c r="C605" s="30"/>
      <c r="D605" s="30"/>
      <c r="E605" s="30"/>
      <c r="F605" s="61"/>
    </row>
    <row r="606" spans="2:6" x14ac:dyDescent="0.2">
      <c r="B606" s="30"/>
      <c r="C606" s="30"/>
      <c r="D606" s="30"/>
      <c r="E606" s="30"/>
      <c r="F606" s="61"/>
    </row>
    <row r="607" spans="2:6" x14ac:dyDescent="0.2">
      <c r="B607" s="30"/>
      <c r="C607" s="30"/>
      <c r="D607" s="30"/>
      <c r="E607" s="30"/>
      <c r="F607" s="61"/>
    </row>
    <row r="608" spans="2:6" x14ac:dyDescent="0.2">
      <c r="B608" s="30"/>
      <c r="C608" s="30"/>
      <c r="D608" s="30"/>
      <c r="E608" s="30"/>
      <c r="F608" s="61"/>
    </row>
    <row r="609" spans="2:6" x14ac:dyDescent="0.2">
      <c r="B609" s="30"/>
      <c r="C609" s="30"/>
      <c r="D609" s="30"/>
      <c r="E609" s="30"/>
      <c r="F609" s="61"/>
    </row>
    <row r="610" spans="2:6" x14ac:dyDescent="0.2">
      <c r="B610" s="30"/>
      <c r="C610" s="30"/>
      <c r="D610" s="30"/>
      <c r="E610" s="30"/>
      <c r="F610" s="61"/>
    </row>
    <row r="611" spans="2:6" x14ac:dyDescent="0.2">
      <c r="B611" s="30"/>
      <c r="C611" s="30"/>
      <c r="D611" s="30"/>
      <c r="E611" s="30"/>
      <c r="F611" s="61"/>
    </row>
    <row r="612" spans="2:6" x14ac:dyDescent="0.2">
      <c r="B612" s="30"/>
      <c r="C612" s="30"/>
      <c r="D612" s="30"/>
      <c r="E612" s="30"/>
      <c r="F612" s="61"/>
    </row>
    <row r="613" spans="2:6" x14ac:dyDescent="0.2">
      <c r="B613" s="30"/>
      <c r="C613" s="30"/>
      <c r="D613" s="30"/>
      <c r="E613" s="30"/>
      <c r="F613" s="61"/>
    </row>
    <row r="614" spans="2:6" x14ac:dyDescent="0.2">
      <c r="B614" s="30"/>
      <c r="C614" s="30"/>
      <c r="D614" s="30"/>
      <c r="E614" s="30"/>
      <c r="F614" s="61"/>
    </row>
    <row r="615" spans="2:6" x14ac:dyDescent="0.2">
      <c r="B615" s="30"/>
      <c r="C615" s="30"/>
      <c r="D615" s="30"/>
      <c r="E615" s="30"/>
      <c r="F615" s="61"/>
    </row>
    <row r="616" spans="2:6" x14ac:dyDescent="0.2">
      <c r="B616" s="30"/>
      <c r="C616" s="30"/>
      <c r="D616" s="30"/>
      <c r="E616" s="30"/>
      <c r="F616" s="61"/>
    </row>
    <row r="617" spans="2:6" x14ac:dyDescent="0.2">
      <c r="B617" s="30"/>
      <c r="C617" s="30"/>
      <c r="D617" s="30"/>
      <c r="E617" s="30"/>
      <c r="F617" s="61"/>
    </row>
    <row r="618" spans="2:6" x14ac:dyDescent="0.2">
      <c r="B618" s="30"/>
      <c r="C618" s="30"/>
      <c r="D618" s="30"/>
      <c r="E618" s="30"/>
      <c r="F618" s="61"/>
    </row>
    <row r="619" spans="2:6" x14ac:dyDescent="0.2">
      <c r="B619" s="30"/>
      <c r="C619" s="30"/>
      <c r="D619" s="30"/>
      <c r="E619" s="30"/>
      <c r="F619" s="61"/>
    </row>
    <row r="620" spans="2:6" x14ac:dyDescent="0.2">
      <c r="B620" s="30"/>
      <c r="C620" s="30"/>
      <c r="D620" s="30"/>
      <c r="E620" s="30"/>
      <c r="F620" s="61"/>
    </row>
    <row r="621" spans="2:6" x14ac:dyDescent="0.2">
      <c r="B621" s="30"/>
      <c r="C621" s="30"/>
      <c r="D621" s="30"/>
      <c r="E621" s="30"/>
      <c r="F621" s="61"/>
    </row>
    <row r="622" spans="2:6" x14ac:dyDescent="0.2">
      <c r="B622" s="30"/>
      <c r="C622" s="30"/>
      <c r="D622" s="30"/>
      <c r="E622" s="30"/>
      <c r="F622" s="61"/>
    </row>
    <row r="623" spans="2:6" x14ac:dyDescent="0.2">
      <c r="B623" s="30"/>
      <c r="C623" s="30"/>
      <c r="D623" s="30"/>
      <c r="E623" s="30"/>
      <c r="F623" s="61"/>
    </row>
    <row r="624" spans="2:6" x14ac:dyDescent="0.2">
      <c r="B624" s="30"/>
      <c r="C624" s="30"/>
      <c r="D624" s="30"/>
      <c r="E624" s="30"/>
      <c r="F624" s="61"/>
    </row>
    <row r="625" spans="2:11" ht="15" x14ac:dyDescent="0.2">
      <c r="B625" s="30"/>
      <c r="C625" s="30"/>
      <c r="D625" s="30"/>
      <c r="E625" s="30"/>
      <c r="F625" s="61"/>
      <c r="K625" s="24"/>
    </row>
    <row r="626" spans="2:11" ht="15" x14ac:dyDescent="0.2">
      <c r="B626" s="30"/>
      <c r="C626" s="30"/>
      <c r="D626" s="30"/>
      <c r="E626" s="30"/>
      <c r="F626" s="61"/>
      <c r="K626" s="24"/>
    </row>
    <row r="627" spans="2:11" ht="15" x14ac:dyDescent="0.2">
      <c r="B627" s="30"/>
      <c r="C627" s="30"/>
      <c r="D627" s="30"/>
      <c r="E627" s="30"/>
      <c r="F627" s="61"/>
      <c r="K627" s="24"/>
    </row>
    <row r="628" spans="2:11" x14ac:dyDescent="0.2">
      <c r="B628" s="30"/>
      <c r="C628" s="30"/>
      <c r="D628" s="30"/>
      <c r="E628" s="30"/>
      <c r="F628" s="61"/>
    </row>
    <row r="629" spans="2:11" x14ac:dyDescent="0.2">
      <c r="B629" s="30"/>
      <c r="C629" s="30"/>
      <c r="D629" s="30"/>
      <c r="E629" s="30"/>
      <c r="F629" s="61"/>
    </row>
    <row r="630" spans="2:11" x14ac:dyDescent="0.2">
      <c r="B630" s="30"/>
      <c r="C630" s="30"/>
      <c r="D630" s="30"/>
      <c r="E630" s="30"/>
      <c r="F630" s="61"/>
      <c r="K630" s="27"/>
    </row>
    <row r="631" spans="2:11" x14ac:dyDescent="0.2">
      <c r="B631" s="30"/>
      <c r="C631" s="30"/>
      <c r="D631" s="30"/>
      <c r="E631" s="30"/>
      <c r="F631" s="61"/>
    </row>
    <row r="632" spans="2:11" x14ac:dyDescent="0.2">
      <c r="B632" s="30"/>
      <c r="C632" s="30"/>
      <c r="D632" s="30"/>
      <c r="E632" s="30"/>
      <c r="F632" s="61"/>
    </row>
    <row r="639" spans="2:11" s="24" customFormat="1" ht="15" x14ac:dyDescent="0.2">
      <c r="F639" s="60"/>
      <c r="J639" s="60"/>
      <c r="K639"/>
    </row>
    <row r="640" spans="2:11" s="24" customFormat="1" ht="15" x14ac:dyDescent="0.2">
      <c r="F640" s="60"/>
      <c r="J640" s="60"/>
      <c r="K640"/>
    </row>
    <row r="641" spans="2:11" s="24" customFormat="1" ht="15" x14ac:dyDescent="0.2">
      <c r="F641" s="60"/>
      <c r="J641" s="60"/>
      <c r="K641"/>
    </row>
    <row r="644" spans="2:11" s="27" customFormat="1" x14ac:dyDescent="0.2">
      <c r="F644" s="59"/>
      <c r="J644" s="59"/>
      <c r="K644"/>
    </row>
    <row r="647" spans="2:11" x14ac:dyDescent="0.2">
      <c r="B647" s="30"/>
      <c r="C647" s="30"/>
      <c r="D647" s="30"/>
      <c r="E647" s="30"/>
      <c r="F647" s="61"/>
    </row>
    <row r="648" spans="2:11" x14ac:dyDescent="0.2">
      <c r="B648" s="30"/>
      <c r="C648" s="30"/>
      <c r="D648" s="30"/>
      <c r="E648" s="30"/>
      <c r="F648" s="61"/>
    </row>
    <row r="649" spans="2:11" x14ac:dyDescent="0.2">
      <c r="B649" s="30"/>
      <c r="C649" s="30"/>
      <c r="D649" s="30"/>
      <c r="E649" s="30"/>
      <c r="F649" s="61"/>
    </row>
    <row r="650" spans="2:11" x14ac:dyDescent="0.2">
      <c r="B650" s="30"/>
      <c r="C650" s="30"/>
      <c r="D650" s="30"/>
      <c r="E650" s="30"/>
      <c r="F650" s="61"/>
    </row>
    <row r="651" spans="2:11" x14ac:dyDescent="0.2">
      <c r="B651" s="30"/>
      <c r="C651" s="30"/>
      <c r="D651" s="30"/>
      <c r="E651" s="30"/>
      <c r="F651" s="61"/>
    </row>
    <row r="652" spans="2:11" x14ac:dyDescent="0.2">
      <c r="B652" s="30"/>
      <c r="C652" s="30"/>
      <c r="D652" s="30"/>
      <c r="E652" s="30"/>
      <c r="F652" s="61"/>
    </row>
    <row r="653" spans="2:11" x14ac:dyDescent="0.2">
      <c r="B653" s="30"/>
      <c r="C653" s="30"/>
      <c r="D653" s="30"/>
      <c r="E653" s="30"/>
      <c r="F653" s="61"/>
    </row>
    <row r="654" spans="2:11" x14ac:dyDescent="0.2">
      <c r="B654" s="30"/>
      <c r="C654" s="30"/>
      <c r="D654" s="30"/>
      <c r="E654" s="30"/>
      <c r="F654" s="61"/>
    </row>
    <row r="655" spans="2:11" x14ac:dyDescent="0.2">
      <c r="B655" s="30"/>
      <c r="C655" s="30"/>
      <c r="D655" s="30"/>
      <c r="E655" s="30"/>
      <c r="F655" s="61"/>
    </row>
    <row r="656" spans="2:11" x14ac:dyDescent="0.2">
      <c r="B656" s="30"/>
      <c r="C656" s="30"/>
      <c r="D656" s="30"/>
      <c r="E656" s="30"/>
      <c r="F656" s="61"/>
    </row>
    <row r="657" spans="2:6" x14ac:dyDescent="0.2">
      <c r="B657" s="30"/>
      <c r="C657" s="30"/>
      <c r="D657" s="30"/>
      <c r="E657" s="30"/>
      <c r="F657" s="61"/>
    </row>
    <row r="658" spans="2:6" x14ac:dyDescent="0.2">
      <c r="B658" s="30"/>
      <c r="C658" s="30"/>
      <c r="D658" s="30"/>
      <c r="E658" s="30"/>
      <c r="F658" s="61"/>
    </row>
    <row r="659" spans="2:6" x14ac:dyDescent="0.2">
      <c r="B659" s="30"/>
      <c r="C659" s="30"/>
      <c r="D659" s="30"/>
      <c r="E659" s="30"/>
      <c r="F659" s="61"/>
    </row>
    <row r="660" spans="2:6" x14ac:dyDescent="0.2">
      <c r="B660" s="30"/>
      <c r="C660" s="30"/>
      <c r="D660" s="30"/>
      <c r="E660" s="30"/>
      <c r="F660" s="61"/>
    </row>
    <row r="661" spans="2:6" x14ac:dyDescent="0.2">
      <c r="B661" s="30"/>
      <c r="C661" s="30"/>
      <c r="D661" s="30"/>
      <c r="E661" s="30"/>
      <c r="F661" s="61"/>
    </row>
    <row r="662" spans="2:6" x14ac:dyDescent="0.2">
      <c r="B662" s="30"/>
      <c r="C662" s="30"/>
      <c r="D662" s="30"/>
      <c r="E662" s="30"/>
      <c r="F662" s="61"/>
    </row>
    <row r="663" spans="2:6" x14ac:dyDescent="0.2">
      <c r="B663" s="30"/>
      <c r="C663" s="30"/>
      <c r="D663" s="30"/>
      <c r="E663" s="30"/>
      <c r="F663" s="61"/>
    </row>
    <row r="664" spans="2:6" x14ac:dyDescent="0.2">
      <c r="B664" s="30"/>
      <c r="C664" s="30"/>
      <c r="D664" s="30"/>
      <c r="E664" s="30"/>
      <c r="F664" s="61"/>
    </row>
    <row r="665" spans="2:6" x14ac:dyDescent="0.2">
      <c r="B665" s="30"/>
      <c r="C665" s="30"/>
      <c r="D665" s="30"/>
      <c r="E665" s="30"/>
      <c r="F665" s="61"/>
    </row>
    <row r="666" spans="2:6" x14ac:dyDescent="0.2">
      <c r="B666" s="30"/>
      <c r="C666" s="30"/>
      <c r="D666" s="30"/>
      <c r="E666" s="30"/>
      <c r="F666" s="61"/>
    </row>
    <row r="667" spans="2:6" x14ac:dyDescent="0.2">
      <c r="B667" s="30"/>
      <c r="C667" s="30"/>
      <c r="D667" s="30"/>
      <c r="E667" s="30"/>
      <c r="F667" s="61"/>
    </row>
    <row r="668" spans="2:6" x14ac:dyDescent="0.2">
      <c r="B668" s="30"/>
      <c r="C668" s="30"/>
      <c r="D668" s="30"/>
      <c r="E668" s="30"/>
      <c r="F668" s="61"/>
    </row>
    <row r="669" spans="2:6" x14ac:dyDescent="0.2">
      <c r="B669" s="30"/>
      <c r="C669" s="30"/>
      <c r="D669" s="30"/>
      <c r="E669" s="30"/>
      <c r="F669" s="61"/>
    </row>
    <row r="670" spans="2:6" x14ac:dyDescent="0.2">
      <c r="B670" s="30"/>
      <c r="C670" s="30"/>
      <c r="D670" s="30"/>
      <c r="E670" s="30"/>
      <c r="F670" s="61"/>
    </row>
    <row r="671" spans="2:6" x14ac:dyDescent="0.2">
      <c r="B671" s="30"/>
      <c r="C671" s="30"/>
      <c r="D671" s="30"/>
      <c r="E671" s="30"/>
      <c r="F671" s="61"/>
    </row>
    <row r="672" spans="2:6" x14ac:dyDescent="0.2">
      <c r="B672" s="30"/>
      <c r="C672" s="30"/>
      <c r="D672" s="30"/>
      <c r="E672" s="30"/>
      <c r="F672" s="61"/>
    </row>
    <row r="673" spans="2:11" x14ac:dyDescent="0.2">
      <c r="B673" s="30"/>
      <c r="C673" s="30"/>
      <c r="D673" s="30"/>
      <c r="E673" s="30"/>
      <c r="F673" s="61"/>
    </row>
    <row r="674" spans="2:11" x14ac:dyDescent="0.2">
      <c r="B674" s="30"/>
      <c r="C674" s="30"/>
      <c r="D674" s="30"/>
      <c r="E674" s="30"/>
      <c r="F674" s="61"/>
    </row>
    <row r="675" spans="2:11" x14ac:dyDescent="0.2">
      <c r="B675" s="30"/>
      <c r="C675" s="30"/>
      <c r="D675" s="30"/>
      <c r="E675" s="30"/>
      <c r="F675" s="61"/>
    </row>
    <row r="676" spans="2:11" x14ac:dyDescent="0.2">
      <c r="B676" s="30"/>
      <c r="C676" s="30"/>
      <c r="D676" s="30"/>
      <c r="E676" s="30"/>
      <c r="F676" s="61"/>
    </row>
    <row r="677" spans="2:11" ht="15" x14ac:dyDescent="0.2">
      <c r="B677" s="30"/>
      <c r="C677" s="30"/>
      <c r="D677" s="30"/>
      <c r="E677" s="30"/>
      <c r="F677" s="61"/>
      <c r="K677" s="24"/>
    </row>
    <row r="678" spans="2:11" ht="15" x14ac:dyDescent="0.2">
      <c r="B678" s="30"/>
      <c r="C678" s="30"/>
      <c r="D678" s="30"/>
      <c r="E678" s="30"/>
      <c r="F678" s="61"/>
      <c r="K678" s="24"/>
    </row>
    <row r="679" spans="2:11" ht="15" x14ac:dyDescent="0.2">
      <c r="B679" s="30"/>
      <c r="C679" s="30"/>
      <c r="D679" s="30"/>
      <c r="E679" s="30"/>
      <c r="F679" s="61"/>
      <c r="K679" s="24"/>
    </row>
    <row r="680" spans="2:11" x14ac:dyDescent="0.2">
      <c r="B680" s="30"/>
      <c r="C680" s="30"/>
      <c r="D680" s="30"/>
      <c r="E680" s="30"/>
      <c r="F680" s="61"/>
    </row>
    <row r="681" spans="2:11" x14ac:dyDescent="0.2">
      <c r="B681" s="30"/>
      <c r="C681" s="30"/>
      <c r="D681" s="30"/>
      <c r="E681" s="30"/>
      <c r="F681" s="61"/>
    </row>
    <row r="682" spans="2:11" x14ac:dyDescent="0.2">
      <c r="B682" s="30"/>
      <c r="C682" s="30"/>
      <c r="D682" s="30"/>
      <c r="E682" s="30"/>
      <c r="F682" s="61"/>
      <c r="K682" s="27"/>
    </row>
    <row r="683" spans="2:11" x14ac:dyDescent="0.2">
      <c r="B683" s="30"/>
      <c r="C683" s="30"/>
      <c r="D683" s="30"/>
      <c r="E683" s="30"/>
      <c r="F683" s="61"/>
    </row>
    <row r="684" spans="2:11" x14ac:dyDescent="0.2">
      <c r="B684" s="30"/>
      <c r="C684" s="30"/>
      <c r="D684" s="30"/>
      <c r="E684" s="30"/>
      <c r="F684" s="61"/>
    </row>
    <row r="691" spans="2:11" s="24" customFormat="1" ht="15" x14ac:dyDescent="0.2">
      <c r="F691" s="60"/>
      <c r="J691" s="60"/>
      <c r="K691"/>
    </row>
    <row r="692" spans="2:11" s="24" customFormat="1" ht="15" x14ac:dyDescent="0.2">
      <c r="F692" s="60"/>
      <c r="J692" s="60"/>
      <c r="K692"/>
    </row>
    <row r="693" spans="2:11" s="24" customFormat="1" ht="15" x14ac:dyDescent="0.2">
      <c r="F693" s="60"/>
      <c r="J693" s="60"/>
      <c r="K693"/>
    </row>
    <row r="696" spans="2:11" s="27" customFormat="1" x14ac:dyDescent="0.2">
      <c r="F696" s="59"/>
      <c r="J696" s="59"/>
      <c r="K696"/>
    </row>
    <row r="699" spans="2:11" x14ac:dyDescent="0.2">
      <c r="B699" s="30"/>
      <c r="C699" s="30"/>
      <c r="D699" s="30"/>
      <c r="E699" s="30"/>
      <c r="F699" s="61"/>
    </row>
    <row r="700" spans="2:11" x14ac:dyDescent="0.2">
      <c r="B700" s="30"/>
      <c r="C700" s="30"/>
      <c r="D700" s="30"/>
      <c r="E700" s="30"/>
      <c r="F700" s="61"/>
    </row>
    <row r="701" spans="2:11" x14ac:dyDescent="0.2">
      <c r="B701" s="30"/>
      <c r="C701" s="30"/>
      <c r="D701" s="30"/>
      <c r="E701" s="30"/>
      <c r="F701" s="61"/>
    </row>
    <row r="702" spans="2:11" x14ac:dyDescent="0.2">
      <c r="B702" s="30"/>
      <c r="C702" s="30"/>
      <c r="D702" s="30"/>
      <c r="E702" s="30"/>
      <c r="F702" s="61"/>
    </row>
    <row r="703" spans="2:11" x14ac:dyDescent="0.2">
      <c r="B703" s="30"/>
      <c r="C703" s="30"/>
      <c r="D703" s="30"/>
      <c r="E703" s="30"/>
      <c r="F703" s="61"/>
    </row>
    <row r="704" spans="2:11" x14ac:dyDescent="0.2">
      <c r="B704" s="30"/>
      <c r="C704" s="30"/>
      <c r="D704" s="30"/>
      <c r="E704" s="30"/>
      <c r="F704" s="61"/>
    </row>
    <row r="705" spans="2:6" x14ac:dyDescent="0.2">
      <c r="B705" s="30"/>
      <c r="C705" s="30"/>
      <c r="D705" s="30"/>
      <c r="E705" s="30"/>
      <c r="F705" s="61"/>
    </row>
    <row r="706" spans="2:6" x14ac:dyDescent="0.2">
      <c r="B706" s="30"/>
      <c r="C706" s="30"/>
      <c r="D706" s="30"/>
      <c r="E706" s="30"/>
      <c r="F706" s="61"/>
    </row>
    <row r="707" spans="2:6" x14ac:dyDescent="0.2">
      <c r="B707" s="30"/>
      <c r="C707" s="30"/>
      <c r="D707" s="30"/>
      <c r="E707" s="30"/>
      <c r="F707" s="61"/>
    </row>
    <row r="708" spans="2:6" x14ac:dyDescent="0.2">
      <c r="B708" s="30"/>
      <c r="C708" s="30"/>
      <c r="D708" s="30"/>
      <c r="E708" s="30"/>
      <c r="F708" s="61"/>
    </row>
    <row r="709" spans="2:6" x14ac:dyDescent="0.2">
      <c r="B709" s="30"/>
      <c r="C709" s="30"/>
      <c r="D709" s="30"/>
      <c r="E709" s="30"/>
      <c r="F709" s="61"/>
    </row>
    <row r="710" spans="2:6" x14ac:dyDescent="0.2">
      <c r="B710" s="30"/>
      <c r="C710" s="30"/>
      <c r="D710" s="30"/>
      <c r="E710" s="30"/>
      <c r="F710" s="61"/>
    </row>
    <row r="711" spans="2:6" x14ac:dyDescent="0.2">
      <c r="B711" s="30"/>
      <c r="C711" s="30"/>
      <c r="D711" s="30"/>
      <c r="E711" s="30"/>
      <c r="F711" s="61"/>
    </row>
    <row r="712" spans="2:6" x14ac:dyDescent="0.2">
      <c r="B712" s="30"/>
      <c r="C712" s="30"/>
      <c r="D712" s="30"/>
      <c r="E712" s="30"/>
      <c r="F712" s="61"/>
    </row>
    <row r="713" spans="2:6" x14ac:dyDescent="0.2">
      <c r="B713" s="30"/>
      <c r="C713" s="30"/>
      <c r="D713" s="30"/>
      <c r="E713" s="30"/>
      <c r="F713" s="61"/>
    </row>
    <row r="714" spans="2:6" x14ac:dyDescent="0.2">
      <c r="B714" s="30"/>
      <c r="C714" s="30"/>
      <c r="D714" s="30"/>
      <c r="E714" s="30"/>
      <c r="F714" s="61"/>
    </row>
    <row r="715" spans="2:6" x14ac:dyDescent="0.2">
      <c r="B715" s="30"/>
      <c r="C715" s="30"/>
      <c r="D715" s="30"/>
      <c r="E715" s="30"/>
      <c r="F715" s="61"/>
    </row>
    <row r="716" spans="2:6" x14ac:dyDescent="0.2">
      <c r="B716" s="30"/>
      <c r="C716" s="30"/>
      <c r="D716" s="30"/>
      <c r="E716" s="30"/>
      <c r="F716" s="61"/>
    </row>
    <row r="717" spans="2:6" x14ac:dyDescent="0.2">
      <c r="B717" s="30"/>
      <c r="C717" s="30"/>
      <c r="D717" s="30"/>
      <c r="E717" s="30"/>
      <c r="F717" s="61"/>
    </row>
    <row r="718" spans="2:6" x14ac:dyDescent="0.2">
      <c r="B718" s="30"/>
      <c r="C718" s="30"/>
      <c r="D718" s="30"/>
      <c r="E718" s="30"/>
      <c r="F718" s="61"/>
    </row>
    <row r="719" spans="2:6" x14ac:dyDescent="0.2">
      <c r="B719" s="30"/>
      <c r="C719" s="30"/>
      <c r="D719" s="30"/>
      <c r="E719" s="30"/>
      <c r="F719" s="61"/>
    </row>
    <row r="720" spans="2:6" x14ac:dyDescent="0.2">
      <c r="B720" s="30"/>
      <c r="C720" s="30"/>
      <c r="D720" s="30"/>
      <c r="E720" s="30"/>
      <c r="F720" s="61"/>
    </row>
    <row r="721" spans="2:11" x14ac:dyDescent="0.2">
      <c r="B721" s="30"/>
      <c r="C721" s="30"/>
      <c r="D721" s="30"/>
      <c r="E721" s="30"/>
      <c r="F721" s="61"/>
    </row>
    <row r="722" spans="2:11" x14ac:dyDescent="0.2">
      <c r="B722" s="30"/>
      <c r="C722" s="30"/>
      <c r="D722" s="30"/>
      <c r="E722" s="30"/>
      <c r="F722" s="61"/>
    </row>
    <row r="723" spans="2:11" x14ac:dyDescent="0.2">
      <c r="B723" s="30"/>
      <c r="C723" s="30"/>
      <c r="D723" s="30"/>
      <c r="E723" s="30"/>
      <c r="F723" s="61"/>
    </row>
    <row r="724" spans="2:11" x14ac:dyDescent="0.2">
      <c r="B724" s="30"/>
      <c r="C724" s="30"/>
      <c r="D724" s="30"/>
      <c r="E724" s="30"/>
      <c r="F724" s="61"/>
    </row>
    <row r="725" spans="2:11" x14ac:dyDescent="0.2">
      <c r="B725" s="30"/>
      <c r="C725" s="30"/>
      <c r="D725" s="30"/>
      <c r="E725" s="30"/>
      <c r="F725" s="61"/>
    </row>
    <row r="726" spans="2:11" x14ac:dyDescent="0.2">
      <c r="B726" s="30"/>
      <c r="C726" s="30"/>
      <c r="D726" s="30"/>
      <c r="E726" s="30"/>
      <c r="F726" s="61"/>
    </row>
    <row r="727" spans="2:11" x14ac:dyDescent="0.2">
      <c r="B727" s="30"/>
      <c r="C727" s="30"/>
      <c r="D727" s="30"/>
      <c r="E727" s="30"/>
      <c r="F727" s="61"/>
    </row>
    <row r="728" spans="2:11" x14ac:dyDescent="0.2">
      <c r="B728" s="30"/>
      <c r="C728" s="30"/>
      <c r="D728" s="30"/>
      <c r="E728" s="30"/>
      <c r="F728" s="61"/>
    </row>
    <row r="729" spans="2:11" ht="15" x14ac:dyDescent="0.2">
      <c r="B729" s="30"/>
      <c r="C729" s="30"/>
      <c r="D729" s="30"/>
      <c r="E729" s="30"/>
      <c r="F729" s="61"/>
      <c r="K729" s="24"/>
    </row>
    <row r="730" spans="2:11" ht="15" x14ac:dyDescent="0.2">
      <c r="B730" s="30"/>
      <c r="C730" s="30"/>
      <c r="D730" s="30"/>
      <c r="E730" s="30"/>
      <c r="F730" s="61"/>
      <c r="K730" s="24"/>
    </row>
    <row r="731" spans="2:11" ht="15" x14ac:dyDescent="0.2">
      <c r="B731" s="30"/>
      <c r="C731" s="30"/>
      <c r="D731" s="30"/>
      <c r="E731" s="30"/>
      <c r="F731" s="61"/>
      <c r="K731" s="24"/>
    </row>
    <row r="732" spans="2:11" x14ac:dyDescent="0.2">
      <c r="B732" s="30"/>
      <c r="C732" s="30"/>
      <c r="D732" s="30"/>
      <c r="E732" s="30"/>
      <c r="F732" s="61"/>
    </row>
    <row r="733" spans="2:11" x14ac:dyDescent="0.2">
      <c r="B733" s="30"/>
      <c r="C733" s="30"/>
      <c r="D733" s="30"/>
      <c r="E733" s="30"/>
      <c r="F733" s="61"/>
    </row>
    <row r="734" spans="2:11" x14ac:dyDescent="0.2">
      <c r="B734" s="30"/>
      <c r="C734" s="30"/>
      <c r="D734" s="30"/>
      <c r="E734" s="30"/>
      <c r="F734" s="61"/>
      <c r="K734" s="27"/>
    </row>
    <row r="735" spans="2:11" x14ac:dyDescent="0.2">
      <c r="B735" s="30"/>
      <c r="C735" s="30"/>
      <c r="D735" s="30"/>
      <c r="E735" s="30"/>
      <c r="F735" s="61"/>
    </row>
    <row r="736" spans="2:11" x14ac:dyDescent="0.2">
      <c r="B736" s="30"/>
      <c r="C736" s="30"/>
      <c r="D736" s="30"/>
      <c r="E736" s="30"/>
      <c r="F736" s="61"/>
    </row>
  </sheetData>
  <mergeCells count="1">
    <mergeCell ref="A3:I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1"/>
  <dimension ref="A1:V774"/>
  <sheetViews>
    <sheetView showGridLines="0" topLeftCell="A30" zoomScaleNormal="100" workbookViewId="0">
      <selection activeCell="N42" sqref="N42"/>
    </sheetView>
  </sheetViews>
  <sheetFormatPr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194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1" s="24" customFormat="1" ht="15.75" customHeight="1" x14ac:dyDescent="0.25">
      <c r="A4" s="16"/>
      <c r="J4" s="60"/>
    </row>
    <row r="5" spans="1:11" s="24" customFormat="1" ht="15.75" customHeight="1" x14ac:dyDescent="0.25">
      <c r="A5" s="16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14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30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1"/>
      <c r="K8" s="29"/>
    </row>
    <row r="9" spans="1:11" ht="15.75" customHeight="1" x14ac:dyDescent="0.2">
      <c r="A9" s="79" t="s">
        <v>207</v>
      </c>
      <c r="B9" s="80">
        <v>53.306310000000003</v>
      </c>
      <c r="C9" s="80">
        <v>9.5627800000000001</v>
      </c>
      <c r="D9" s="80">
        <v>79.5291</v>
      </c>
      <c r="E9" s="80">
        <v>25.592839999999999</v>
      </c>
      <c r="F9" s="80">
        <v>42.375100000000003</v>
      </c>
      <c r="G9" s="80">
        <v>28.422630000000002</v>
      </c>
      <c r="H9" s="80">
        <v>348.2561</v>
      </c>
      <c r="I9" s="80">
        <v>0</v>
      </c>
      <c r="J9" s="104"/>
      <c r="K9" s="80">
        <v>587.04485</v>
      </c>
    </row>
    <row r="10" spans="1:11" ht="15.75" customHeight="1" x14ac:dyDescent="0.2">
      <c r="A10" s="90" t="s">
        <v>208</v>
      </c>
      <c r="B10" s="91">
        <v>26.830909999999999</v>
      </c>
      <c r="C10" s="91">
        <v>11.751390000000001</v>
      </c>
      <c r="D10" s="91">
        <v>136.33631</v>
      </c>
      <c r="E10" s="91">
        <v>57.731549999999999</v>
      </c>
      <c r="F10" s="91">
        <v>70.251980000000003</v>
      </c>
      <c r="G10" s="91">
        <v>59.198529999999998</v>
      </c>
      <c r="H10" s="91">
        <v>217.86004</v>
      </c>
      <c r="I10" s="91">
        <v>0.49210999999999999</v>
      </c>
      <c r="J10" s="104"/>
      <c r="K10" s="91">
        <v>580.45281999999997</v>
      </c>
    </row>
    <row r="11" spans="1:11" ht="15.75" customHeight="1" x14ac:dyDescent="0.2">
      <c r="A11" s="83" t="s">
        <v>209</v>
      </c>
      <c r="B11" s="84">
        <v>85.706360000000004</v>
      </c>
      <c r="C11" s="84">
        <v>10.849500000000001</v>
      </c>
      <c r="D11" s="84">
        <v>159.36256</v>
      </c>
      <c r="E11" s="84">
        <v>33.721080000000001</v>
      </c>
      <c r="F11" s="84">
        <v>55.674550000000004</v>
      </c>
      <c r="G11" s="84">
        <v>56.089939999999999</v>
      </c>
      <c r="H11" s="84">
        <v>478.13697000000002</v>
      </c>
      <c r="I11" s="84">
        <v>0.63056999999999996</v>
      </c>
      <c r="J11" s="104"/>
      <c r="K11" s="84">
        <v>880.17151999999999</v>
      </c>
    </row>
    <row r="12" spans="1:11" ht="15.75" customHeight="1" x14ac:dyDescent="0.2">
      <c r="A12" s="79" t="s">
        <v>26</v>
      </c>
      <c r="B12" s="80">
        <v>211.83434</v>
      </c>
      <c r="C12" s="80">
        <v>56.353769999999997</v>
      </c>
      <c r="D12" s="80">
        <v>580.82455000000004</v>
      </c>
      <c r="E12" s="80">
        <v>102.57843</v>
      </c>
      <c r="F12" s="80">
        <v>230.80708999999999</v>
      </c>
      <c r="G12" s="80">
        <v>145.22859</v>
      </c>
      <c r="H12" s="80">
        <v>1048.12013</v>
      </c>
      <c r="I12" s="80">
        <v>5.9271500000000001</v>
      </c>
      <c r="J12" s="104"/>
      <c r="K12" s="80">
        <v>2382.0545099999999</v>
      </c>
    </row>
    <row r="13" spans="1:11" ht="15.75" customHeight="1" x14ac:dyDescent="0.2">
      <c r="A13" s="90" t="s">
        <v>27</v>
      </c>
      <c r="B13" s="91">
        <v>9.9719300000000004</v>
      </c>
      <c r="C13" s="91">
        <v>6.9394400000000003</v>
      </c>
      <c r="D13" s="91">
        <v>63.608179999999997</v>
      </c>
      <c r="E13" s="91">
        <v>10.88443</v>
      </c>
      <c r="F13" s="91">
        <v>30.055510000000002</v>
      </c>
      <c r="G13" s="91">
        <v>31.20439</v>
      </c>
      <c r="H13" s="91">
        <v>165.12069</v>
      </c>
      <c r="I13" s="91">
        <v>0.83765000000000001</v>
      </c>
      <c r="J13" s="104"/>
      <c r="K13" s="91">
        <v>319.3451</v>
      </c>
    </row>
    <row r="14" spans="1:11" ht="15.75" customHeight="1" x14ac:dyDescent="0.2">
      <c r="A14" s="83" t="s">
        <v>28</v>
      </c>
      <c r="B14" s="84">
        <v>4.2375100000000003</v>
      </c>
      <c r="C14" s="84">
        <v>0</v>
      </c>
      <c r="D14" s="84">
        <v>11.211880000000001</v>
      </c>
      <c r="E14" s="84">
        <v>1.9073199999999999</v>
      </c>
      <c r="F14" s="84">
        <v>6.4261200000000001</v>
      </c>
      <c r="G14" s="84">
        <v>2.1942200000000001</v>
      </c>
      <c r="H14" s="84">
        <v>32.167400000000001</v>
      </c>
      <c r="I14" s="84">
        <v>1.99963</v>
      </c>
      <c r="J14" s="104"/>
      <c r="K14" s="84">
        <v>60.144080000000002</v>
      </c>
    </row>
    <row r="15" spans="1:11" ht="15.75" customHeight="1" x14ac:dyDescent="0.2">
      <c r="A15" s="79" t="s">
        <v>29</v>
      </c>
      <c r="B15" s="80">
        <v>36.732990000000001</v>
      </c>
      <c r="C15" s="80">
        <v>1.69712</v>
      </c>
      <c r="D15" s="80">
        <v>78.935320000000004</v>
      </c>
      <c r="E15" s="80">
        <v>12.5566</v>
      </c>
      <c r="F15" s="80">
        <v>25.132539999999999</v>
      </c>
      <c r="G15" s="80">
        <v>22.457429999999999</v>
      </c>
      <c r="H15" s="80">
        <v>253.47658000000001</v>
      </c>
      <c r="I15" s="80">
        <v>0.99980999999999998</v>
      </c>
      <c r="J15" s="104"/>
      <c r="K15" s="80">
        <v>431.98840000000001</v>
      </c>
    </row>
    <row r="16" spans="1:11" ht="15.75" customHeight="1" x14ac:dyDescent="0.2">
      <c r="A16" s="90" t="s">
        <v>30</v>
      </c>
      <c r="B16" s="91">
        <v>10.480259999999999</v>
      </c>
      <c r="C16" s="91">
        <v>2.2148099999999999</v>
      </c>
      <c r="D16" s="91">
        <v>48.7744</v>
      </c>
      <c r="E16" s="91">
        <v>6.3381800000000004</v>
      </c>
      <c r="F16" s="91">
        <v>21.030370000000001</v>
      </c>
      <c r="G16" s="91">
        <v>9.3132900000000003</v>
      </c>
      <c r="H16" s="91">
        <v>123.73916</v>
      </c>
      <c r="I16" s="91">
        <v>0.92184999999999995</v>
      </c>
      <c r="J16" s="104"/>
      <c r="K16" s="91">
        <v>223.07365999999999</v>
      </c>
    </row>
    <row r="17" spans="1:11" ht="15.75" hidden="1" customHeight="1" x14ac:dyDescent="0.2">
      <c r="A17" s="31" t="s">
        <v>31</v>
      </c>
      <c r="B17" s="36">
        <v>1.4046000000000001</v>
      </c>
      <c r="C17" s="36">
        <v>0.99980999999999998</v>
      </c>
      <c r="D17" s="71">
        <v>5.9265299999999996</v>
      </c>
      <c r="E17" s="36">
        <v>2.46679</v>
      </c>
      <c r="F17" s="36">
        <v>3.1223100000000001</v>
      </c>
      <c r="G17" s="36">
        <v>7.7115900000000002</v>
      </c>
      <c r="H17" s="36">
        <v>19.503520000000002</v>
      </c>
      <c r="I17" s="71">
        <v>0</v>
      </c>
      <c r="J17" s="130"/>
      <c r="K17" s="84">
        <v>41.135159999999999</v>
      </c>
    </row>
    <row r="18" spans="1:11" ht="15.75" hidden="1" customHeight="1" x14ac:dyDescent="0.2">
      <c r="A18" s="33" t="s">
        <v>32</v>
      </c>
      <c r="B18" s="37">
        <v>0</v>
      </c>
      <c r="C18" s="37">
        <v>0</v>
      </c>
      <c r="D18" s="74">
        <v>0.42475000000000002</v>
      </c>
      <c r="E18" s="37">
        <v>0.99980999999999998</v>
      </c>
      <c r="F18" s="37">
        <v>0</v>
      </c>
      <c r="G18" s="37">
        <v>3.3069299999999999</v>
      </c>
      <c r="H18" s="37">
        <v>10.94056</v>
      </c>
      <c r="I18" s="74">
        <v>0</v>
      </c>
      <c r="J18" s="130"/>
      <c r="K18" s="80">
        <v>15.67205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0.99980999999999998</v>
      </c>
      <c r="E19" s="36">
        <v>0</v>
      </c>
      <c r="F19" s="36">
        <v>0.38545000000000001</v>
      </c>
      <c r="G19" s="36">
        <v>0</v>
      </c>
      <c r="H19" s="36">
        <v>0.92496999999999996</v>
      </c>
      <c r="I19" s="71">
        <v>0</v>
      </c>
      <c r="J19" s="130"/>
      <c r="K19" s="91">
        <v>2.3102399999999998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1.9434899999999999</v>
      </c>
      <c r="E20" s="37">
        <v>0</v>
      </c>
      <c r="F20" s="37">
        <v>0</v>
      </c>
      <c r="G20" s="37">
        <v>2.9994399999999999</v>
      </c>
      <c r="H20" s="37">
        <v>8.24986</v>
      </c>
      <c r="I20" s="74">
        <v>0</v>
      </c>
      <c r="J20" s="130"/>
      <c r="K20" s="84">
        <v>13.19279</v>
      </c>
    </row>
    <row r="21" spans="1:11" ht="15.75" customHeight="1" x14ac:dyDescent="0.2">
      <c r="A21" s="83" t="s">
        <v>35</v>
      </c>
      <c r="B21" s="84">
        <v>1.4046000000000001</v>
      </c>
      <c r="C21" s="84">
        <v>0.99980999999999998</v>
      </c>
      <c r="D21" s="84">
        <v>9.2945799999999998</v>
      </c>
      <c r="E21" s="84">
        <v>3.4666000000000001</v>
      </c>
      <c r="F21" s="84">
        <v>3.5077699999999998</v>
      </c>
      <c r="G21" s="84">
        <v>14.01796</v>
      </c>
      <c r="H21" s="84">
        <v>39.61891</v>
      </c>
      <c r="I21" s="84">
        <v>0</v>
      </c>
      <c r="J21" s="104"/>
      <c r="K21" s="84">
        <v>72.310239999999993</v>
      </c>
    </row>
    <row r="22" spans="1:11" ht="15.75" customHeight="1" x14ac:dyDescent="0.2">
      <c r="A22" s="79" t="s">
        <v>36</v>
      </c>
      <c r="B22" s="80">
        <v>0</v>
      </c>
      <c r="C22" s="80">
        <v>0</v>
      </c>
      <c r="D22" s="80">
        <v>4.3990499999999999</v>
      </c>
      <c r="E22" s="80">
        <v>0</v>
      </c>
      <c r="F22" s="80">
        <v>0</v>
      </c>
      <c r="G22" s="80">
        <v>0.99980999999999998</v>
      </c>
      <c r="H22" s="80">
        <v>6.3986799999999997</v>
      </c>
      <c r="I22" s="80">
        <v>0</v>
      </c>
      <c r="J22" s="104"/>
      <c r="K22" s="80">
        <v>11.79754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2.2148099999999999</v>
      </c>
      <c r="E23" s="91">
        <v>0</v>
      </c>
      <c r="F23" s="91">
        <v>0.21143999999999999</v>
      </c>
      <c r="G23" s="91">
        <v>1.5281</v>
      </c>
      <c r="H23" s="91">
        <v>16.054390000000001</v>
      </c>
      <c r="I23" s="91">
        <v>0</v>
      </c>
      <c r="J23" s="104"/>
      <c r="K23" s="91">
        <v>20.00873</v>
      </c>
    </row>
    <row r="24" spans="1:11" ht="15.75" customHeight="1" x14ac:dyDescent="0.2">
      <c r="A24" s="83" t="s">
        <v>38</v>
      </c>
      <c r="B24" s="84">
        <v>0.38421</v>
      </c>
      <c r="C24" s="84">
        <v>0.99980999999999998</v>
      </c>
      <c r="D24" s="84">
        <v>0.99980999999999998</v>
      </c>
      <c r="E24" s="84">
        <v>1.4095899999999999</v>
      </c>
      <c r="F24" s="84">
        <v>0</v>
      </c>
      <c r="G24" s="84">
        <v>4.3834600000000004</v>
      </c>
      <c r="H24" s="84">
        <v>13.88449</v>
      </c>
      <c r="I24" s="84">
        <v>0</v>
      </c>
      <c r="J24" s="104"/>
      <c r="K24" s="84">
        <v>22.06137</v>
      </c>
    </row>
    <row r="25" spans="1:11" ht="15.75" customHeight="1" x14ac:dyDescent="0.2">
      <c r="A25" s="79" t="s">
        <v>39</v>
      </c>
      <c r="B25" s="80">
        <v>1.1688400000000001</v>
      </c>
      <c r="C25" s="80">
        <v>1.5380799999999999</v>
      </c>
      <c r="D25" s="80">
        <v>17.702860000000001</v>
      </c>
      <c r="E25" s="80">
        <v>3.1784400000000002</v>
      </c>
      <c r="F25" s="80">
        <v>11.529350000000001</v>
      </c>
      <c r="G25" s="80">
        <v>4.8605999999999998</v>
      </c>
      <c r="H25" s="80">
        <v>76.613860000000003</v>
      </c>
      <c r="I25" s="80">
        <v>0</v>
      </c>
      <c r="J25" s="104"/>
      <c r="K25" s="80">
        <v>116.59202999999999</v>
      </c>
    </row>
    <row r="26" spans="1:11" ht="15.75" customHeight="1" x14ac:dyDescent="0.2">
      <c r="A26" s="90" t="s">
        <v>40</v>
      </c>
      <c r="B26" s="91">
        <v>5.6595800000000001</v>
      </c>
      <c r="C26" s="91">
        <v>1.63039</v>
      </c>
      <c r="D26" s="91">
        <v>21.67841</v>
      </c>
      <c r="E26" s="91">
        <v>2.1225000000000001</v>
      </c>
      <c r="F26" s="91">
        <v>10.00249</v>
      </c>
      <c r="G26" s="91">
        <v>4.9547800000000004</v>
      </c>
      <c r="H26" s="91">
        <v>53.535209999999999</v>
      </c>
      <c r="I26" s="91">
        <v>0</v>
      </c>
      <c r="J26" s="104"/>
      <c r="K26" s="91">
        <v>99.583359999999999</v>
      </c>
    </row>
    <row r="27" spans="1:11" ht="15.75" customHeight="1" x14ac:dyDescent="0.2">
      <c r="A27" s="83" t="s">
        <v>41</v>
      </c>
      <c r="B27" s="84">
        <v>0.76903999999999995</v>
      </c>
      <c r="C27" s="84">
        <v>0</v>
      </c>
      <c r="D27" s="84">
        <v>3.1809400000000001</v>
      </c>
      <c r="E27" s="84">
        <v>1.55305</v>
      </c>
      <c r="F27" s="84">
        <v>0</v>
      </c>
      <c r="G27" s="84">
        <v>0.99980999999999998</v>
      </c>
      <c r="H27" s="84">
        <v>13.752879999999999</v>
      </c>
      <c r="I27" s="84">
        <v>0</v>
      </c>
      <c r="J27" s="104"/>
      <c r="K27" s="84">
        <v>20.25572</v>
      </c>
    </row>
    <row r="28" spans="1:11" ht="15.75" customHeight="1" x14ac:dyDescent="0.2">
      <c r="A28" s="79" t="s">
        <v>42</v>
      </c>
      <c r="B28" s="80">
        <v>3.4435199999999999</v>
      </c>
      <c r="C28" s="80">
        <v>1.9073199999999999</v>
      </c>
      <c r="D28" s="80">
        <v>72.874070000000003</v>
      </c>
      <c r="E28" s="80">
        <v>3.9069400000000001</v>
      </c>
      <c r="F28" s="80">
        <v>4.5150600000000001</v>
      </c>
      <c r="G28" s="80">
        <v>7.5918400000000004</v>
      </c>
      <c r="H28" s="80">
        <v>126.12112999999999</v>
      </c>
      <c r="I28" s="80">
        <v>0</v>
      </c>
      <c r="J28" s="104"/>
      <c r="K28" s="80">
        <v>220.35988</v>
      </c>
    </row>
    <row r="29" spans="1:11" ht="15.75" customHeight="1" x14ac:dyDescent="0.2">
      <c r="A29" s="90" t="s">
        <v>43</v>
      </c>
      <c r="B29" s="91">
        <v>3.0761599999999998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0.79647999999999997</v>
      </c>
      <c r="I29" s="91">
        <v>0</v>
      </c>
      <c r="J29" s="104"/>
      <c r="K29" s="91">
        <v>3.8726400000000001</v>
      </c>
    </row>
    <row r="30" spans="1:11" ht="15.75" customHeight="1" x14ac:dyDescent="0.2">
      <c r="A30" s="83" t="s">
        <v>44</v>
      </c>
      <c r="B30" s="84">
        <v>10.621219999999999</v>
      </c>
      <c r="C30" s="84">
        <v>1.99963</v>
      </c>
      <c r="D30" s="84">
        <v>7.6885199999999996</v>
      </c>
      <c r="E30" s="84">
        <v>1.3534600000000001</v>
      </c>
      <c r="F30" s="84">
        <v>1.81064</v>
      </c>
      <c r="G30" s="84">
        <v>12.69257</v>
      </c>
      <c r="H30" s="84">
        <v>48.927210000000002</v>
      </c>
      <c r="I30" s="84">
        <v>0</v>
      </c>
      <c r="J30" s="104"/>
      <c r="K30" s="84">
        <v>85.093249999999998</v>
      </c>
    </row>
    <row r="31" spans="1:11" ht="15.75" customHeight="1" x14ac:dyDescent="0.2">
      <c r="A31" s="79" t="s">
        <v>45</v>
      </c>
      <c r="B31" s="80">
        <v>1.28485</v>
      </c>
      <c r="C31" s="80">
        <v>0</v>
      </c>
      <c r="D31" s="80">
        <v>6.2065700000000001</v>
      </c>
      <c r="E31" s="80">
        <v>0.71852000000000005</v>
      </c>
      <c r="F31" s="80">
        <v>1.33412</v>
      </c>
      <c r="G31" s="80">
        <v>1.80253</v>
      </c>
      <c r="H31" s="80">
        <v>9.8172499999999996</v>
      </c>
      <c r="I31" s="80">
        <v>0.98109999999999997</v>
      </c>
      <c r="J31" s="104"/>
      <c r="K31" s="80">
        <v>22.144950000000001</v>
      </c>
    </row>
    <row r="32" spans="1:11" ht="15.75" customHeight="1" x14ac:dyDescent="0.2">
      <c r="A32" s="90" t="s">
        <v>46</v>
      </c>
      <c r="B32" s="91">
        <v>2.8148200000000001</v>
      </c>
      <c r="C32" s="91">
        <v>1.99963</v>
      </c>
      <c r="D32" s="91">
        <v>13.38489</v>
      </c>
      <c r="E32" s="91">
        <v>1.44577</v>
      </c>
      <c r="F32" s="91">
        <v>2.8584800000000001</v>
      </c>
      <c r="G32" s="91">
        <v>6.0618699999999999</v>
      </c>
      <c r="H32" s="91">
        <v>22.943300000000001</v>
      </c>
      <c r="I32" s="91">
        <v>0</v>
      </c>
      <c r="J32" s="104"/>
      <c r="K32" s="91">
        <v>51.508760000000002</v>
      </c>
    </row>
    <row r="33" spans="1:22" ht="15.75" customHeight="1" x14ac:dyDescent="0.2">
      <c r="A33" s="83" t="s">
        <v>47</v>
      </c>
      <c r="B33" s="84">
        <v>29.02139</v>
      </c>
      <c r="C33" s="84">
        <v>2.6301999999999999</v>
      </c>
      <c r="D33" s="84">
        <v>80.606870000000001</v>
      </c>
      <c r="E33" s="84">
        <v>7.3760399999999997</v>
      </c>
      <c r="F33" s="84">
        <v>17.205760000000001</v>
      </c>
      <c r="G33" s="84">
        <v>10.80958</v>
      </c>
      <c r="H33" s="84">
        <v>95.946489999999997</v>
      </c>
      <c r="I33" s="84">
        <v>0.99980999999999998</v>
      </c>
      <c r="J33" s="104"/>
      <c r="K33" s="84">
        <v>244.59614999999999</v>
      </c>
    </row>
    <row r="34" spans="1:22" ht="15.75" customHeight="1" x14ac:dyDescent="0.2">
      <c r="A34" s="79" t="s">
        <v>48</v>
      </c>
      <c r="B34" s="80">
        <v>7.5806100000000001</v>
      </c>
      <c r="C34" s="80">
        <v>6.0294400000000001</v>
      </c>
      <c r="D34" s="80">
        <v>39.314540000000001</v>
      </c>
      <c r="E34" s="80">
        <v>7.4446500000000002</v>
      </c>
      <c r="F34" s="80">
        <v>5.6452299999999997</v>
      </c>
      <c r="G34" s="80">
        <v>11.2468</v>
      </c>
      <c r="H34" s="80">
        <v>107.53197</v>
      </c>
      <c r="I34" s="80">
        <v>0.99980999999999998</v>
      </c>
      <c r="J34" s="104"/>
      <c r="K34" s="80">
        <v>185.79304999999999</v>
      </c>
    </row>
    <row r="35" spans="1:22" ht="15.75" customHeight="1" x14ac:dyDescent="0.2">
      <c r="A35" s="90" t="s">
        <v>49</v>
      </c>
      <c r="B35" s="91">
        <v>10.58816</v>
      </c>
      <c r="C35" s="91">
        <v>1.99963</v>
      </c>
      <c r="D35" s="91">
        <v>23.416080000000001</v>
      </c>
      <c r="E35" s="91">
        <v>3.0512100000000002</v>
      </c>
      <c r="F35" s="91">
        <v>2.9838499999999999</v>
      </c>
      <c r="G35" s="91">
        <v>4.7988499999999998</v>
      </c>
      <c r="H35" s="91">
        <v>79.905820000000006</v>
      </c>
      <c r="I35" s="91">
        <v>0</v>
      </c>
      <c r="J35" s="104"/>
      <c r="K35" s="91">
        <v>126.74359</v>
      </c>
    </row>
    <row r="36" spans="1:22" ht="15.75" customHeight="1" x14ac:dyDescent="0.2">
      <c r="A36" s="83" t="s">
        <v>50</v>
      </c>
      <c r="B36" s="84">
        <v>87.230090000000004</v>
      </c>
      <c r="C36" s="84">
        <v>12.060750000000001</v>
      </c>
      <c r="D36" s="84">
        <v>135.70137</v>
      </c>
      <c r="E36" s="84">
        <v>33.427930000000003</v>
      </c>
      <c r="F36" s="84">
        <v>67.589349999999996</v>
      </c>
      <c r="G36" s="84">
        <v>68.839889999999997</v>
      </c>
      <c r="H36" s="84">
        <v>492.26096000000001</v>
      </c>
      <c r="I36" s="84">
        <v>0</v>
      </c>
      <c r="J36" s="104"/>
      <c r="K36" s="84">
        <v>898.11014999999998</v>
      </c>
    </row>
    <row r="37" spans="1:22" ht="15.75" customHeight="1" x14ac:dyDescent="0.2">
      <c r="A37" s="79" t="s">
        <v>51</v>
      </c>
      <c r="B37" s="80">
        <v>68.523049999999998</v>
      </c>
      <c r="C37" s="80">
        <v>14.15518</v>
      </c>
      <c r="D37" s="80">
        <v>169.03512000000001</v>
      </c>
      <c r="E37" s="80">
        <v>35.756880000000002</v>
      </c>
      <c r="F37" s="80">
        <v>67.996629999999996</v>
      </c>
      <c r="G37" s="80">
        <v>51.50752</v>
      </c>
      <c r="H37" s="80">
        <v>471.78008</v>
      </c>
      <c r="I37" s="80">
        <v>1.9154199999999999</v>
      </c>
      <c r="J37" s="104"/>
      <c r="K37" s="80">
        <v>881.80502999999999</v>
      </c>
    </row>
    <row r="38" spans="1:22" ht="15.75" customHeight="1" x14ac:dyDescent="0.2">
      <c r="A38" s="90" t="s">
        <v>52</v>
      </c>
      <c r="B38" s="91">
        <v>27.578119999999998</v>
      </c>
      <c r="C38" s="91">
        <v>2.61585</v>
      </c>
      <c r="D38" s="91">
        <v>39.686900000000001</v>
      </c>
      <c r="E38" s="91">
        <v>15.34647</v>
      </c>
      <c r="F38" s="91">
        <v>32.386949999999999</v>
      </c>
      <c r="G38" s="91">
        <v>22.345790000000001</v>
      </c>
      <c r="H38" s="91">
        <v>94.630449999999996</v>
      </c>
      <c r="I38" s="91">
        <v>1.99963</v>
      </c>
      <c r="J38" s="104"/>
      <c r="K38" s="91">
        <v>236.59016</v>
      </c>
    </row>
    <row r="39" spans="1:22" ht="15.75" customHeight="1" x14ac:dyDescent="0.2">
      <c r="A39" s="83" t="s">
        <v>53</v>
      </c>
      <c r="B39" s="84">
        <v>11.371549999999999</v>
      </c>
      <c r="C39" s="84">
        <v>1.9073199999999999</v>
      </c>
      <c r="D39" s="84">
        <v>22.37011</v>
      </c>
      <c r="E39" s="84">
        <v>12.48986</v>
      </c>
      <c r="F39" s="84">
        <v>5.9065700000000003</v>
      </c>
      <c r="G39" s="84">
        <v>10.020580000000001</v>
      </c>
      <c r="H39" s="84">
        <v>96.541510000000002</v>
      </c>
      <c r="I39" s="84">
        <v>0</v>
      </c>
      <c r="J39" s="104"/>
      <c r="K39" s="84">
        <v>160.60749999999999</v>
      </c>
    </row>
    <row r="40" spans="1:22" ht="15.75" customHeight="1" x14ac:dyDescent="0.2">
      <c r="A40" s="79" t="s">
        <v>54</v>
      </c>
      <c r="B40" s="80">
        <v>23.587599999999998</v>
      </c>
      <c r="C40" s="80">
        <v>3.7934299999999999</v>
      </c>
      <c r="D40" s="80">
        <v>42.657020000000003</v>
      </c>
      <c r="E40" s="80">
        <v>16.637560000000001</v>
      </c>
      <c r="F40" s="80">
        <v>19.075030000000002</v>
      </c>
      <c r="G40" s="80">
        <v>19.179189999999998</v>
      </c>
      <c r="H40" s="80">
        <v>163.52397999999999</v>
      </c>
      <c r="I40" s="80">
        <v>0.90749999999999997</v>
      </c>
      <c r="J40" s="104"/>
      <c r="K40" s="80">
        <v>289.36131999999998</v>
      </c>
    </row>
    <row r="41" spans="1:22" ht="15.75" customHeight="1" x14ac:dyDescent="0.2">
      <c r="A41" s="90" t="s">
        <v>214</v>
      </c>
      <c r="B41" s="91">
        <v>27.437159999999999</v>
      </c>
      <c r="C41" s="91">
        <v>8.8768799999999999</v>
      </c>
      <c r="D41" s="91">
        <v>82.969440000000006</v>
      </c>
      <c r="E41" s="91">
        <v>7.2230400000000001</v>
      </c>
      <c r="F41" s="91">
        <v>17.285160000000001</v>
      </c>
      <c r="G41" s="91">
        <v>16.56016</v>
      </c>
      <c r="H41" s="91">
        <v>80.477890000000002</v>
      </c>
      <c r="I41" s="91">
        <v>1</v>
      </c>
      <c r="J41" s="104"/>
      <c r="K41" s="91">
        <v>243.80620999999999</v>
      </c>
    </row>
    <row r="42" spans="1:22" ht="15.75" customHeight="1" x14ac:dyDescent="0.2">
      <c r="A42" s="83" t="s">
        <v>55</v>
      </c>
      <c r="B42" s="84">
        <v>36.267699999999998</v>
      </c>
      <c r="C42" s="84">
        <v>2.2148099999999999</v>
      </c>
      <c r="D42" s="84">
        <v>44.244370000000004</v>
      </c>
      <c r="E42" s="84">
        <v>14.390319999999999</v>
      </c>
      <c r="F42" s="84">
        <v>18.37398</v>
      </c>
      <c r="G42" s="84">
        <v>6.9020099999999998</v>
      </c>
      <c r="H42" s="84">
        <v>113.47471</v>
      </c>
      <c r="I42" s="84">
        <v>0</v>
      </c>
      <c r="J42" s="104"/>
      <c r="K42" s="84">
        <v>235.86789999999999</v>
      </c>
    </row>
    <row r="43" spans="1:22" ht="15.75" customHeight="1" x14ac:dyDescent="0.2">
      <c r="A43" s="79" t="s">
        <v>56</v>
      </c>
      <c r="B43" s="80">
        <v>0.99980999999999998</v>
      </c>
      <c r="C43" s="80">
        <v>1.65035</v>
      </c>
      <c r="D43" s="80">
        <v>12.38321</v>
      </c>
      <c r="E43" s="80">
        <v>3.3855200000000001</v>
      </c>
      <c r="F43" s="80">
        <v>8.1450800000000001</v>
      </c>
      <c r="G43" s="80">
        <v>5.3832700000000004</v>
      </c>
      <c r="H43" s="80">
        <v>42.928339999999999</v>
      </c>
      <c r="I43" s="80">
        <v>0</v>
      </c>
      <c r="J43" s="104"/>
      <c r="K43" s="80">
        <v>74.875569999999996</v>
      </c>
    </row>
    <row r="44" spans="1:22" ht="15.75" customHeight="1" x14ac:dyDescent="0.2">
      <c r="A44" s="90" t="s">
        <v>57</v>
      </c>
      <c r="B44" s="91">
        <v>32.758690000000001</v>
      </c>
      <c r="C44" s="91">
        <v>10.397930000000001</v>
      </c>
      <c r="D44" s="91">
        <v>108.05776</v>
      </c>
      <c r="E44" s="91">
        <v>12.82667</v>
      </c>
      <c r="F44" s="91">
        <v>32.066989999999997</v>
      </c>
      <c r="G44" s="91">
        <v>23.47533</v>
      </c>
      <c r="H44" s="91">
        <v>208.93781999999999</v>
      </c>
      <c r="I44" s="91">
        <v>0</v>
      </c>
      <c r="J44" s="104"/>
      <c r="K44" s="91">
        <v>428.52118000000002</v>
      </c>
    </row>
    <row r="45" spans="1:22" ht="15.75" customHeight="1" x14ac:dyDescent="0.2">
      <c r="A45" s="83" t="s">
        <v>58</v>
      </c>
      <c r="B45" s="84">
        <v>23.799659999999999</v>
      </c>
      <c r="C45" s="84">
        <v>9.8534299999999995</v>
      </c>
      <c r="D45" s="84">
        <v>55.168089999999999</v>
      </c>
      <c r="E45" s="84">
        <v>20.49024</v>
      </c>
      <c r="F45" s="84">
        <v>20.605</v>
      </c>
      <c r="G45" s="84">
        <v>11.7807</v>
      </c>
      <c r="H45" s="84">
        <v>133.08239</v>
      </c>
      <c r="I45" s="84">
        <v>1.0047999999999999</v>
      </c>
      <c r="J45" s="104"/>
      <c r="K45" s="84">
        <v>275.78431999999998</v>
      </c>
    </row>
    <row r="46" spans="1:22" ht="15.75" customHeight="1" x14ac:dyDescent="0.2">
      <c r="A46" s="79" t="s">
        <v>59</v>
      </c>
      <c r="B46" s="80">
        <v>50.497720000000001</v>
      </c>
      <c r="C46" s="80">
        <v>14.88368</v>
      </c>
      <c r="D46" s="80">
        <v>138.05713</v>
      </c>
      <c r="E46" s="80">
        <v>34.076590000000003</v>
      </c>
      <c r="F46" s="80">
        <v>59.320779999999999</v>
      </c>
      <c r="G46" s="80">
        <v>71.748270000000005</v>
      </c>
      <c r="H46" s="80">
        <v>691.51374999999996</v>
      </c>
      <c r="I46" s="80">
        <v>5.5030299999999999</v>
      </c>
      <c r="J46" s="104"/>
      <c r="K46" s="80">
        <v>1066.74422</v>
      </c>
    </row>
    <row r="47" spans="1:22" ht="15.75" customHeight="1" x14ac:dyDescent="0.2">
      <c r="A47" s="38"/>
    </row>
    <row r="48" spans="1:22" ht="15.75" customHeight="1" x14ac:dyDescent="0.2">
      <c r="A48" s="88" t="s">
        <v>20</v>
      </c>
      <c r="B48" s="89">
        <f>SUM(B9:B46)-SUM(B17:B20)</f>
        <v>906.96875999999986</v>
      </c>
      <c r="C48" s="89">
        <f t="shared" ref="C48:I48" si="0">SUM(C9:C46)-SUM(C17:C20)</f>
        <v>203.51235999999997</v>
      </c>
      <c r="D48" s="89">
        <f t="shared" si="0"/>
        <v>2311.8748200000005</v>
      </c>
      <c r="E48" s="89">
        <f t="shared" si="0"/>
        <v>494.38828000000007</v>
      </c>
      <c r="F48" s="89">
        <f t="shared" si="0"/>
        <v>892.10897</v>
      </c>
      <c r="G48" s="89">
        <f t="shared" si="0"/>
        <v>748.60028999999997</v>
      </c>
      <c r="H48" s="89">
        <f t="shared" si="0"/>
        <v>5967.8770199999999</v>
      </c>
      <c r="I48" s="89">
        <f t="shared" si="0"/>
        <v>27.119869999999995</v>
      </c>
      <c r="J48" s="102"/>
      <c r="K48" s="89">
        <f>SUM(K9:K46)-SUM(K17:K20)</f>
        <v>11559.069759999998</v>
      </c>
      <c r="V48" s="29"/>
    </row>
    <row r="49" spans="1:11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</row>
    <row r="50" spans="1:11" ht="15.75" customHeight="1" x14ac:dyDescent="0.2">
      <c r="A50" s="90" t="s">
        <v>60</v>
      </c>
      <c r="B50" s="91">
        <v>80.137219999999999</v>
      </c>
      <c r="C50" s="91">
        <v>21.314160000000001</v>
      </c>
      <c r="D50" s="91">
        <v>215.86539999999999</v>
      </c>
      <c r="E50" s="91">
        <v>83.324389999999994</v>
      </c>
      <c r="F50" s="91">
        <v>112.62708000000001</v>
      </c>
      <c r="G50" s="91">
        <v>87.621160000000003</v>
      </c>
      <c r="H50" s="91">
        <v>566.11613999999997</v>
      </c>
      <c r="I50" s="91">
        <v>0.49210999999999999</v>
      </c>
      <c r="J50" s="104"/>
      <c r="K50" s="91">
        <v>1167.49766</v>
      </c>
    </row>
    <row r="51" spans="1:11" ht="15.75" customHeight="1" x14ac:dyDescent="0.2">
      <c r="A51" s="83" t="s">
        <v>61</v>
      </c>
      <c r="B51" s="84">
        <v>273.25702999999999</v>
      </c>
      <c r="C51" s="84">
        <v>67.20514</v>
      </c>
      <c r="D51" s="84">
        <v>783.35433</v>
      </c>
      <c r="E51" s="84">
        <v>134.26495</v>
      </c>
      <c r="F51" s="84">
        <v>313.45163000000002</v>
      </c>
      <c r="G51" s="84">
        <v>210.39793</v>
      </c>
      <c r="H51" s="84">
        <v>1622.6239599999999</v>
      </c>
      <c r="I51" s="84">
        <v>10.68608</v>
      </c>
      <c r="J51" s="104"/>
      <c r="K51" s="84">
        <v>3416.6057500000002</v>
      </c>
    </row>
    <row r="52" spans="1:11" ht="15.75" customHeight="1" x14ac:dyDescent="0.2">
      <c r="A52" s="79" t="s">
        <v>62</v>
      </c>
      <c r="B52" s="80">
        <v>201.50003000000001</v>
      </c>
      <c r="C52" s="80">
        <v>36.860849999999999</v>
      </c>
      <c r="D52" s="80">
        <v>407.15399000000002</v>
      </c>
      <c r="E52" s="80">
        <v>95.02713</v>
      </c>
      <c r="F52" s="80">
        <v>176.60201000000001</v>
      </c>
      <c r="G52" s="80">
        <v>158.73885000000001</v>
      </c>
      <c r="H52" s="80">
        <v>1246.1092699999999</v>
      </c>
      <c r="I52" s="80">
        <v>4.91486</v>
      </c>
      <c r="J52" s="104"/>
      <c r="K52" s="80">
        <v>2329.04198</v>
      </c>
    </row>
    <row r="53" spans="1:11" s="24" customFormat="1" ht="15" x14ac:dyDescent="0.2">
      <c r="A53" s="27" t="s">
        <v>63</v>
      </c>
      <c r="B53"/>
      <c r="C53"/>
      <c r="D53"/>
      <c r="E53"/>
      <c r="F53" s="53"/>
      <c r="G53"/>
      <c r="H53"/>
      <c r="I53"/>
      <c r="J53" s="1"/>
    </row>
    <row r="54" spans="1:11" s="24" customFormat="1" ht="15" x14ac:dyDescent="0.2">
      <c r="J54" s="60"/>
    </row>
    <row r="55" spans="1:11" s="24" customFormat="1" ht="15" x14ac:dyDescent="0.2">
      <c r="J55" s="60"/>
    </row>
    <row r="58" spans="1:11" s="27" customFormat="1" ht="11.25" x14ac:dyDescent="0.2">
      <c r="J58" s="59"/>
    </row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105" spans="2:10" s="24" customFormat="1" ht="15" x14ac:dyDescent="0.2">
      <c r="J105" s="60"/>
    </row>
    <row r="106" spans="2:10" s="24" customFormat="1" ht="15" x14ac:dyDescent="0.2">
      <c r="J106" s="60"/>
    </row>
    <row r="107" spans="2:10" s="24" customFormat="1" ht="15" x14ac:dyDescent="0.2">
      <c r="J107" s="60"/>
    </row>
    <row r="110" spans="2:10" s="27" customFormat="1" ht="11.25" x14ac:dyDescent="0.2">
      <c r="J110" s="59"/>
    </row>
    <row r="112" spans="2:10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7" spans="2:10" s="24" customFormat="1" ht="15" x14ac:dyDescent="0.2">
      <c r="J157" s="60"/>
    </row>
    <row r="158" spans="2:10" s="24" customFormat="1" ht="15" x14ac:dyDescent="0.2">
      <c r="J158" s="60"/>
    </row>
    <row r="159" spans="2:10" s="24" customFormat="1" ht="15" x14ac:dyDescent="0.2">
      <c r="J159" s="60"/>
    </row>
    <row r="162" spans="2:10" s="27" customFormat="1" ht="11.25" x14ac:dyDescent="0.2">
      <c r="J162" s="59"/>
    </row>
    <row r="164" spans="2:10" x14ac:dyDescent="0.2">
      <c r="B164" s="30"/>
      <c r="C164" s="30"/>
      <c r="D164" s="30"/>
      <c r="E164" s="30"/>
      <c r="F164" s="30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10" s="24" customFormat="1" ht="15" x14ac:dyDescent="0.2">
      <c r="J209" s="60"/>
    </row>
    <row r="210" spans="2:10" s="24" customFormat="1" ht="15" x14ac:dyDescent="0.2">
      <c r="J210" s="60"/>
    </row>
    <row r="211" spans="2:10" s="24" customFormat="1" ht="15" x14ac:dyDescent="0.2">
      <c r="J211" s="60"/>
    </row>
    <row r="214" spans="2:10" s="27" customFormat="1" ht="11.25" x14ac:dyDescent="0.2">
      <c r="J214" s="59"/>
    </row>
    <row r="217" spans="2:10" x14ac:dyDescent="0.2">
      <c r="B217" s="30"/>
      <c r="C217" s="30"/>
      <c r="D217" s="30"/>
      <c r="E217" s="30"/>
      <c r="F217" s="30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10" s="24" customFormat="1" ht="15" x14ac:dyDescent="0.2">
      <c r="J261" s="60"/>
    </row>
    <row r="262" spans="2:10" s="24" customFormat="1" ht="15" x14ac:dyDescent="0.2">
      <c r="J262" s="60"/>
    </row>
    <row r="263" spans="2:10" s="24" customFormat="1" ht="15" x14ac:dyDescent="0.2">
      <c r="J263" s="60"/>
    </row>
    <row r="266" spans="2:10" s="27" customFormat="1" ht="11.25" x14ac:dyDescent="0.2">
      <c r="J266" s="59"/>
    </row>
    <row r="269" spans="2:10" x14ac:dyDescent="0.2">
      <c r="B269" s="30"/>
      <c r="C269" s="30"/>
      <c r="D269" s="30"/>
      <c r="E269" s="30"/>
      <c r="F269" s="30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13" spans="2:10" s="24" customFormat="1" ht="15" x14ac:dyDescent="0.2">
      <c r="J313" s="60"/>
    </row>
    <row r="314" spans="2:10" s="24" customFormat="1" ht="15" x14ac:dyDescent="0.2">
      <c r="J314" s="60"/>
    </row>
    <row r="315" spans="2:10" s="24" customFormat="1" ht="15" x14ac:dyDescent="0.2">
      <c r="J315" s="60"/>
    </row>
    <row r="318" spans="2:10" s="27" customFormat="1" ht="11.25" x14ac:dyDescent="0.2">
      <c r="J318" s="59"/>
    </row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65" spans="2:10" s="24" customFormat="1" ht="15" x14ac:dyDescent="0.2">
      <c r="J365" s="60"/>
    </row>
    <row r="366" spans="2:10" s="24" customFormat="1" ht="15" x14ac:dyDescent="0.2">
      <c r="J366" s="60"/>
    </row>
    <row r="367" spans="2:10" s="24" customFormat="1" ht="15" x14ac:dyDescent="0.2">
      <c r="J367" s="60"/>
    </row>
    <row r="370" spans="2:10" s="27" customFormat="1" ht="11.25" x14ac:dyDescent="0.2">
      <c r="J370" s="59"/>
    </row>
    <row r="373" spans="2:10" x14ac:dyDescent="0.2">
      <c r="B373" s="30"/>
      <c r="C373" s="30"/>
      <c r="D373" s="30"/>
      <c r="E373" s="30"/>
      <c r="F373" s="30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10" s="24" customFormat="1" ht="15" x14ac:dyDescent="0.2">
      <c r="J417" s="60"/>
    </row>
    <row r="418" spans="2:10" s="24" customFormat="1" ht="15" x14ac:dyDescent="0.2">
      <c r="J418" s="60"/>
    </row>
    <row r="419" spans="2:10" s="24" customFormat="1" ht="15" x14ac:dyDescent="0.2">
      <c r="J419" s="60"/>
    </row>
    <row r="422" spans="2:10" s="27" customFormat="1" ht="11.25" x14ac:dyDescent="0.2">
      <c r="J422" s="59"/>
    </row>
    <row r="425" spans="2:10" x14ac:dyDescent="0.2">
      <c r="B425" s="30"/>
      <c r="C425" s="30"/>
      <c r="D425" s="30"/>
      <c r="E425" s="30"/>
      <c r="F425" s="30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s="24" customFormat="1" ht="15" x14ac:dyDescent="0.2">
      <c r="B469" s="30"/>
      <c r="C469" s="30"/>
      <c r="D469" s="30"/>
      <c r="E469" s="30"/>
      <c r="F469" s="30"/>
      <c r="J469" s="6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x14ac:dyDescent="0.2">
      <c r="B472" s="30"/>
      <c r="C472" s="30"/>
      <c r="D472" s="30"/>
      <c r="E472" s="30"/>
      <c r="F472" s="30"/>
    </row>
    <row r="473" spans="2:10" x14ac:dyDescent="0.2">
      <c r="B473" s="30"/>
      <c r="C473" s="30"/>
      <c r="D473" s="30"/>
      <c r="E473" s="30"/>
      <c r="F473" s="30"/>
    </row>
    <row r="474" spans="2:10" s="27" customFormat="1" ht="11.25" x14ac:dyDescent="0.2">
      <c r="J474" s="59"/>
    </row>
    <row r="475" spans="2:10" x14ac:dyDescent="0.2">
      <c r="B475" s="30"/>
      <c r="C475" s="30"/>
      <c r="D475" s="30"/>
      <c r="E475" s="30"/>
      <c r="F475" s="30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21" spans="2:10" s="24" customFormat="1" ht="15" x14ac:dyDescent="0.2">
      <c r="J521" s="60"/>
    </row>
    <row r="522" spans="2:10" s="24" customFormat="1" ht="15" x14ac:dyDescent="0.2">
      <c r="J522" s="60"/>
    </row>
    <row r="523" spans="2:10" s="24" customFormat="1" ht="15" x14ac:dyDescent="0.2">
      <c r="J523" s="60"/>
    </row>
    <row r="526" spans="2:10" s="27" customFormat="1" ht="11.25" x14ac:dyDescent="0.2">
      <c r="J526" s="59"/>
    </row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s="24" customFormat="1" ht="15" x14ac:dyDescent="0.2">
      <c r="B573" s="30"/>
      <c r="C573" s="30"/>
      <c r="D573" s="30"/>
      <c r="E573" s="30"/>
      <c r="F573" s="30"/>
      <c r="J573" s="6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x14ac:dyDescent="0.2">
      <c r="B576" s="30"/>
      <c r="C576" s="30"/>
      <c r="D576" s="30"/>
      <c r="E576" s="30"/>
      <c r="F576" s="30"/>
    </row>
    <row r="577" spans="2:10" x14ac:dyDescent="0.2">
      <c r="B577" s="30"/>
      <c r="C577" s="30"/>
      <c r="D577" s="30"/>
      <c r="E577" s="30"/>
      <c r="F577" s="30"/>
    </row>
    <row r="578" spans="2:10" s="27" customFormat="1" ht="11.25" x14ac:dyDescent="0.2">
      <c r="J578" s="59"/>
    </row>
    <row r="579" spans="2:10" x14ac:dyDescent="0.2">
      <c r="B579" s="30"/>
      <c r="C579" s="30"/>
      <c r="D579" s="30"/>
      <c r="E579" s="30"/>
      <c r="F579" s="30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10" s="24" customFormat="1" ht="15" x14ac:dyDescent="0.2">
      <c r="J625" s="60"/>
    </row>
    <row r="626" spans="2:10" s="24" customFormat="1" ht="15" x14ac:dyDescent="0.2">
      <c r="J626" s="60"/>
    </row>
    <row r="627" spans="2:10" s="24" customFormat="1" ht="15" x14ac:dyDescent="0.2">
      <c r="J627" s="60"/>
    </row>
    <row r="630" spans="2:10" s="27" customFormat="1" ht="11.25" x14ac:dyDescent="0.2">
      <c r="J630" s="59"/>
    </row>
    <row r="633" spans="2:10" x14ac:dyDescent="0.2">
      <c r="B633" s="30"/>
      <c r="C633" s="30"/>
      <c r="D633" s="30"/>
      <c r="E633" s="30"/>
      <c r="F633" s="30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10" s="24" customFormat="1" ht="15" x14ac:dyDescent="0.2">
      <c r="J677" s="60"/>
    </row>
    <row r="678" spans="2:10" s="24" customFormat="1" ht="15" x14ac:dyDescent="0.2">
      <c r="J678" s="60"/>
    </row>
    <row r="679" spans="2:10" s="24" customFormat="1" ht="15" x14ac:dyDescent="0.2">
      <c r="J679" s="60"/>
    </row>
    <row r="682" spans="2:10" s="27" customFormat="1" ht="11.25" x14ac:dyDescent="0.2">
      <c r="J682" s="59"/>
    </row>
    <row r="685" spans="2:10" x14ac:dyDescent="0.2">
      <c r="B685" s="30"/>
      <c r="C685" s="30"/>
      <c r="D685" s="30"/>
      <c r="E685" s="30"/>
      <c r="F685" s="30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9" spans="2:10" s="24" customFormat="1" ht="15" x14ac:dyDescent="0.2">
      <c r="J729" s="60"/>
    </row>
    <row r="730" spans="2:10" s="24" customFormat="1" ht="15" x14ac:dyDescent="0.2">
      <c r="J730" s="60"/>
    </row>
    <row r="731" spans="2:10" s="24" customFormat="1" ht="15" x14ac:dyDescent="0.2">
      <c r="J731" s="60"/>
    </row>
    <row r="734" spans="2:10" s="27" customFormat="1" ht="11.25" x14ac:dyDescent="0.2">
      <c r="J734" s="59"/>
    </row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J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3"/>
  <dimension ref="A1:K775"/>
  <sheetViews>
    <sheetView showGridLines="0" workbookViewId="0">
      <selection activeCell="K9" sqref="K9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  <c r="J4" s="60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93">
        <f>IF(OR('Tabel A F'!B9&lt;5,'Tabel A Be'!B9&lt;0.5),"-",IFERROR('Tabel A Be'!B9/'Tabel A F'!B9*100,"-"))</f>
        <v>1.4580801944106925</v>
      </c>
      <c r="C9" s="93">
        <f>IF(OR('Tabel A F'!C9&lt;5,'Tabel A Be'!C9&lt;0.5),"-",IFERROR('Tabel A Be'!C9/'Tabel A F'!C9*100,"-"))</f>
        <v>1.1458333333333333</v>
      </c>
      <c r="D9" s="93">
        <f>IF(OR('Tabel A F'!D9&lt;5,'Tabel A Be'!D9&lt;0.5),"-",IFERROR('Tabel A Be'!D9/'Tabel A F'!D9*100,"-"))</f>
        <v>1.9964507542147296</v>
      </c>
      <c r="E9" s="93">
        <f>IF(OR('Tabel A F'!E9&lt;5,'Tabel A Be'!E9&lt;0.5),"-",IFERROR('Tabel A Be'!E9/'Tabel A F'!E9*100,"-"))</f>
        <v>1.5566037735849056</v>
      </c>
      <c r="F9" s="93">
        <f>IF(OR('Tabel A F'!F9&lt;5,'Tabel A Be'!F9&lt;0.5),"-",IFERROR('Tabel A Be'!F9/'Tabel A F'!F9*100,"-"))</f>
        <v>2.8059701492537314</v>
      </c>
      <c r="G9" s="93">
        <f>IF(OR('Tabel A F'!G9&lt;5,'Tabel A Be'!G9&lt;0.5),"-",IFERROR('Tabel A Be'!G9/'Tabel A F'!G9*100,"-"))</f>
        <v>1.380753138075314</v>
      </c>
      <c r="H9" s="93">
        <f>IF(OR('Tabel A F'!H9&lt;5,'Tabel A Be'!H9&lt;0.5),"-",IFERROR('Tabel A Be'!H9/'Tabel A F'!H9*100,"-"))</f>
        <v>2.2262138036141956</v>
      </c>
      <c r="I9" s="93" t="str">
        <f>IF(OR('Tabel A F'!I9&lt;5,'Tabel A Be'!I9&lt;0.5),"-",IFERROR('Tabel A Be'!I9/'Tabel A F'!I9*100,"-"))</f>
        <v>-</v>
      </c>
      <c r="J9" s="133"/>
      <c r="K9" s="93">
        <f>IF(OR('Tabel A F'!K9&lt;5,'Tabel A Be'!K9&lt;0.5),"-",IFERROR('Tabel A Be'!K9/'Tabel A F'!K9*100,"-"))</f>
        <v>1.9799971010291346</v>
      </c>
    </row>
    <row r="10" spans="1:11" ht="15.75" customHeight="1" x14ac:dyDescent="0.2">
      <c r="A10" s="90" t="s">
        <v>208</v>
      </c>
      <c r="B10" s="94">
        <f>IF(OR('Tabel A F'!B10&lt;5,'Tabel A Be'!B10&lt;0.5),"-",IFERROR('Tabel A Be'!B10/'Tabel A F'!B10*100,"-"))</f>
        <v>2.1694915254237288</v>
      </c>
      <c r="C10" s="94">
        <f>IF(OR('Tabel A F'!C10&lt;5,'Tabel A Be'!C10&lt;0.5),"-",IFERROR('Tabel A Be'!C10/'Tabel A F'!C10*100,"-"))</f>
        <v>0.87361677344205013</v>
      </c>
      <c r="D10" s="94">
        <f>IF(OR('Tabel A F'!D10&lt;5,'Tabel A Be'!D10&lt;0.5),"-",IFERROR('Tabel A Be'!D10/'Tabel A F'!D10*100,"-"))</f>
        <v>2.2498602571268864</v>
      </c>
      <c r="E10" s="94">
        <f>IF(OR('Tabel A F'!E10&lt;5,'Tabel A Be'!E10&lt;0.5),"-",IFERROR('Tabel A Be'!E10/'Tabel A F'!E10*100,"-"))</f>
        <v>1.6478342749529189</v>
      </c>
      <c r="F10" s="94">
        <f>IF(OR('Tabel A F'!F10&lt;5,'Tabel A Be'!F10&lt;0.5),"-",IFERROR('Tabel A Be'!F10/'Tabel A F'!F10*100,"-"))</f>
        <v>2.3752254960914012</v>
      </c>
      <c r="G10" s="94">
        <f>IF(OR('Tabel A F'!G10&lt;5,'Tabel A Be'!G10&lt;0.5),"-",IFERROR('Tabel A Be'!G10/'Tabel A F'!G10*100,"-"))</f>
        <v>1.6834170854271358</v>
      </c>
      <c r="H10" s="94">
        <f>IF(OR('Tabel A F'!H10&lt;5,'Tabel A Be'!H10&lt;0.5),"-",IFERROR('Tabel A Be'!H10/'Tabel A F'!H10*100,"-"))</f>
        <v>2.017847093817831</v>
      </c>
      <c r="I10" s="94">
        <f>IF(OR('Tabel A F'!I10&lt;5,'Tabel A Be'!I10&lt;0.5),"-",IFERROR('Tabel A Be'!I10/'Tabel A F'!I10*100,"-"))</f>
        <v>1.639344262295082</v>
      </c>
      <c r="J10" s="133"/>
      <c r="K10" s="94">
        <f>IF(OR('Tabel A F'!K10&lt;5,'Tabel A Be'!K10&lt;0.5),"-",IFERROR('Tabel A Be'!K10/'Tabel A F'!K10*100,"-"))</f>
        <v>1.9524593478323657</v>
      </c>
    </row>
    <row r="11" spans="1:11" ht="15.75" customHeight="1" x14ac:dyDescent="0.2">
      <c r="A11" s="83" t="s">
        <v>209</v>
      </c>
      <c r="B11" s="95">
        <f>IF(OR('Tabel A F'!B11&lt;5,'Tabel A Be'!B11&lt;0.5),"-",IFERROR('Tabel A Be'!B11/'Tabel A F'!B11*100,"-"))</f>
        <v>6</v>
      </c>
      <c r="C11" s="95">
        <f>IF(OR('Tabel A F'!C11&lt;5,'Tabel A Be'!C11&lt;0.5),"-",IFERROR('Tabel A Be'!C11/'Tabel A F'!C11*100,"-"))</f>
        <v>3.051643192488263</v>
      </c>
      <c r="D11" s="95">
        <f>IF(OR('Tabel A F'!D11&lt;5,'Tabel A Be'!D11&lt;0.5),"-",IFERROR('Tabel A Be'!D11/'Tabel A F'!D11*100,"-"))</f>
        <v>5.4965077436987553</v>
      </c>
      <c r="E11" s="95">
        <f>IF(OR('Tabel A F'!E11&lt;5,'Tabel A Be'!E11&lt;0.5),"-",IFERROR('Tabel A Be'!E11/'Tabel A F'!E11*100,"-"))</f>
        <v>3.8011695906432745</v>
      </c>
      <c r="F11" s="95">
        <f>IF(OR('Tabel A F'!F11&lt;5,'Tabel A Be'!F11&lt;0.5),"-",IFERROR('Tabel A Be'!F11/'Tabel A F'!F11*100,"-"))</f>
        <v>4.7033285094066564</v>
      </c>
      <c r="G11" s="95">
        <f>IF(OR('Tabel A F'!G11&lt;5,'Tabel A Be'!G11&lt;0.5),"-",IFERROR('Tabel A Be'!G11/'Tabel A F'!G11*100,"-"))</f>
        <v>4.765342960288808</v>
      </c>
      <c r="H11" s="95">
        <f>IF(OR('Tabel A F'!H11&lt;5,'Tabel A Be'!H11&lt;0.5),"-",IFERROR('Tabel A Be'!H11/'Tabel A F'!H11*100,"-"))</f>
        <v>4.9174690508940859</v>
      </c>
      <c r="I11" s="95">
        <f>IF(OR('Tabel A F'!I11&lt;5,'Tabel A Be'!I11&lt;0.5),"-",IFERROR('Tabel A Be'!I11/'Tabel A F'!I11*100,"-"))</f>
        <v>3.0303030303030303</v>
      </c>
      <c r="J11" s="133"/>
      <c r="K11" s="95">
        <f>IF(OR('Tabel A F'!K11&lt;5,'Tabel A Be'!K11&lt;0.5),"-",IFERROR('Tabel A Be'!K11/'Tabel A F'!K11*100,"-"))</f>
        <v>4.8973593135163327</v>
      </c>
    </row>
    <row r="12" spans="1:11" ht="15.75" customHeight="1" x14ac:dyDescent="0.2">
      <c r="A12" s="79" t="s">
        <v>26</v>
      </c>
      <c r="B12" s="93">
        <f>IF(OR('Tabel A F'!B12&lt;5,'Tabel A Be'!B12&lt;0.5),"-",IFERROR('Tabel A Be'!B12/'Tabel A F'!B12*100,"-"))</f>
        <v>7.8180070490227491</v>
      </c>
      <c r="C12" s="93">
        <f>IF(OR('Tabel A F'!C12&lt;5,'Tabel A Be'!C12&lt;0.5),"-",IFERROR('Tabel A Be'!C12/'Tabel A F'!C12*100,"-"))</f>
        <v>5.8584214808787634</v>
      </c>
      <c r="D12" s="93">
        <f>IF(OR('Tabel A F'!D12&lt;5,'Tabel A Be'!D12&lt;0.5),"-",IFERROR('Tabel A Be'!D12/'Tabel A F'!D12*100,"-"))</f>
        <v>8.2183704751798139</v>
      </c>
      <c r="E12" s="93">
        <f>IF(OR('Tabel A F'!E12&lt;5,'Tabel A Be'!E12&lt;0.5),"-",IFERROR('Tabel A Be'!E12/'Tabel A F'!E12*100,"-"))</f>
        <v>5.3646269907795476</v>
      </c>
      <c r="F12" s="93">
        <f>IF(OR('Tabel A F'!F12&lt;5,'Tabel A Be'!F12&lt;0.5),"-",IFERROR('Tabel A Be'!F12/'Tabel A F'!F12*100,"-"))</f>
        <v>8.0344332855093246</v>
      </c>
      <c r="G12" s="93">
        <f>IF(OR('Tabel A F'!G12&lt;5,'Tabel A Be'!G12&lt;0.5),"-",IFERROR('Tabel A Be'!G12/'Tabel A F'!G12*100,"-"))</f>
        <v>5.3695324283559573</v>
      </c>
      <c r="H12" s="93">
        <f>IF(OR('Tabel A F'!H12&lt;5,'Tabel A Be'!H12&lt;0.5),"-",IFERROR('Tabel A Be'!H12/'Tabel A F'!H12*100,"-"))</f>
        <v>6.2864137086903309</v>
      </c>
      <c r="I12" s="93">
        <f>IF(OR('Tabel A F'!I12&lt;5,'Tabel A Be'!I12&lt;0.5),"-",IFERROR('Tabel A Be'!I12/'Tabel A F'!I12*100,"-"))</f>
        <v>5.0724637681159424</v>
      </c>
      <c r="J12" s="133"/>
      <c r="K12" s="93">
        <f>IF(OR('Tabel A F'!K12&lt;5,'Tabel A Be'!K12&lt;0.5),"-",IFERROR('Tabel A Be'!K12/'Tabel A F'!K12*100,"-"))</f>
        <v>6.7343517138599109</v>
      </c>
    </row>
    <row r="13" spans="1:11" ht="15.75" customHeight="1" x14ac:dyDescent="0.2">
      <c r="A13" s="90" t="s">
        <v>27</v>
      </c>
      <c r="B13" s="94">
        <f>IF(OR('Tabel A F'!B13&lt;5,'Tabel A Be'!B13&lt;0.5),"-",IFERROR('Tabel A Be'!B13/'Tabel A F'!B13*100,"-"))</f>
        <v>1.8922852983988356</v>
      </c>
      <c r="C13" s="94">
        <f>IF(OR('Tabel A F'!C13&lt;5,'Tabel A Be'!C13&lt;0.5),"-",IFERROR('Tabel A Be'!C13/'Tabel A F'!C13*100,"-"))</f>
        <v>1.8475750577367205</v>
      </c>
      <c r="D13" s="94">
        <f>IF(OR('Tabel A F'!D13&lt;5,'Tabel A Be'!D13&lt;0.5),"-",IFERROR('Tabel A Be'!D13/'Tabel A F'!D13*100,"-"))</f>
        <v>2.8120713305898493</v>
      </c>
      <c r="E13" s="94">
        <f>IF(OR('Tabel A F'!E13&lt;5,'Tabel A Be'!E13&lt;0.5),"-",IFERROR('Tabel A Be'!E13/'Tabel A F'!E13*100,"-"))</f>
        <v>2.0752269779507131</v>
      </c>
      <c r="F13" s="94">
        <f>IF(OR('Tabel A F'!F13&lt;5,'Tabel A Be'!F13&lt;0.5),"-",IFERROR('Tabel A Be'!F13/'Tabel A F'!F13*100,"-"))</f>
        <v>2.7642276422764227</v>
      </c>
      <c r="G13" s="94">
        <f>IF(OR('Tabel A F'!G13&lt;5,'Tabel A Be'!G13&lt;0.5),"-",IFERROR('Tabel A Be'!G13/'Tabel A F'!G13*100,"-"))</f>
        <v>2.5187202178352619</v>
      </c>
      <c r="H13" s="94">
        <f>IF(OR('Tabel A F'!H13&lt;5,'Tabel A Be'!H13&lt;0.5),"-",IFERROR('Tabel A Be'!H13/'Tabel A F'!H13*100,"-"))</f>
        <v>2.7457054350887073</v>
      </c>
      <c r="I13" s="94">
        <f>IF(OR('Tabel A F'!I13&lt;5,'Tabel A Be'!I13&lt;0.5),"-",IFERROR('Tabel A Be'!I13/'Tabel A F'!I13*100,"-"))</f>
        <v>2.4390243902439024</v>
      </c>
      <c r="J13" s="133"/>
      <c r="K13" s="94">
        <f>IF(OR('Tabel A F'!K13&lt;5,'Tabel A Be'!K13&lt;0.5),"-",IFERROR('Tabel A Be'!K13/'Tabel A F'!K13*100,"-"))</f>
        <v>2.6129228276281142</v>
      </c>
    </row>
    <row r="14" spans="1:11" ht="15.75" customHeight="1" x14ac:dyDescent="0.2">
      <c r="A14" s="83" t="s">
        <v>28</v>
      </c>
      <c r="B14" s="95">
        <f>IF(OR('Tabel A F'!B14&lt;5,'Tabel A Be'!B14&lt;0.5),"-",IFERROR('Tabel A Be'!B14/'Tabel A F'!B14*100,"-"))</f>
        <v>7.1428571428571423</v>
      </c>
      <c r="C14" s="95" t="str">
        <f>IF(OR('Tabel A F'!C14&lt;5,'Tabel A Be'!C14&lt;0.5),"-",IFERROR('Tabel A Be'!C14/'Tabel A F'!C14*100,"-"))</f>
        <v>-</v>
      </c>
      <c r="D14" s="95">
        <f>IF(OR('Tabel A F'!D14&lt;5,'Tabel A Be'!D14&lt;0.5),"-",IFERROR('Tabel A Be'!D14/'Tabel A F'!D14*100,"-"))</f>
        <v>2.2071307300509337</v>
      </c>
      <c r="E14" s="95">
        <f>IF(OR('Tabel A F'!E14&lt;5,'Tabel A Be'!E14&lt;0.5),"-",IFERROR('Tabel A Be'!E14/'Tabel A F'!E14*100,"-"))</f>
        <v>2.666666666666667</v>
      </c>
      <c r="F14" s="95">
        <f>IF(OR('Tabel A F'!F14&lt;5,'Tabel A Be'!F14&lt;0.5),"-",IFERROR('Tabel A Be'!F14/'Tabel A F'!F14*100,"-"))</f>
        <v>5</v>
      </c>
      <c r="G14" s="95">
        <f>IF(OR('Tabel A F'!G14&lt;5,'Tabel A Be'!G14&lt;0.5),"-",IFERROR('Tabel A Be'!G14/'Tabel A F'!G14*100,"-"))</f>
        <v>1.8633540372670807</v>
      </c>
      <c r="H14" s="95">
        <f>IF(OR('Tabel A F'!H14&lt;5,'Tabel A Be'!H14&lt;0.5),"-",IFERROR('Tabel A Be'!H14/'Tabel A F'!H14*100,"-"))</f>
        <v>2.7314112291350532</v>
      </c>
      <c r="I14" s="95">
        <f>IF(OR('Tabel A F'!I14&lt;5,'Tabel A Be'!I14&lt;0.5),"-",IFERROR('Tabel A Be'!I14/'Tabel A F'!I14*100,"-"))</f>
        <v>25</v>
      </c>
      <c r="J14" s="133"/>
      <c r="K14" s="95">
        <f>IF(OR('Tabel A F'!K14&lt;5,'Tabel A Be'!K14&lt;0.5),"-",IFERROR('Tabel A Be'!K14/'Tabel A F'!K14*100,"-"))</f>
        <v>2.7734375</v>
      </c>
    </row>
    <row r="15" spans="1:11" ht="15.75" customHeight="1" x14ac:dyDescent="0.2">
      <c r="A15" s="79" t="s">
        <v>29</v>
      </c>
      <c r="B15" s="93">
        <f>IF(OR('Tabel A F'!B15&lt;5,'Tabel A Be'!B15&lt;0.5),"-",IFERROR('Tabel A Be'!B15/'Tabel A F'!B15*100,"-"))</f>
        <v>10.552763819095476</v>
      </c>
      <c r="C15" s="93">
        <f>IF(OR('Tabel A F'!C15&lt;5,'Tabel A Be'!C15&lt;0.5),"-",IFERROR('Tabel A Be'!C15/'Tabel A F'!C15*100,"-"))</f>
        <v>3.225806451612903</v>
      </c>
      <c r="D15" s="93">
        <f>IF(OR('Tabel A F'!D15&lt;5,'Tabel A Be'!D15&lt;0.5),"-",IFERROR('Tabel A Be'!D15/'Tabel A F'!D15*100,"-"))</f>
        <v>11.136107986501688</v>
      </c>
      <c r="E15" s="93">
        <f>IF(OR('Tabel A F'!E15&lt;5,'Tabel A Be'!E15&lt;0.5),"-",IFERROR('Tabel A Be'!E15/'Tabel A F'!E15*100,"-"))</f>
        <v>10.21505376344086</v>
      </c>
      <c r="F15" s="93">
        <f>IF(OR('Tabel A F'!F15&lt;5,'Tabel A Be'!F15&lt;0.5),"-",IFERROR('Tabel A Be'!F15/'Tabel A F'!F15*100,"-"))</f>
        <v>11.740890688259109</v>
      </c>
      <c r="G15" s="93">
        <f>IF(OR('Tabel A F'!G15&lt;5,'Tabel A Be'!G15&lt;0.5),"-",IFERROR('Tabel A Be'!G15/'Tabel A F'!G15*100,"-"))</f>
        <v>5.8558558558558556</v>
      </c>
      <c r="H15" s="93">
        <f>IF(OR('Tabel A F'!H15&lt;5,'Tabel A Be'!H15&lt;0.5),"-",IFERROR('Tabel A Be'!H15/'Tabel A F'!H15*100,"-"))</f>
        <v>7.9917504511472028</v>
      </c>
      <c r="I15" s="93">
        <f>IF(OR('Tabel A F'!I15&lt;5,'Tabel A Be'!I15&lt;0.5),"-",IFERROR('Tabel A Be'!I15/'Tabel A F'!I15*100,"-"))</f>
        <v>6.666666666666667</v>
      </c>
      <c r="J15" s="133"/>
      <c r="K15" s="93">
        <f>IF(OR('Tabel A F'!K15&lt;5,'Tabel A Be'!K15&lt;0.5),"-",IFERROR('Tabel A Be'!K15/'Tabel A F'!K15*100,"-"))</f>
        <v>8.5007231238952272</v>
      </c>
    </row>
    <row r="16" spans="1:11" ht="15.75" customHeight="1" x14ac:dyDescent="0.2">
      <c r="A16" s="90" t="s">
        <v>30</v>
      </c>
      <c r="B16" s="94">
        <f>IF(OR('Tabel A F'!B16&lt;5,'Tabel A Be'!B16&lt;0.5),"-",IFERROR('Tabel A Be'!B16/'Tabel A F'!B16*100,"-"))</f>
        <v>4.980842911877394</v>
      </c>
      <c r="C16" s="94">
        <f>IF(OR('Tabel A F'!C16&lt;5,'Tabel A Be'!C16&lt;0.5),"-",IFERROR('Tabel A Be'!C16/'Tabel A F'!C16*100,"-"))</f>
        <v>3.0927835051546393</v>
      </c>
      <c r="D16" s="94">
        <f>IF(OR('Tabel A F'!D16&lt;5,'Tabel A Be'!D16&lt;0.5),"-",IFERROR('Tabel A Be'!D16/'Tabel A F'!D16*100,"-"))</f>
        <v>8.5925925925925917</v>
      </c>
      <c r="E16" s="94">
        <f>IF(OR('Tabel A F'!E16&lt;5,'Tabel A Be'!E16&lt;0.5),"-",IFERROR('Tabel A Be'!E16/'Tabel A F'!E16*100,"-"))</f>
        <v>3.0837004405286343</v>
      </c>
      <c r="F16" s="94">
        <f>IF(OR('Tabel A F'!F16&lt;5,'Tabel A Be'!F16&lt;0.5),"-",IFERROR('Tabel A Be'!F16/'Tabel A F'!F16*100,"-"))</f>
        <v>9.6525096525096519</v>
      </c>
      <c r="G16" s="94">
        <f>IF(OR('Tabel A F'!G16&lt;5,'Tabel A Be'!G16&lt;0.5),"-",IFERROR('Tabel A Be'!G16/'Tabel A F'!G16*100,"-"))</f>
        <v>3.7313432835820892</v>
      </c>
      <c r="H16" s="94">
        <f>IF(OR('Tabel A F'!H16&lt;5,'Tabel A Be'!H16&lt;0.5),"-",IFERROR('Tabel A Be'!H16/'Tabel A F'!H16*100,"-"))</f>
        <v>7.794981313400962</v>
      </c>
      <c r="I16" s="94">
        <f>IF(OR('Tabel A F'!I16&lt;5,'Tabel A Be'!I16&lt;0.5),"-",IFERROR('Tabel A Be'!I16/'Tabel A F'!I16*100,"-"))</f>
        <v>6.25</v>
      </c>
      <c r="J16" s="133"/>
      <c r="K16" s="94">
        <f>IF(OR('Tabel A F'!K16&lt;5,'Tabel A Be'!K16&lt;0.5),"-",IFERROR('Tabel A Be'!K16/'Tabel A F'!K16*100,"-"))</f>
        <v>7.0194097314543997</v>
      </c>
    </row>
    <row r="17" spans="1:11" ht="15.75" hidden="1" customHeight="1" x14ac:dyDescent="0.2">
      <c r="A17" s="31" t="s">
        <v>31</v>
      </c>
      <c r="B17" s="68">
        <f>IF(OR('Tabel A F'!B17&lt;5,'Tabel A Be'!B17&lt;0.5),"-",IFERROR('Tabel A Be'!B17/'Tabel A F'!B17*100,"-"))</f>
        <v>1.6129032258064515</v>
      </c>
      <c r="C17" s="68">
        <f>IF(OR('Tabel A F'!C17&lt;5,'Tabel A Be'!C17&lt;0.5),"-",IFERROR('Tabel A Be'!C17/'Tabel A F'!C17*100,"-"))</f>
        <v>0.48076923076923078</v>
      </c>
      <c r="D17" s="68">
        <f>IF(OR('Tabel A F'!D17&lt;5,'Tabel A Be'!D17&lt;0.5),"-",IFERROR('Tabel A Be'!D17/'Tabel A F'!D17*100,"-"))</f>
        <v>2.0895522388059704</v>
      </c>
      <c r="E17" s="68">
        <f>IF(OR('Tabel A F'!E17&lt;5,'Tabel A Be'!E17&lt;0.5),"-",IFERROR('Tabel A Be'!E17/'Tabel A F'!E17*100,"-"))</f>
        <v>1.3824884792626728</v>
      </c>
      <c r="F17" s="68">
        <f>IF(OR('Tabel A F'!F17&lt;5,'Tabel A Be'!F17&lt;0.5),"-",IFERROR('Tabel A Be'!F17/'Tabel A F'!F17*100,"-"))</f>
        <v>2.7972027972027971</v>
      </c>
      <c r="G17" s="68">
        <f>IF(OR('Tabel A F'!G17&lt;5,'Tabel A Be'!G17&lt;0.5),"-",IFERROR('Tabel A Be'!G17/'Tabel A F'!G17*100,"-"))</f>
        <v>1.8181818181818181</v>
      </c>
      <c r="H17" s="68">
        <f>IF(OR('Tabel A F'!H17&lt;5,'Tabel A Be'!H17&lt;0.5),"-",IFERROR('Tabel A Be'!H17/'Tabel A F'!H17*100,"-"))</f>
        <v>2.8702640642939152</v>
      </c>
      <c r="I17" s="68" t="str">
        <f>IF(OR('Tabel A F'!I17&lt;5,'Tabel A Be'!I17&lt;0.5),"-",IFERROR('Tabel A Be'!I17/'Tabel A F'!I17*100,"-"))</f>
        <v>-</v>
      </c>
      <c r="J17" s="133"/>
      <c r="K17" s="68">
        <f>IF(OR('Tabel A F'!K17&lt;5,'Tabel A Be'!K17&lt;0.5),"-",IFERROR('Tabel A Be'!K17/'Tabel A F'!K17*100,"-"))</f>
        <v>2.1177467174925879</v>
      </c>
    </row>
    <row r="18" spans="1:11" ht="15.75" hidden="1" customHeight="1" x14ac:dyDescent="0.2">
      <c r="A18" s="33" t="s">
        <v>32</v>
      </c>
      <c r="B18" s="69" t="str">
        <f>IF(OR('Tabel A F'!B18&lt;5,'Tabel A Be'!B18&lt;0.5),"-",IFERROR('Tabel A Be'!B18/'Tabel A F'!B18*100,"-"))</f>
        <v>-</v>
      </c>
      <c r="C18" s="69" t="str">
        <f>IF(OR('Tabel A F'!C18&lt;5,'Tabel A Be'!C18&lt;0.5),"-",IFERROR('Tabel A Be'!C18/'Tabel A F'!C18*100,"-"))</f>
        <v>-</v>
      </c>
      <c r="D18" s="69">
        <f>IF(OR('Tabel A F'!D18&lt;5,'Tabel A Be'!D18&lt;0.5),"-",IFERROR('Tabel A Be'!D18/'Tabel A F'!D18*100,"-"))</f>
        <v>2.4390243902439024</v>
      </c>
      <c r="E18" s="69">
        <f>IF(OR('Tabel A F'!E18&lt;5,'Tabel A Be'!E18&lt;0.5),"-",IFERROR('Tabel A Be'!E18/'Tabel A F'!E18*100,"-"))</f>
        <v>3.125</v>
      </c>
      <c r="F18" s="69" t="str">
        <f>IF(OR('Tabel A F'!F18&lt;5,'Tabel A Be'!F18&lt;0.5),"-",IFERROR('Tabel A Be'!F18/'Tabel A F'!F18*100,"-"))</f>
        <v>-</v>
      </c>
      <c r="G18" s="69">
        <f>IF(OR('Tabel A F'!G18&lt;5,'Tabel A Be'!G18&lt;0.5),"-",IFERROR('Tabel A Be'!G18/'Tabel A F'!G18*100,"-"))</f>
        <v>4.3478260869565215</v>
      </c>
      <c r="H18" s="69">
        <f>IF(OR('Tabel A F'!H18&lt;5,'Tabel A Be'!H18&lt;0.5),"-",IFERROR('Tabel A Be'!H18/'Tabel A F'!H18*100,"-"))</f>
        <v>2.6530612244897958</v>
      </c>
      <c r="I18" s="69" t="str">
        <f>IF(OR('Tabel A F'!I18&lt;5,'Tabel A Be'!I18&lt;0.5),"-",IFERROR('Tabel A Be'!I18/'Tabel A F'!I18*100,"-"))</f>
        <v>-</v>
      </c>
      <c r="J18" s="133"/>
      <c r="K18" s="69">
        <f>IF(OR('Tabel A F'!K18&lt;5,'Tabel A Be'!K18&lt;0.5),"-",IFERROR('Tabel A Be'!K18/'Tabel A F'!K18*100,"-"))</f>
        <v>2.6352288488210815</v>
      </c>
    </row>
    <row r="19" spans="1:11" ht="15.75" hidden="1" customHeight="1" x14ac:dyDescent="0.2">
      <c r="A19" s="31" t="s">
        <v>33</v>
      </c>
      <c r="B19" s="68" t="str">
        <f>IF(OR('Tabel A F'!B19&lt;5,'Tabel A Be'!B19&lt;0.5),"-",IFERROR('Tabel A Be'!B19/'Tabel A F'!B19*100,"-"))</f>
        <v>-</v>
      </c>
      <c r="C19" s="68" t="str">
        <f>IF(OR('Tabel A F'!C19&lt;5,'Tabel A Be'!C19&lt;0.5),"-",IFERROR('Tabel A Be'!C19/'Tabel A F'!C19*100,"-"))</f>
        <v>-</v>
      </c>
      <c r="D19" s="68">
        <f>IF(OR('Tabel A F'!D19&lt;5,'Tabel A Be'!D19&lt;0.5),"-",IFERROR('Tabel A Be'!D19/'Tabel A F'!D19*100,"-"))</f>
        <v>3.8461538461538463</v>
      </c>
      <c r="E19" s="68" t="str">
        <f>IF(OR('Tabel A F'!E19&lt;5,'Tabel A Be'!E19&lt;0.5),"-",IFERROR('Tabel A Be'!E19/'Tabel A F'!E19*100,"-"))</f>
        <v>-</v>
      </c>
      <c r="F19" s="68">
        <f>IF(OR('Tabel A F'!F19&lt;5,'Tabel A Be'!F19&lt;0.5),"-",IFERROR('Tabel A Be'!F19/'Tabel A F'!F19*100,"-"))</f>
        <v>3.0303030303030303</v>
      </c>
      <c r="G19" s="68" t="str">
        <f>IF(OR('Tabel A F'!G19&lt;5,'Tabel A Be'!G19&lt;0.5),"-",IFERROR('Tabel A Be'!G19/'Tabel A F'!G19*100,"-"))</f>
        <v>-</v>
      </c>
      <c r="H19" s="68">
        <f>IF(OR('Tabel A F'!H19&lt;5,'Tabel A Be'!H19&lt;0.5),"-",IFERROR('Tabel A Be'!H19/'Tabel A F'!H19*100,"-"))</f>
        <v>0.70422535211267612</v>
      </c>
      <c r="I19" s="68" t="str">
        <f>IF(OR('Tabel A F'!I19&lt;5,'Tabel A Be'!I19&lt;0.5),"-",IFERROR('Tabel A Be'!I19/'Tabel A F'!I19*100,"-"))</f>
        <v>-</v>
      </c>
      <c r="J19" s="133"/>
      <c r="K19" s="68">
        <f>IF(OR('Tabel A F'!K19&lt;5,'Tabel A Be'!K19&lt;0.5),"-",IFERROR('Tabel A Be'!K19/'Tabel A F'!K19*100,"-"))</f>
        <v>1.0416666666666665</v>
      </c>
    </row>
    <row r="20" spans="1:11" ht="15.75" hidden="1" customHeight="1" x14ac:dyDescent="0.2">
      <c r="A20" s="33" t="s">
        <v>34</v>
      </c>
      <c r="B20" s="69" t="str">
        <f>IF(OR('Tabel A F'!B20&lt;5,'Tabel A Be'!B20&lt;0.5),"-",IFERROR('Tabel A Be'!B20/'Tabel A F'!B20*100,"-"))</f>
        <v>-</v>
      </c>
      <c r="C20" s="69" t="str">
        <f>IF(OR('Tabel A F'!C20&lt;5,'Tabel A Be'!C20&lt;0.5),"-",IFERROR('Tabel A Be'!C20/'Tabel A F'!C20*100,"-"))</f>
        <v>-</v>
      </c>
      <c r="D20" s="69">
        <f>IF(OR('Tabel A F'!D20&lt;5,'Tabel A Be'!D20&lt;0.5),"-",IFERROR('Tabel A Be'!D20/'Tabel A F'!D20*100,"-"))</f>
        <v>3.7735849056603774</v>
      </c>
      <c r="E20" s="69" t="str">
        <f>IF(OR('Tabel A F'!E20&lt;5,'Tabel A Be'!E20&lt;0.5),"-",IFERROR('Tabel A Be'!E20/'Tabel A F'!E20*100,"-"))</f>
        <v>-</v>
      </c>
      <c r="F20" s="69" t="str">
        <f>IF(OR('Tabel A F'!F20&lt;5,'Tabel A Be'!F20&lt;0.5),"-",IFERROR('Tabel A Be'!F20/'Tabel A F'!F20*100,"-"))</f>
        <v>-</v>
      </c>
      <c r="G20" s="69">
        <f>IF(OR('Tabel A F'!G20&lt;5,'Tabel A Be'!G20&lt;0.5),"-",IFERROR('Tabel A Be'!G20/'Tabel A F'!G20*100,"-"))</f>
        <v>3.8461538461538463</v>
      </c>
      <c r="H20" s="69">
        <f>IF(OR('Tabel A F'!H20&lt;5,'Tabel A Be'!H20&lt;0.5),"-",IFERROR('Tabel A Be'!H20/'Tabel A F'!H20*100,"-"))</f>
        <v>3.4615384615384617</v>
      </c>
      <c r="I20" s="69" t="str">
        <f>IF(OR('Tabel A F'!I20&lt;5,'Tabel A Be'!I20&lt;0.5),"-",IFERROR('Tabel A Be'!I20/'Tabel A F'!I20*100,"-"))</f>
        <v>-</v>
      </c>
      <c r="J20" s="133"/>
      <c r="K20" s="69">
        <f>IF(OR('Tabel A F'!K20&lt;5,'Tabel A Be'!K20&lt;0.5),"-",IFERROR('Tabel A Be'!K20/'Tabel A F'!K20*100,"-"))</f>
        <v>2.766798418972332</v>
      </c>
    </row>
    <row r="21" spans="1:11" ht="15.75" customHeight="1" x14ac:dyDescent="0.2">
      <c r="A21" s="83" t="s">
        <v>35</v>
      </c>
      <c r="B21" s="95">
        <f>IF(OR('Tabel A F'!B21&lt;5,'Tabel A Be'!B21&lt;0.5),"-",IFERROR('Tabel A Be'!B21/'Tabel A F'!B21*100,"-"))</f>
        <v>1.2269938650306749</v>
      </c>
      <c r="C21" s="95">
        <f>IF(OR('Tabel A F'!C21&lt;5,'Tabel A Be'!C21&lt;0.5),"-",IFERROR('Tabel A Be'!C21/'Tabel A F'!C21*100,"-"))</f>
        <v>0.40160642570281119</v>
      </c>
      <c r="D21" s="95">
        <f>IF(OR('Tabel A F'!D21&lt;5,'Tabel A Be'!D21&lt;0.5),"-",IFERROR('Tabel A Be'!D21/'Tabel A F'!D21*100,"-"))</f>
        <v>2.4175824175824179</v>
      </c>
      <c r="E21" s="95">
        <f>IF(OR('Tabel A F'!E21&lt;5,'Tabel A Be'!E21&lt;0.5),"-",IFERROR('Tabel A Be'!E21/'Tabel A F'!E21*100,"-"))</f>
        <v>1.3201320132013201</v>
      </c>
      <c r="F21" s="95">
        <f>IF(OR('Tabel A F'!F21&lt;5,'Tabel A Be'!F21&lt;0.5),"-",IFERROR('Tabel A Be'!F21/'Tabel A F'!F21*100,"-"))</f>
        <v>2.1459227467811157</v>
      </c>
      <c r="G21" s="95">
        <f>IF(OR('Tabel A F'!G21&lt;5,'Tabel A Be'!G21&lt;0.5),"-",IFERROR('Tabel A Be'!G21/'Tabel A F'!G21*100,"-"))</f>
        <v>2.2590361445783134</v>
      </c>
      <c r="H21" s="95">
        <f>IF(OR('Tabel A F'!H21&lt;5,'Tabel A Be'!H21&lt;0.5),"-",IFERROR('Tabel A Be'!H21/'Tabel A F'!H21*100,"-"))</f>
        <v>2.7226318774815654</v>
      </c>
      <c r="I21" s="95" t="str">
        <f>IF(OR('Tabel A F'!I21&lt;5,'Tabel A Be'!I21&lt;0.5),"-",IFERROR('Tabel A Be'!I21/'Tabel A F'!I21*100,"-"))</f>
        <v>-</v>
      </c>
      <c r="J21" s="133"/>
      <c r="K21" s="95">
        <f>IF(OR('Tabel A F'!K21&lt;5,'Tabel A Be'!K21&lt;0.5),"-",IFERROR('Tabel A Be'!K21/'Tabel A F'!K21*100,"-"))</f>
        <v>2.2187822497420022</v>
      </c>
    </row>
    <row r="22" spans="1:11" ht="15.75" customHeight="1" x14ac:dyDescent="0.2">
      <c r="A22" s="79" t="s">
        <v>36</v>
      </c>
      <c r="B22" s="93" t="str">
        <f>IF(OR('Tabel A F'!B22&lt;5,'Tabel A Be'!B22&lt;0.5),"-",IFERROR('Tabel A Be'!B22/'Tabel A F'!B22*100,"-"))</f>
        <v>-</v>
      </c>
      <c r="C22" s="93" t="str">
        <f>IF(OR('Tabel A F'!C22&lt;5,'Tabel A Be'!C22&lt;0.5),"-",IFERROR('Tabel A Be'!C22/'Tabel A F'!C22*100,"-"))</f>
        <v>-</v>
      </c>
      <c r="D22" s="93">
        <f>IF(OR('Tabel A F'!D22&lt;5,'Tabel A Be'!D22&lt;0.5),"-",IFERROR('Tabel A Be'!D22/'Tabel A F'!D22*100,"-"))</f>
        <v>5.6179775280898872</v>
      </c>
      <c r="E22" s="93" t="str">
        <f>IF(OR('Tabel A F'!E22&lt;5,'Tabel A Be'!E22&lt;0.5),"-",IFERROR('Tabel A Be'!E22/'Tabel A F'!E22*100,"-"))</f>
        <v>-</v>
      </c>
      <c r="F22" s="93" t="str">
        <f>IF(OR('Tabel A F'!F22&lt;5,'Tabel A Be'!F22&lt;0.5),"-",IFERROR('Tabel A Be'!F22/'Tabel A F'!F22*100,"-"))</f>
        <v>-</v>
      </c>
      <c r="G22" s="93">
        <f>IF(OR('Tabel A F'!G22&lt;5,'Tabel A Be'!G22&lt;0.5),"-",IFERROR('Tabel A Be'!G22/'Tabel A F'!G22*100,"-"))</f>
        <v>2.4390243902439024</v>
      </c>
      <c r="H22" s="93">
        <f>IF(OR('Tabel A F'!H22&lt;5,'Tabel A Be'!H22&lt;0.5),"-",IFERROR('Tabel A Be'!H22/'Tabel A F'!H22*100,"-"))</f>
        <v>4.4025157232704402</v>
      </c>
      <c r="I22" s="93" t="str">
        <f>IF(OR('Tabel A F'!I22&lt;5,'Tabel A Be'!I22&lt;0.5),"-",IFERROR('Tabel A Be'!I22/'Tabel A F'!I22*100,"-"))</f>
        <v>-</v>
      </c>
      <c r="J22" s="133"/>
      <c r="K22" s="93">
        <f>IF(OR('Tabel A F'!K22&lt;5,'Tabel A Be'!K22&lt;0.5),"-",IFERROR('Tabel A Be'!K22/'Tabel A F'!K22*100,"-"))</f>
        <v>3.4120734908136483</v>
      </c>
    </row>
    <row r="23" spans="1:11" ht="15.75" customHeight="1" x14ac:dyDescent="0.2">
      <c r="A23" s="90" t="s">
        <v>37</v>
      </c>
      <c r="B23" s="94" t="str">
        <f>IF(OR('Tabel A F'!B23&lt;5,'Tabel A Be'!B23&lt;0.5),"-",IFERROR('Tabel A Be'!B23/'Tabel A F'!B23*100,"-"))</f>
        <v>-</v>
      </c>
      <c r="C23" s="94" t="str">
        <f>IF(OR('Tabel A F'!C23&lt;5,'Tabel A Be'!C23&lt;0.5),"-",IFERROR('Tabel A Be'!C23/'Tabel A F'!C23*100,"-"))</f>
        <v>-</v>
      </c>
      <c r="D23" s="94">
        <f>IF(OR('Tabel A F'!D23&lt;5,'Tabel A Be'!D23&lt;0.5),"-",IFERROR('Tabel A Be'!D23/'Tabel A F'!D23*100,"-"))</f>
        <v>8.5714285714285712</v>
      </c>
      <c r="E23" s="94" t="str">
        <f>IF(OR('Tabel A F'!E23&lt;5,'Tabel A Be'!E23&lt;0.5),"-",IFERROR('Tabel A Be'!E23/'Tabel A F'!E23*100,"-"))</f>
        <v>-</v>
      </c>
      <c r="F23" s="94">
        <f>IF(OR('Tabel A F'!F23&lt;5,'Tabel A Be'!F23&lt;0.5),"-",IFERROR('Tabel A Be'!F23/'Tabel A F'!F23*100,"-"))</f>
        <v>5.5555555555555554</v>
      </c>
      <c r="G23" s="94">
        <f>IF(OR('Tabel A F'!G23&lt;5,'Tabel A Be'!G23&lt;0.5),"-",IFERROR('Tabel A Be'!G23/'Tabel A F'!G23*100,"-"))</f>
        <v>3.1746031746031744</v>
      </c>
      <c r="H23" s="94">
        <f>IF(OR('Tabel A F'!H23&lt;5,'Tabel A Be'!H23&lt;0.5),"-",IFERROR('Tabel A Be'!H23/'Tabel A F'!H23*100,"-"))</f>
        <v>5.3412462908011866</v>
      </c>
      <c r="I23" s="94" t="str">
        <f>IF(OR('Tabel A F'!I23&lt;5,'Tabel A Be'!I23&lt;0.5),"-",IFERROR('Tabel A Be'!I23/'Tabel A F'!I23*100,"-"))</f>
        <v>-</v>
      </c>
      <c r="J23" s="133"/>
      <c r="K23" s="94">
        <f>IF(OR('Tabel A F'!K23&lt;5,'Tabel A Be'!K23&lt;0.5),"-",IFERROR('Tabel A Be'!K23/'Tabel A F'!K23*100,"-"))</f>
        <v>5.010438413361169</v>
      </c>
    </row>
    <row r="24" spans="1:11" ht="15.75" customHeight="1" x14ac:dyDescent="0.2">
      <c r="A24" s="83" t="s">
        <v>38</v>
      </c>
      <c r="B24" s="95">
        <f>IF(OR('Tabel A F'!B24&lt;5,'Tabel A Be'!B24&lt;0.5),"-",IFERROR('Tabel A Be'!B24/'Tabel A F'!B24*100,"-"))</f>
        <v>0.50505050505050508</v>
      </c>
      <c r="C24" s="95">
        <f>IF(OR('Tabel A F'!C24&lt;5,'Tabel A Be'!C24&lt;0.5),"-",IFERROR('Tabel A Be'!C24/'Tabel A F'!C24*100,"-"))</f>
        <v>0.58479532163742687</v>
      </c>
      <c r="D24" s="95">
        <f>IF(OR('Tabel A F'!D24&lt;5,'Tabel A Be'!D24&lt;0.5),"-",IFERROR('Tabel A Be'!D24/'Tabel A F'!D24*100,"-"))</f>
        <v>0.41152263374485598</v>
      </c>
      <c r="E24" s="95">
        <f>IF(OR('Tabel A F'!E24&lt;5,'Tabel A Be'!E24&lt;0.5),"-",IFERROR('Tabel A Be'!E24/'Tabel A F'!E24*100,"-"))</f>
        <v>1.0135135135135136</v>
      </c>
      <c r="F24" s="95" t="str">
        <f>IF(OR('Tabel A F'!F24&lt;5,'Tabel A Be'!F24&lt;0.5),"-",IFERROR('Tabel A Be'!F24/'Tabel A F'!F24*100,"-"))</f>
        <v>-</v>
      </c>
      <c r="G24" s="95">
        <f>IF(OR('Tabel A F'!G24&lt;5,'Tabel A Be'!G24&lt;0.5),"-",IFERROR('Tabel A Be'!G24/'Tabel A F'!G24*100,"-"))</f>
        <v>1.4184397163120568</v>
      </c>
      <c r="H24" s="95">
        <f>IF(OR('Tabel A F'!H24&lt;5,'Tabel A Be'!H24&lt;0.5),"-",IFERROR('Tabel A Be'!H24/'Tabel A F'!H24*100,"-"))</f>
        <v>1.8962075848303395</v>
      </c>
      <c r="I24" s="95" t="str">
        <f>IF(OR('Tabel A F'!I24&lt;5,'Tabel A Be'!I24&lt;0.5),"-",IFERROR('Tabel A Be'!I24/'Tabel A F'!I24*100,"-"))</f>
        <v>-</v>
      </c>
      <c r="J24" s="133"/>
      <c r="K24" s="95">
        <f>IF(OR('Tabel A F'!K24&lt;5,'Tabel A Be'!K24&lt;0.5),"-",IFERROR('Tabel A Be'!K24/'Tabel A F'!K24*100,"-"))</f>
        <v>1.2330946698488463</v>
      </c>
    </row>
    <row r="25" spans="1:11" ht="15.75" customHeight="1" x14ac:dyDescent="0.2">
      <c r="A25" s="79" t="s">
        <v>39</v>
      </c>
      <c r="B25" s="93">
        <f>IF(OR('Tabel A F'!B25&lt;5,'Tabel A Be'!B25&lt;0.5),"-",IFERROR('Tabel A Be'!B25/'Tabel A F'!B25*100,"-"))</f>
        <v>1.6528925619834711</v>
      </c>
      <c r="C25" s="93">
        <f>IF(OR('Tabel A F'!C25&lt;5,'Tabel A Be'!C25&lt;0.5),"-",IFERROR('Tabel A Be'!C25/'Tabel A F'!C25*100,"-"))</f>
        <v>2.4390243902439024</v>
      </c>
      <c r="D25" s="93">
        <f>IF(OR('Tabel A F'!D25&lt;5,'Tabel A Be'!D25&lt;0.5),"-",IFERROR('Tabel A Be'!D25/'Tabel A F'!D25*100,"-"))</f>
        <v>5.8659217877094969</v>
      </c>
      <c r="E25" s="93">
        <f>IF(OR('Tabel A F'!E25&lt;5,'Tabel A Be'!E25&lt;0.5),"-",IFERROR('Tabel A Be'!E25/'Tabel A F'!E25*100,"-"))</f>
        <v>1.932367149758454</v>
      </c>
      <c r="F25" s="93">
        <f>IF(OR('Tabel A F'!F25&lt;5,'Tabel A Be'!F25&lt;0.5),"-",IFERROR('Tabel A Be'!F25/'Tabel A F'!F25*100,"-"))</f>
        <v>4.406779661016949</v>
      </c>
      <c r="G25" s="93">
        <f>IF(OR('Tabel A F'!G25&lt;5,'Tabel A Be'!G25&lt;0.5),"-",IFERROR('Tabel A Be'!G25/'Tabel A F'!G25*100,"-"))</f>
        <v>0.83194675540765384</v>
      </c>
      <c r="H25" s="93">
        <f>IF(OR('Tabel A F'!H25&lt;5,'Tabel A Be'!H25&lt;0.5),"-",IFERROR('Tabel A Be'!H25/'Tabel A F'!H25*100,"-"))</f>
        <v>2.2879177377892033</v>
      </c>
      <c r="I25" s="93" t="str">
        <f>IF(OR('Tabel A F'!I25&lt;5,'Tabel A Be'!I25&lt;0.5),"-",IFERROR('Tabel A Be'!I25/'Tabel A F'!I25*100,"-"))</f>
        <v>-</v>
      </c>
      <c r="J25" s="133"/>
      <c r="K25" s="93">
        <f>IF(OR('Tabel A F'!K25&lt;5,'Tabel A Be'!K25&lt;0.5),"-",IFERROR('Tabel A Be'!K25/'Tabel A F'!K25*100,"-"))</f>
        <v>2.4126308320028387</v>
      </c>
    </row>
    <row r="26" spans="1:11" ht="15.75" customHeight="1" x14ac:dyDescent="0.2">
      <c r="A26" s="90" t="s">
        <v>40</v>
      </c>
      <c r="B26" s="94">
        <f>IF(OR('Tabel A F'!B26&lt;5,'Tabel A Be'!B26&lt;0.5),"-",IFERROR('Tabel A Be'!B26/'Tabel A F'!B26*100,"-"))</f>
        <v>0.91743119266055051</v>
      </c>
      <c r="C26" s="94">
        <f>IF(OR('Tabel A F'!C26&lt;5,'Tabel A Be'!C26&lt;0.5),"-",IFERROR('Tabel A Be'!C26/'Tabel A F'!C26*100,"-"))</f>
        <v>0.52083333333333326</v>
      </c>
      <c r="D26" s="94">
        <f>IF(OR('Tabel A F'!D26&lt;5,'Tabel A Be'!D26&lt;0.5),"-",IFERROR('Tabel A Be'!D26/'Tabel A F'!D26*100,"-"))</f>
        <v>1.0653930933137399</v>
      </c>
      <c r="E26" s="94">
        <f>IF(OR('Tabel A F'!E26&lt;5,'Tabel A Be'!E26&lt;0.5),"-",IFERROR('Tabel A Be'!E26/'Tabel A F'!E26*100,"-"))</f>
        <v>0.34965034965034963</v>
      </c>
      <c r="F26" s="94">
        <f>IF(OR('Tabel A F'!F26&lt;5,'Tabel A Be'!F26&lt;0.5),"-",IFERROR('Tabel A Be'!F26/'Tabel A F'!F26*100,"-"))</f>
        <v>0.88626292466765144</v>
      </c>
      <c r="G26" s="94">
        <f>IF(OR('Tabel A F'!G26&lt;5,'Tabel A Be'!G26&lt;0.5),"-",IFERROR('Tabel A Be'!G26/'Tabel A F'!G26*100,"-"))</f>
        <v>0.82417582417582425</v>
      </c>
      <c r="H26" s="94">
        <f>IF(OR('Tabel A F'!H26&lt;5,'Tabel A Be'!H26&lt;0.5),"-",IFERROR('Tabel A Be'!H26/'Tabel A F'!H26*100,"-"))</f>
        <v>1.2646457132229867</v>
      </c>
      <c r="I26" s="94" t="str">
        <f>IF(OR('Tabel A F'!I26&lt;5,'Tabel A Be'!I26&lt;0.5),"-",IFERROR('Tabel A Be'!I26/'Tabel A F'!I26*100,"-"))</f>
        <v>-</v>
      </c>
      <c r="J26" s="133"/>
      <c r="K26" s="94">
        <f>IF(OR('Tabel A F'!K26&lt;5,'Tabel A Be'!K26&lt;0.5),"-",IFERROR('Tabel A Be'!K26/'Tabel A F'!K26*100,"-"))</f>
        <v>1.0318419991938734</v>
      </c>
    </row>
    <row r="27" spans="1:11" ht="15.75" customHeight="1" x14ac:dyDescent="0.2">
      <c r="A27" s="83" t="s">
        <v>41</v>
      </c>
      <c r="B27" s="95">
        <f>IF(OR('Tabel A F'!B27&lt;5,'Tabel A Be'!B27&lt;0.5),"-",IFERROR('Tabel A Be'!B27/'Tabel A F'!B27*100,"-"))</f>
        <v>0.89285714285714279</v>
      </c>
      <c r="C27" s="95" t="str">
        <f>IF(OR('Tabel A F'!C27&lt;5,'Tabel A Be'!C27&lt;0.5),"-",IFERROR('Tabel A Be'!C27/'Tabel A F'!C27*100,"-"))</f>
        <v>-</v>
      </c>
      <c r="D27" s="95">
        <f>IF(OR('Tabel A F'!D27&lt;5,'Tabel A Be'!D27&lt;0.5),"-",IFERROR('Tabel A Be'!D27/'Tabel A F'!D27*100,"-"))</f>
        <v>0.85653104925053536</v>
      </c>
      <c r="E27" s="95">
        <f>IF(OR('Tabel A F'!E27&lt;5,'Tabel A Be'!E27&lt;0.5),"-",IFERROR('Tabel A Be'!E27/'Tabel A F'!E27*100,"-"))</f>
        <v>1.0752688172043012</v>
      </c>
      <c r="F27" s="95" t="str">
        <f>IF(OR('Tabel A F'!F27&lt;5,'Tabel A Be'!F27&lt;0.5),"-",IFERROR('Tabel A Be'!F27/'Tabel A F'!F27*100,"-"))</f>
        <v>-</v>
      </c>
      <c r="G27" s="95">
        <f>IF(OR('Tabel A F'!G27&lt;5,'Tabel A Be'!G27&lt;0.5),"-",IFERROR('Tabel A Be'!G27/'Tabel A F'!G27*100,"-"))</f>
        <v>0.56818181818181823</v>
      </c>
      <c r="H27" s="95">
        <f>IF(OR('Tabel A F'!H27&lt;5,'Tabel A Be'!H27&lt;0.5),"-",IFERROR('Tabel A Be'!H27/'Tabel A F'!H27*100,"-"))</f>
        <v>2.1226415094339623</v>
      </c>
      <c r="I27" s="95" t="str">
        <f>IF(OR('Tabel A F'!I27&lt;5,'Tabel A Be'!I27&lt;0.5),"-",IFERROR('Tabel A Be'!I27/'Tabel A F'!I27*100,"-"))</f>
        <v>-</v>
      </c>
      <c r="J27" s="133"/>
      <c r="K27" s="95">
        <f>IF(OR('Tabel A F'!K27&lt;5,'Tabel A Be'!K27&lt;0.5),"-",IFERROR('Tabel A Be'!K27/'Tabel A F'!K27*100,"-"))</f>
        <v>1.2903225806451613</v>
      </c>
    </row>
    <row r="28" spans="1:11" ht="15.75" customHeight="1" x14ac:dyDescent="0.2">
      <c r="A28" s="79" t="s">
        <v>42</v>
      </c>
      <c r="B28" s="93">
        <f>IF(OR('Tabel A F'!B28&lt;5,'Tabel A Be'!B28&lt;0.5),"-",IFERROR('Tabel A Be'!B28/'Tabel A F'!B28*100,"-"))</f>
        <v>3.7037037037037033</v>
      </c>
      <c r="C28" s="93">
        <f>IF(OR('Tabel A F'!C28&lt;5,'Tabel A Be'!C28&lt;0.5),"-",IFERROR('Tabel A Be'!C28/'Tabel A F'!C28*100,"-"))</f>
        <v>1.834862385321101</v>
      </c>
      <c r="D28" s="93">
        <f>IF(OR('Tabel A F'!D28&lt;5,'Tabel A Be'!D28&lt;0.5),"-",IFERROR('Tabel A Be'!D28/'Tabel A F'!D28*100,"-"))</f>
        <v>5.337620578778135</v>
      </c>
      <c r="E28" s="93">
        <f>IF(OR('Tabel A F'!E28&lt;5,'Tabel A Be'!E28&lt;0.5),"-",IFERROR('Tabel A Be'!E28/'Tabel A F'!E28*100,"-"))</f>
        <v>1.8518518518518516</v>
      </c>
      <c r="F28" s="93">
        <f>IF(OR('Tabel A F'!F28&lt;5,'Tabel A Be'!F28&lt;0.5),"-",IFERROR('Tabel A Be'!F28/'Tabel A F'!F28*100,"-"))</f>
        <v>3.225806451612903</v>
      </c>
      <c r="G28" s="93">
        <f>IF(OR('Tabel A F'!G28&lt;5,'Tabel A Be'!G28&lt;0.5),"-",IFERROR('Tabel A Be'!G28/'Tabel A F'!G28*100,"-"))</f>
        <v>4.0816326530612246</v>
      </c>
      <c r="H28" s="93">
        <f>IF(OR('Tabel A F'!H28&lt;5,'Tabel A Be'!H28&lt;0.5),"-",IFERROR('Tabel A Be'!H28/'Tabel A F'!H28*100,"-"))</f>
        <v>4.1242782513060208</v>
      </c>
      <c r="I28" s="93" t="str">
        <f>IF(OR('Tabel A F'!I28&lt;5,'Tabel A Be'!I28&lt;0.5),"-",IFERROR('Tabel A Be'!I28/'Tabel A F'!I28*100,"-"))</f>
        <v>-</v>
      </c>
      <c r="J28" s="133"/>
      <c r="K28" s="93">
        <f>IF(OR('Tabel A F'!K28&lt;5,'Tabel A Be'!K28&lt;0.5),"-",IFERROR('Tabel A Be'!K28/'Tabel A F'!K28*100,"-"))</f>
        <v>4.2556687479461059</v>
      </c>
    </row>
    <row r="29" spans="1:11" ht="15.75" customHeight="1" x14ac:dyDescent="0.2">
      <c r="A29" s="90" t="s">
        <v>43</v>
      </c>
      <c r="B29" s="94">
        <f>IF(OR('Tabel A F'!B29&lt;5,'Tabel A Be'!B29&lt;0.5),"-",IFERROR('Tabel A Be'!B29/'Tabel A F'!B29*100,"-"))</f>
        <v>1.7241379310344827</v>
      </c>
      <c r="C29" s="94" t="str">
        <f>IF(OR('Tabel A F'!C29&lt;5,'Tabel A Be'!C29&lt;0.5),"-",IFERROR('Tabel A Be'!C29/'Tabel A F'!C29*100,"-"))</f>
        <v>-</v>
      </c>
      <c r="D29" s="94" t="str">
        <f>IF(OR('Tabel A F'!D29&lt;5,'Tabel A Be'!D29&lt;0.5),"-",IFERROR('Tabel A Be'!D29/'Tabel A F'!D29*100,"-"))</f>
        <v>-</v>
      </c>
      <c r="E29" s="94" t="str">
        <f>IF(OR('Tabel A F'!E29&lt;5,'Tabel A Be'!E29&lt;0.5),"-",IFERROR('Tabel A Be'!E29/'Tabel A F'!E29*100,"-"))</f>
        <v>-</v>
      </c>
      <c r="F29" s="94" t="str">
        <f>IF(OR('Tabel A F'!F29&lt;5,'Tabel A Be'!F29&lt;0.5),"-",IFERROR('Tabel A Be'!F29/'Tabel A F'!F29*100,"-"))</f>
        <v>-</v>
      </c>
      <c r="G29" s="94" t="str">
        <f>IF(OR('Tabel A F'!G29&lt;5,'Tabel A Be'!G29&lt;0.5),"-",IFERROR('Tabel A Be'!G29/'Tabel A F'!G29*100,"-"))</f>
        <v>-</v>
      </c>
      <c r="H29" s="94">
        <f>IF(OR('Tabel A F'!H29&lt;5,'Tabel A Be'!H29&lt;0.5),"-",IFERROR('Tabel A Be'!H29/'Tabel A F'!H29*100,"-"))</f>
        <v>0.5494505494505495</v>
      </c>
      <c r="I29" s="94" t="str">
        <f>IF(OR('Tabel A F'!I29&lt;5,'Tabel A Be'!I29&lt;0.5),"-",IFERROR('Tabel A Be'!I29/'Tabel A F'!I29*100,"-"))</f>
        <v>-</v>
      </c>
      <c r="J29" s="133"/>
      <c r="K29" s="94">
        <f>IF(OR('Tabel A F'!K29&lt;5,'Tabel A Be'!K29&lt;0.5),"-",IFERROR('Tabel A Be'!K29/'Tabel A F'!K29*100,"-"))</f>
        <v>0.5988023952095809</v>
      </c>
    </row>
    <row r="30" spans="1:11" ht="15.75" customHeight="1" x14ac:dyDescent="0.2">
      <c r="A30" s="83" t="s">
        <v>44</v>
      </c>
      <c r="B30" s="95">
        <f>IF(OR('Tabel A F'!B30&lt;5,'Tabel A Be'!B30&lt;0.5),"-",IFERROR('Tabel A Be'!B30/'Tabel A F'!B30*100,"-"))</f>
        <v>3.9087947882736152</v>
      </c>
      <c r="C30" s="95">
        <f>IF(OR('Tabel A F'!C30&lt;5,'Tabel A Be'!C30&lt;0.5),"-",IFERROR('Tabel A Be'!C30/'Tabel A F'!C30*100,"-"))</f>
        <v>1.5037593984962405</v>
      </c>
      <c r="D30" s="95">
        <f>IF(OR('Tabel A F'!D30&lt;5,'Tabel A Be'!D30&lt;0.5),"-",IFERROR('Tabel A Be'!D30/'Tabel A F'!D30*100,"-"))</f>
        <v>2.6392961876832843</v>
      </c>
      <c r="E30" s="95">
        <f>IF(OR('Tabel A F'!E30&lt;5,'Tabel A Be'!E30&lt;0.5),"-",IFERROR('Tabel A Be'!E30/'Tabel A F'!E30*100,"-"))</f>
        <v>0.82987551867219922</v>
      </c>
      <c r="F30" s="95">
        <f>IF(OR('Tabel A F'!F30&lt;5,'Tabel A Be'!F30&lt;0.5),"-",IFERROR('Tabel A Be'!F30/'Tabel A F'!F30*100,"-"))</f>
        <v>1.0471204188481675</v>
      </c>
      <c r="G30" s="95">
        <f>IF(OR('Tabel A F'!G30&lt;5,'Tabel A Be'!G30&lt;0.5),"-",IFERROR('Tabel A Be'!G30/'Tabel A F'!G30*100,"-"))</f>
        <v>4.1775456919060057</v>
      </c>
      <c r="H30" s="95">
        <f>IF(OR('Tabel A F'!H30&lt;5,'Tabel A Be'!H30&lt;0.5),"-",IFERROR('Tabel A Be'!H30/'Tabel A F'!H30*100,"-"))</f>
        <v>3.4869240348692405</v>
      </c>
      <c r="I30" s="95" t="str">
        <f>IF(OR('Tabel A F'!I30&lt;5,'Tabel A Be'!I30&lt;0.5),"-",IFERROR('Tabel A Be'!I30/'Tabel A F'!I30*100,"-"))</f>
        <v>-</v>
      </c>
      <c r="J30" s="133"/>
      <c r="K30" s="95">
        <f>IF(OR('Tabel A F'!K30&lt;5,'Tabel A Be'!K30&lt;0.5),"-",IFERROR('Tabel A Be'!K30/'Tabel A F'!K30*100,"-"))</f>
        <v>3.0536705737199261</v>
      </c>
    </row>
    <row r="31" spans="1:11" ht="15.75" customHeight="1" x14ac:dyDescent="0.2">
      <c r="A31" s="79" t="s">
        <v>45</v>
      </c>
      <c r="B31" s="93">
        <f>IF(OR('Tabel A F'!B31&lt;5,'Tabel A Be'!B31&lt;0.5),"-",IFERROR('Tabel A Be'!B31/'Tabel A F'!B31*100,"-"))</f>
        <v>2.083333333333333</v>
      </c>
      <c r="C31" s="93" t="str">
        <f>IF(OR('Tabel A F'!C31&lt;5,'Tabel A Be'!C31&lt;0.5),"-",IFERROR('Tabel A Be'!C31/'Tabel A F'!C31*100,"-"))</f>
        <v>-</v>
      </c>
      <c r="D31" s="93">
        <f>IF(OR('Tabel A F'!D31&lt;5,'Tabel A Be'!D31&lt;0.5),"-",IFERROR('Tabel A Be'!D31/'Tabel A F'!D31*100,"-"))</f>
        <v>6.4285714285714279</v>
      </c>
      <c r="E31" s="93">
        <f>IF(OR('Tabel A F'!E31&lt;5,'Tabel A Be'!E31&lt;0.5),"-",IFERROR('Tabel A Be'!E31/'Tabel A F'!E31*100,"-"))</f>
        <v>1</v>
      </c>
      <c r="F31" s="93">
        <f>IF(OR('Tabel A F'!F31&lt;5,'Tabel A Be'!F31&lt;0.5),"-",IFERROR('Tabel A Be'!F31/'Tabel A F'!F31*100,"-"))</f>
        <v>2.1052631578947367</v>
      </c>
      <c r="G31" s="93">
        <f>IF(OR('Tabel A F'!G31&lt;5,'Tabel A Be'!G31&lt;0.5),"-",IFERROR('Tabel A Be'!G31/'Tabel A F'!G31*100,"-"))</f>
        <v>3.9603960396039604</v>
      </c>
      <c r="H31" s="93">
        <f>IF(OR('Tabel A F'!H31&lt;5,'Tabel A Be'!H31&lt;0.5),"-",IFERROR('Tabel A Be'!H31/'Tabel A F'!H31*100,"-"))</f>
        <v>4.529616724738676</v>
      </c>
      <c r="I31" s="93" t="str">
        <f>IF(OR('Tabel A F'!I31&lt;5,'Tabel A Be'!I31&lt;0.5),"-",IFERROR('Tabel A Be'!I31/'Tabel A F'!I31*100,"-"))</f>
        <v>-</v>
      </c>
      <c r="J31" s="133"/>
      <c r="K31" s="93">
        <f>IF(OR('Tabel A F'!K31&lt;5,'Tabel A Be'!K31&lt;0.5),"-",IFERROR('Tabel A Be'!K31/'Tabel A F'!K31*100,"-"))</f>
        <v>3.6739380022962114</v>
      </c>
    </row>
    <row r="32" spans="1:11" ht="15.75" customHeight="1" x14ac:dyDescent="0.2">
      <c r="A32" s="90" t="s">
        <v>46</v>
      </c>
      <c r="B32" s="94">
        <f>IF(OR('Tabel A F'!B32&lt;5,'Tabel A Be'!B32&lt;0.5),"-",IFERROR('Tabel A Be'!B32/'Tabel A F'!B32*100,"-"))</f>
        <v>1.910828025477707</v>
      </c>
      <c r="C32" s="94">
        <f>IF(OR('Tabel A F'!C32&lt;5,'Tabel A Be'!C32&lt;0.5),"-",IFERROR('Tabel A Be'!C32/'Tabel A F'!C32*100,"-"))</f>
        <v>1.5151515151515151</v>
      </c>
      <c r="D32" s="94">
        <f>IF(OR('Tabel A F'!D32&lt;5,'Tabel A Be'!D32&lt;0.5),"-",IFERROR('Tabel A Be'!D32/'Tabel A F'!D32*100,"-"))</f>
        <v>5.1829268292682924</v>
      </c>
      <c r="E32" s="94">
        <f>IF(OR('Tabel A F'!E32&lt;5,'Tabel A Be'!E32&lt;0.5),"-",IFERROR('Tabel A Be'!E32/'Tabel A F'!E32*100,"-"))</f>
        <v>1.0256410256410255</v>
      </c>
      <c r="F32" s="94">
        <f>IF(OR('Tabel A F'!F32&lt;5,'Tabel A Be'!F32&lt;0.5),"-",IFERROR('Tabel A Be'!F32/'Tabel A F'!F32*100,"-"))</f>
        <v>3.4782608695652173</v>
      </c>
      <c r="G32" s="94">
        <f>IF(OR('Tabel A F'!G32&lt;5,'Tabel A Be'!G32&lt;0.5),"-",IFERROR('Tabel A Be'!G32/'Tabel A F'!G32*100,"-"))</f>
        <v>3.225806451612903</v>
      </c>
      <c r="H32" s="94">
        <f>IF(OR('Tabel A F'!H32&lt;5,'Tabel A Be'!H32&lt;0.5),"-",IFERROR('Tabel A Be'!H32/'Tabel A F'!H32*100,"-"))</f>
        <v>4.7882136279926337</v>
      </c>
      <c r="I32" s="94" t="str">
        <f>IF(OR('Tabel A F'!I32&lt;5,'Tabel A Be'!I32&lt;0.5),"-",IFERROR('Tabel A Be'!I32/'Tabel A F'!I32*100,"-"))</f>
        <v>-</v>
      </c>
      <c r="J32" s="133"/>
      <c r="K32" s="94">
        <f>IF(OR('Tabel A F'!K32&lt;5,'Tabel A Be'!K32&lt;0.5),"-",IFERROR('Tabel A Be'!K32/'Tabel A F'!K32*100,"-"))</f>
        <v>3.5693387946167348</v>
      </c>
    </row>
    <row r="33" spans="1:11" ht="15.75" customHeight="1" x14ac:dyDescent="0.2">
      <c r="A33" s="83" t="s">
        <v>47</v>
      </c>
      <c r="B33" s="95">
        <f>IF(OR('Tabel A F'!B33&lt;5,'Tabel A Be'!B33&lt;0.5),"-",IFERROR('Tabel A Be'!B33/'Tabel A F'!B33*100,"-"))</f>
        <v>4.6542553191489358</v>
      </c>
      <c r="C33" s="95">
        <f>IF(OR('Tabel A F'!C33&lt;5,'Tabel A Be'!C33&lt;0.5),"-",IFERROR('Tabel A Be'!C33/'Tabel A F'!C33*100,"-"))</f>
        <v>1.079136690647482</v>
      </c>
      <c r="D33" s="95">
        <f>IF(OR('Tabel A F'!D33&lt;5,'Tabel A Be'!D33&lt;0.5),"-",IFERROR('Tabel A Be'!D33/'Tabel A F'!D33*100,"-"))</f>
        <v>4.8804780876494025</v>
      </c>
      <c r="E33" s="95">
        <f>IF(OR('Tabel A F'!E33&lt;5,'Tabel A Be'!E33&lt;0.5),"-",IFERROR('Tabel A Be'!E33/'Tabel A F'!E33*100,"-"))</f>
        <v>2.0161290322580645</v>
      </c>
      <c r="F33" s="95">
        <f>IF(OR('Tabel A F'!F33&lt;5,'Tabel A Be'!F33&lt;0.5),"-",IFERROR('Tabel A Be'!F33/'Tabel A F'!F33*100,"-"))</f>
        <v>3.5541195476575123</v>
      </c>
      <c r="G33" s="95">
        <f>IF(OR('Tabel A F'!G33&lt;5,'Tabel A Be'!G33&lt;0.5),"-",IFERROR('Tabel A Be'!G33/'Tabel A F'!G33*100,"-"))</f>
        <v>2.3847376788553261</v>
      </c>
      <c r="H33" s="95">
        <f>IF(OR('Tabel A F'!H33&lt;5,'Tabel A Be'!H33&lt;0.5),"-",IFERROR('Tabel A Be'!H33/'Tabel A F'!H33*100,"-"))</f>
        <v>3.1191180424845388</v>
      </c>
      <c r="I33" s="95">
        <f>IF(OR('Tabel A F'!I33&lt;5,'Tabel A Be'!I33&lt;0.5),"-",IFERROR('Tabel A Be'!I33/'Tabel A F'!I33*100,"-"))</f>
        <v>3.4482758620689653</v>
      </c>
      <c r="J33" s="133"/>
      <c r="K33" s="95">
        <f>IF(OR('Tabel A F'!K33&lt;5,'Tabel A Be'!K33&lt;0.5),"-",IFERROR('Tabel A Be'!K33/'Tabel A F'!K33*100,"-"))</f>
        <v>3.4960960261041834</v>
      </c>
    </row>
    <row r="34" spans="1:11" ht="15.75" customHeight="1" x14ac:dyDescent="0.2">
      <c r="A34" s="79" t="s">
        <v>48</v>
      </c>
      <c r="B34" s="93">
        <f>IF(OR('Tabel A F'!B34&lt;5,'Tabel A Be'!B34&lt;0.5),"-",IFERROR('Tabel A Be'!B34/'Tabel A F'!B34*100,"-"))</f>
        <v>1.4084507042253522</v>
      </c>
      <c r="C34" s="93">
        <f>IF(OR('Tabel A F'!C34&lt;5,'Tabel A Be'!C34&lt;0.5),"-",IFERROR('Tabel A Be'!C34/'Tabel A F'!C34*100,"-"))</f>
        <v>1.6706443914081146</v>
      </c>
      <c r="D34" s="93">
        <f>IF(OR('Tabel A F'!D34&lt;5,'Tabel A Be'!D34&lt;0.5),"-",IFERROR('Tabel A Be'!D34/'Tabel A F'!D34*100,"-"))</f>
        <v>1.8079550020088389</v>
      </c>
      <c r="E34" s="93">
        <f>IF(OR('Tabel A F'!E34&lt;5,'Tabel A Be'!E34&lt;0.5),"-",IFERROR('Tabel A Be'!E34/'Tabel A F'!E34*100,"-"))</f>
        <v>0.98887515451174279</v>
      </c>
      <c r="F34" s="93">
        <f>IF(OR('Tabel A F'!F34&lt;5,'Tabel A Be'!F34&lt;0.5),"-",IFERROR('Tabel A Be'!F34/'Tabel A F'!F34*100,"-"))</f>
        <v>0.90771558245083206</v>
      </c>
      <c r="G34" s="93">
        <f>IF(OR('Tabel A F'!G34&lt;5,'Tabel A Be'!G34&lt;0.5),"-",IFERROR('Tabel A Be'!G34/'Tabel A F'!G34*100,"-"))</f>
        <v>1.0824313072439635</v>
      </c>
      <c r="H34" s="93">
        <f>IF(OR('Tabel A F'!H34&lt;5,'Tabel A Be'!H34&lt;0.5),"-",IFERROR('Tabel A Be'!H34/'Tabel A F'!H34*100,"-"))</f>
        <v>1.3165890216730809</v>
      </c>
      <c r="I34" s="93">
        <f>IF(OR('Tabel A F'!I34&lt;5,'Tabel A Be'!I34&lt;0.5),"-",IFERROR('Tabel A Be'!I34/'Tabel A F'!I34*100,"-"))</f>
        <v>2.9411764705882351</v>
      </c>
      <c r="J34" s="133"/>
      <c r="K34" s="93">
        <f>IF(OR('Tabel A F'!K34&lt;5,'Tabel A Be'!K34&lt;0.5),"-",IFERROR('Tabel A Be'!K34/'Tabel A F'!K34*100,"-"))</f>
        <v>1.349279362158847</v>
      </c>
    </row>
    <row r="35" spans="1:11" ht="15.75" customHeight="1" x14ac:dyDescent="0.2">
      <c r="A35" s="90" t="s">
        <v>49</v>
      </c>
      <c r="B35" s="94">
        <f>IF(OR('Tabel A F'!B35&lt;5,'Tabel A Be'!B35&lt;0.5),"-",IFERROR('Tabel A Be'!B35/'Tabel A F'!B35*100,"-"))</f>
        <v>2.3809523809523809</v>
      </c>
      <c r="C35" s="94">
        <f>IF(OR('Tabel A F'!C35&lt;5,'Tabel A Be'!C35&lt;0.5),"-",IFERROR('Tabel A Be'!C35/'Tabel A F'!C35*100,"-"))</f>
        <v>1.0752688172043012</v>
      </c>
      <c r="D35" s="94">
        <f>IF(OR('Tabel A F'!D35&lt;5,'Tabel A Be'!D35&lt;0.5),"-",IFERROR('Tabel A Be'!D35/'Tabel A F'!D35*100,"-"))</f>
        <v>1.8518518518518516</v>
      </c>
      <c r="E35" s="94">
        <f>IF(OR('Tabel A F'!E35&lt;5,'Tabel A Be'!E35&lt;0.5),"-",IFERROR('Tabel A Be'!E35/'Tabel A F'!E35*100,"-"))</f>
        <v>0.96385542168674709</v>
      </c>
      <c r="F35" s="94">
        <f>IF(OR('Tabel A F'!F35&lt;5,'Tabel A Be'!F35&lt;0.5),"-",IFERROR('Tabel A Be'!F35/'Tabel A F'!F35*100,"-"))</f>
        <v>0.66334991708126034</v>
      </c>
      <c r="G35" s="94">
        <f>IF(OR('Tabel A F'!G35&lt;5,'Tabel A Be'!G35&lt;0.5),"-",IFERROR('Tabel A Be'!G35/'Tabel A F'!G35*100,"-"))</f>
        <v>0.97560975609756095</v>
      </c>
      <c r="H35" s="94">
        <f>IF(OR('Tabel A F'!H35&lt;5,'Tabel A Be'!H35&lt;0.5),"-",IFERROR('Tabel A Be'!H35/'Tabel A F'!H35*100,"-"))</f>
        <v>1.6963973417278768</v>
      </c>
      <c r="I35" s="94" t="str">
        <f>IF(OR('Tabel A F'!I35&lt;5,'Tabel A Be'!I35&lt;0.5),"-",IFERROR('Tabel A Be'!I35/'Tabel A F'!I35*100,"-"))</f>
        <v>-</v>
      </c>
      <c r="J35" s="133"/>
      <c r="K35" s="94">
        <f>IF(OR('Tabel A F'!K35&lt;5,'Tabel A Be'!K35&lt;0.5),"-",IFERROR('Tabel A Be'!K35/'Tabel A F'!K35*100,"-"))</f>
        <v>1.5794979079497908</v>
      </c>
    </row>
    <row r="36" spans="1:11" ht="15.75" customHeight="1" x14ac:dyDescent="0.2">
      <c r="A36" s="83" t="s">
        <v>50</v>
      </c>
      <c r="B36" s="95">
        <f>IF(OR('Tabel A F'!B36&lt;5,'Tabel A Be'!B36&lt;0.5),"-",IFERROR('Tabel A Be'!B36/'Tabel A F'!B36*100,"-"))</f>
        <v>6.2864549578742714</v>
      </c>
      <c r="C36" s="95">
        <f>IF(OR('Tabel A F'!C36&lt;5,'Tabel A Be'!C36&lt;0.5),"-",IFERROR('Tabel A Be'!C36/'Tabel A F'!C36*100,"-"))</f>
        <v>2.6819923371647509</v>
      </c>
      <c r="D36" s="95">
        <f>IF(OR('Tabel A F'!D36&lt;5,'Tabel A Be'!D36&lt;0.5),"-",IFERROR('Tabel A Be'!D36/'Tabel A F'!D36*100,"-"))</f>
        <v>4.6212342790289558</v>
      </c>
      <c r="E36" s="95">
        <f>IF(OR('Tabel A F'!E36&lt;5,'Tabel A Be'!E36&lt;0.5),"-",IFERROR('Tabel A Be'!E36/'Tabel A F'!E36*100,"-"))</f>
        <v>3.5175879396984926</v>
      </c>
      <c r="F36" s="95">
        <f>IF(OR('Tabel A F'!F36&lt;5,'Tabel A Be'!F36&lt;0.5),"-",IFERROR('Tabel A Be'!F36/'Tabel A F'!F36*100,"-"))</f>
        <v>4.8223350253807107</v>
      </c>
      <c r="G36" s="95">
        <f>IF(OR('Tabel A F'!G36&lt;5,'Tabel A Be'!G36&lt;0.5),"-",IFERROR('Tabel A Be'!G36/'Tabel A F'!G36*100,"-"))</f>
        <v>4.0941176470588241</v>
      </c>
      <c r="H36" s="95">
        <f>IF(OR('Tabel A F'!H36&lt;5,'Tabel A Be'!H36&lt;0.5),"-",IFERROR('Tabel A Be'!H36/'Tabel A F'!H36*100,"-"))</f>
        <v>3.3416685610365997</v>
      </c>
      <c r="I36" s="95" t="str">
        <f>IF(OR('Tabel A F'!I36&lt;5,'Tabel A Be'!I36&lt;0.5),"-",IFERROR('Tabel A Be'!I36/'Tabel A F'!I36*100,"-"))</f>
        <v>-</v>
      </c>
      <c r="J36" s="133"/>
      <c r="K36" s="95">
        <f>IF(OR('Tabel A F'!K36&lt;5,'Tabel A Be'!K36&lt;0.5),"-",IFERROR('Tabel A Be'!K36/'Tabel A F'!K36*100,"-"))</f>
        <v>3.7404553291811817</v>
      </c>
    </row>
    <row r="37" spans="1:11" ht="15.75" customHeight="1" x14ac:dyDescent="0.2">
      <c r="A37" s="79" t="s">
        <v>51</v>
      </c>
      <c r="B37" s="93">
        <f>IF(OR('Tabel A F'!B37&lt;5,'Tabel A Be'!B37&lt;0.5),"-",IFERROR('Tabel A Be'!B37/'Tabel A F'!B37*100,"-"))</f>
        <v>3.5762181493071075</v>
      </c>
      <c r="C37" s="93">
        <f>IF(OR('Tabel A F'!C37&lt;5,'Tabel A Be'!C37&lt;0.5),"-",IFERROR('Tabel A Be'!C37/'Tabel A F'!C37*100,"-"))</f>
        <v>1.8660812294182216</v>
      </c>
      <c r="D37" s="93">
        <f>IF(OR('Tabel A F'!D37&lt;5,'Tabel A Be'!D37&lt;0.5),"-",IFERROR('Tabel A Be'!D37/'Tabel A F'!D37*100,"-"))</f>
        <v>2.6442638754992425</v>
      </c>
      <c r="E37" s="93">
        <f>IF(OR('Tabel A F'!E37&lt;5,'Tabel A Be'!E37&lt;0.5),"-",IFERROR('Tabel A Be'!E37/'Tabel A F'!E37*100,"-"))</f>
        <v>1.9832525341560159</v>
      </c>
      <c r="F37" s="93">
        <f>IF(OR('Tabel A F'!F37&lt;5,'Tabel A Be'!F37&lt;0.5),"-",IFERROR('Tabel A Be'!F37/'Tabel A F'!F37*100,"-"))</f>
        <v>3.9305768249106685</v>
      </c>
      <c r="G37" s="93">
        <f>IF(OR('Tabel A F'!G37&lt;5,'Tabel A Be'!G37&lt;0.5),"-",IFERROR('Tabel A Be'!G37/'Tabel A F'!G37*100,"-"))</f>
        <v>2.6326786460509819</v>
      </c>
      <c r="H37" s="93">
        <f>IF(OR('Tabel A F'!H37&lt;5,'Tabel A Be'!H37&lt;0.5),"-",IFERROR('Tabel A Be'!H37/'Tabel A F'!H37*100,"-"))</f>
        <v>2.6425262361728277</v>
      </c>
      <c r="I37" s="93">
        <f>IF(OR('Tabel A F'!I37&lt;5,'Tabel A Be'!I37&lt;0.5),"-",IFERROR('Tabel A Be'!I37/'Tabel A F'!I37*100,"-"))</f>
        <v>5.1282051282051277</v>
      </c>
      <c r="J37" s="133"/>
      <c r="K37" s="93">
        <f>IF(OR('Tabel A F'!K37&lt;5,'Tabel A Be'!K37&lt;0.5),"-",IFERROR('Tabel A Be'!K37/'Tabel A F'!K37*100,"-"))</f>
        <v>2.6864589000284966</v>
      </c>
    </row>
    <row r="38" spans="1:11" ht="15.75" customHeight="1" x14ac:dyDescent="0.2">
      <c r="A38" s="90" t="s">
        <v>52</v>
      </c>
      <c r="B38" s="94">
        <f>IF(OR('Tabel A F'!B38&lt;5,'Tabel A Be'!B38&lt;0.5),"-",IFERROR('Tabel A Be'!B38/'Tabel A F'!B38*100,"-"))</f>
        <v>6.7114093959731544</v>
      </c>
      <c r="C38" s="94">
        <f>IF(OR('Tabel A F'!C38&lt;5,'Tabel A Be'!C38&lt;0.5),"-",IFERROR('Tabel A Be'!C38/'Tabel A F'!C38*100,"-"))</f>
        <v>1.3157894736842104</v>
      </c>
      <c r="D38" s="94">
        <f>IF(OR('Tabel A F'!D38&lt;5,'Tabel A Be'!D38&lt;0.5),"-",IFERROR('Tabel A Be'!D38/'Tabel A F'!D38*100,"-"))</f>
        <v>3.8528896672504378</v>
      </c>
      <c r="E38" s="94">
        <f>IF(OR('Tabel A F'!E38&lt;5,'Tabel A Be'!E38&lt;0.5),"-",IFERROR('Tabel A Be'!E38/'Tabel A F'!E38*100,"-"))</f>
        <v>3.0744336569579289</v>
      </c>
      <c r="F38" s="94">
        <f>IF(OR('Tabel A F'!F38&lt;5,'Tabel A Be'!F38&lt;0.5),"-",IFERROR('Tabel A Be'!F38/'Tabel A F'!F38*100,"-"))</f>
        <v>8.3916083916083917</v>
      </c>
      <c r="G38" s="94">
        <f>IF(OR('Tabel A F'!G38&lt;5,'Tabel A Be'!G38&lt;0.5),"-",IFERROR('Tabel A Be'!G38/'Tabel A F'!G38*100,"-"))</f>
        <v>4.3252595155709344</v>
      </c>
      <c r="H38" s="94">
        <f>IF(OR('Tabel A F'!H38&lt;5,'Tabel A Be'!H38&lt;0.5),"-",IFERROR('Tabel A Be'!H38/'Tabel A F'!H38*100,"-"))</f>
        <v>4.5224171539961011</v>
      </c>
      <c r="I38" s="94">
        <f>IF(OR('Tabel A F'!I38&lt;5,'Tabel A Be'!I38&lt;0.5),"-",IFERROR('Tabel A Be'!I38/'Tabel A F'!I38*100,"-"))</f>
        <v>14.285714285714285</v>
      </c>
      <c r="J38" s="133"/>
      <c r="K38" s="94">
        <f>IF(OR('Tabel A F'!K38&lt;5,'Tabel A Be'!K38&lt;0.5),"-",IFERROR('Tabel A Be'!K38/'Tabel A F'!K38*100,"-"))</f>
        <v>4.48780487804878</v>
      </c>
    </row>
    <row r="39" spans="1:11" ht="15.75" customHeight="1" x14ac:dyDescent="0.2">
      <c r="A39" s="83" t="s">
        <v>53</v>
      </c>
      <c r="B39" s="95">
        <f>IF(OR('Tabel A F'!B39&lt;5,'Tabel A Be'!B39&lt;0.5),"-",IFERROR('Tabel A Be'!B39/'Tabel A F'!B39*100,"-"))</f>
        <v>3.9877300613496933</v>
      </c>
      <c r="C39" s="95">
        <f>IF(OR('Tabel A F'!C39&lt;5,'Tabel A Be'!C39&lt;0.5),"-",IFERROR('Tabel A Be'!C39/'Tabel A F'!C39*100,"-"))</f>
        <v>1.1764705882352942</v>
      </c>
      <c r="D39" s="95">
        <f>IF(OR('Tabel A F'!D39&lt;5,'Tabel A Be'!D39&lt;0.5),"-",IFERROR('Tabel A Be'!D39/'Tabel A F'!D39*100,"-"))</f>
        <v>2.912621359223301</v>
      </c>
      <c r="E39" s="95">
        <f>IF(OR('Tabel A F'!E39&lt;5,'Tabel A Be'!E39&lt;0.5),"-",IFERROR('Tabel A Be'!E39/'Tabel A F'!E39*100,"-"))</f>
        <v>2.7718550106609809</v>
      </c>
      <c r="F39" s="95">
        <f>IF(OR('Tabel A F'!F39&lt;5,'Tabel A Be'!F39&lt;0.5),"-",IFERROR('Tabel A Be'!F39/'Tabel A F'!F39*100,"-"))</f>
        <v>2.1582733812949639</v>
      </c>
      <c r="G39" s="95">
        <f>IF(OR('Tabel A F'!G39&lt;5,'Tabel A Be'!G39&lt;0.5),"-",IFERROR('Tabel A Be'!G39/'Tabel A F'!G39*100,"-"))</f>
        <v>2.3483365949119372</v>
      </c>
      <c r="H39" s="95">
        <f>IF(OR('Tabel A F'!H39&lt;5,'Tabel A Be'!H39&lt;0.5),"-",IFERROR('Tabel A Be'!H39/'Tabel A F'!H39*100,"-"))</f>
        <v>4.6235679214402614</v>
      </c>
      <c r="I39" s="95" t="str">
        <f>IF(OR('Tabel A F'!I39&lt;5,'Tabel A Be'!I39&lt;0.5),"-",IFERROR('Tabel A Be'!I39/'Tabel A F'!I39*100,"-"))</f>
        <v>-</v>
      </c>
      <c r="J39" s="133"/>
      <c r="K39" s="95">
        <f>IF(OR('Tabel A F'!K39&lt;5,'Tabel A Be'!K39&lt;0.5),"-",IFERROR('Tabel A Be'!K39/'Tabel A F'!K39*100,"-"))</f>
        <v>3.5988200589970503</v>
      </c>
    </row>
    <row r="40" spans="1:11" ht="15.75" customHeight="1" x14ac:dyDescent="0.2">
      <c r="A40" s="79" t="s">
        <v>54</v>
      </c>
      <c r="B40" s="93">
        <f>IF(OR('Tabel A F'!B40&lt;5,'Tabel A Be'!B40&lt;0.5),"-",IFERROR('Tabel A Be'!B40/'Tabel A F'!B40*100,"-"))</f>
        <v>7.1625344352617084</v>
      </c>
      <c r="C40" s="93">
        <f>IF(OR('Tabel A F'!C40&lt;5,'Tabel A Be'!C40&lt;0.5),"-",IFERROR('Tabel A Be'!C40/'Tabel A F'!C40*100,"-"))</f>
        <v>1.7467248908296942</v>
      </c>
      <c r="D40" s="93">
        <f>IF(OR('Tabel A F'!D40&lt;5,'Tabel A Be'!D40&lt;0.5),"-",IFERROR('Tabel A Be'!D40/'Tabel A F'!D40*100,"-"))</f>
        <v>3.8827258320126781</v>
      </c>
      <c r="E40" s="93">
        <f>IF(OR('Tabel A F'!E40&lt;5,'Tabel A Be'!E40&lt;0.5),"-",IFERROR('Tabel A Be'!E40/'Tabel A F'!E40*100,"-"))</f>
        <v>4.2128603104212861</v>
      </c>
      <c r="F40" s="93">
        <f>IF(OR('Tabel A F'!F40&lt;5,'Tabel A Be'!F40&lt;0.5),"-",IFERROR('Tabel A Be'!F40/'Tabel A F'!F40*100,"-"))</f>
        <v>5.1282051282051277</v>
      </c>
      <c r="G40" s="93">
        <f>IF(OR('Tabel A F'!G40&lt;5,'Tabel A Be'!G40&lt;0.5),"-",IFERROR('Tabel A Be'!G40/'Tabel A F'!G40*100,"-"))</f>
        <v>3.8523274478330656</v>
      </c>
      <c r="H40" s="93">
        <f>IF(OR('Tabel A F'!H40&lt;5,'Tabel A Be'!H40&lt;0.5),"-",IFERROR('Tabel A Be'!H40/'Tabel A F'!H40*100,"-"))</f>
        <v>5.2304505437597095</v>
      </c>
      <c r="I40" s="93">
        <f>IF(OR('Tabel A F'!I40&lt;5,'Tabel A Be'!I40&lt;0.5),"-",IFERROR('Tabel A Be'!I40/'Tabel A F'!I40*100,"-"))</f>
        <v>5.5555555555555554</v>
      </c>
      <c r="J40" s="133"/>
      <c r="K40" s="93">
        <f>IF(OR('Tabel A F'!K40&lt;5,'Tabel A Be'!K40&lt;0.5),"-",IFERROR('Tabel A Be'!K40/'Tabel A F'!K40*100,"-"))</f>
        <v>4.7540759008083295</v>
      </c>
    </row>
    <row r="41" spans="1:11" ht="15.75" customHeight="1" x14ac:dyDescent="0.2">
      <c r="A41" s="90" t="s">
        <v>214</v>
      </c>
      <c r="B41" s="94">
        <f>IF(OR('Tabel A F'!B41&lt;5,'Tabel A Be'!B41&lt;0.5),"-",IFERROR('Tabel A Be'!B41/'Tabel A F'!B41*100,"-"))</f>
        <v>3.3023735810113517</v>
      </c>
      <c r="C41" s="94">
        <f>IF(OR('Tabel A F'!C41&lt;5,'Tabel A Be'!C41&lt;0.5),"-",IFERROR('Tabel A Be'!C41/'Tabel A F'!C41*100,"-"))</f>
        <v>1.4245014245014245</v>
      </c>
      <c r="D41" s="94">
        <f>IF(OR('Tabel A F'!D41&lt;5,'Tabel A Be'!D41&lt;0.5),"-",IFERROR('Tabel A Be'!D41/'Tabel A F'!D41*100,"-"))</f>
        <v>4.0695209834675712</v>
      </c>
      <c r="E41" s="94">
        <f>IF(OR('Tabel A F'!E41&lt;5,'Tabel A Be'!E41&lt;0.5),"-",IFERROR('Tabel A Be'!E41/'Tabel A F'!E41*100,"-"))</f>
        <v>1.1207970112079702</v>
      </c>
      <c r="F41" s="94">
        <f>IF(OR('Tabel A F'!F41&lt;5,'Tabel A Be'!F41&lt;0.5),"-",IFERROR('Tabel A Be'!F41/'Tabel A F'!F41*100,"-"))</f>
        <v>2.1231422505307855</v>
      </c>
      <c r="G41" s="94">
        <f>IF(OR('Tabel A F'!G41&lt;5,'Tabel A Be'!G41&lt;0.5),"-",IFERROR('Tabel A Be'!G41/'Tabel A F'!G41*100,"-"))</f>
        <v>1.5797788309636649</v>
      </c>
      <c r="H41" s="94">
        <f>IF(OR('Tabel A F'!H41&lt;5,'Tabel A Be'!H41&lt;0.5),"-",IFERROR('Tabel A Be'!H41/'Tabel A F'!H41*100,"-"))</f>
        <v>3.4598214285714288</v>
      </c>
      <c r="I41" s="94">
        <f>IF(OR('Tabel A F'!I41&lt;5,'Tabel A Be'!I41&lt;0.5),"-",IFERROR('Tabel A Be'!I41/'Tabel A F'!I41*100,"-"))</f>
        <v>3.4482758620689653</v>
      </c>
      <c r="J41" s="133"/>
      <c r="K41" s="94">
        <f>IF(OR('Tabel A F'!K41&lt;5,'Tabel A Be'!K41&lt;0.5),"-",IFERROR('Tabel A Be'!K41/'Tabel A F'!K41*100,"-"))</f>
        <v>2.89058524173028</v>
      </c>
    </row>
    <row r="42" spans="1:11" ht="15.75" customHeight="1" x14ac:dyDescent="0.2">
      <c r="A42" s="83" t="s">
        <v>55</v>
      </c>
      <c r="B42" s="95">
        <f>IF(OR('Tabel A F'!B42&lt;5,'Tabel A Be'!B42&lt;0.5),"-",IFERROR('Tabel A Be'!B42/'Tabel A F'!B42*100,"-"))</f>
        <v>7.1942446043165464</v>
      </c>
      <c r="C42" s="95">
        <f>IF(OR('Tabel A F'!C42&lt;5,'Tabel A Be'!C42&lt;0.5),"-",IFERROR('Tabel A Be'!C42/'Tabel A F'!C42*100,"-"))</f>
        <v>3.8461538461538463</v>
      </c>
      <c r="D42" s="95">
        <f>IF(OR('Tabel A F'!D42&lt;5,'Tabel A Be'!D42&lt;0.5),"-",IFERROR('Tabel A Be'!D42/'Tabel A F'!D42*100,"-"))</f>
        <v>4.9302325581395348</v>
      </c>
      <c r="E42" s="95">
        <f>IF(OR('Tabel A F'!E42&lt;5,'Tabel A Be'!E42&lt;0.5),"-",IFERROR('Tabel A Be'!E42/'Tabel A F'!E42*100,"-"))</f>
        <v>6.1302681992337158</v>
      </c>
      <c r="F42" s="95">
        <f>IF(OR('Tabel A F'!F42&lt;5,'Tabel A Be'!F42&lt;0.5),"-",IFERROR('Tabel A Be'!F42/'Tabel A F'!F42*100,"-"))</f>
        <v>9.0090090090090094</v>
      </c>
      <c r="G42" s="95">
        <f>IF(OR('Tabel A F'!G42&lt;5,'Tabel A Be'!G42&lt;0.5),"-",IFERROR('Tabel A Be'!G42/'Tabel A F'!G42*100,"-"))</f>
        <v>2.8571428571428572</v>
      </c>
      <c r="H42" s="95">
        <f>IF(OR('Tabel A F'!H42&lt;5,'Tabel A Be'!H42&lt;0.5),"-",IFERROR('Tabel A Be'!H42/'Tabel A F'!H42*100,"-"))</f>
        <v>4.341972399865365</v>
      </c>
      <c r="I42" s="95" t="str">
        <f>IF(OR('Tabel A F'!I42&lt;5,'Tabel A Be'!I42&lt;0.5),"-",IFERROR('Tabel A Be'!I42/'Tabel A F'!I42*100,"-"))</f>
        <v>-</v>
      </c>
      <c r="J42" s="133"/>
      <c r="K42" s="95">
        <f>IF(OR('Tabel A F'!K42&lt;5,'Tabel A Be'!K42&lt;0.5),"-",IFERROR('Tabel A Be'!K42/'Tabel A F'!K42*100,"-"))</f>
        <v>4.9228508449669359</v>
      </c>
    </row>
    <row r="43" spans="1:11" ht="15.75" customHeight="1" x14ac:dyDescent="0.2">
      <c r="A43" s="79" t="s">
        <v>56</v>
      </c>
      <c r="B43" s="93">
        <f>IF(OR('Tabel A F'!B43&lt;5,'Tabel A Be'!B43&lt;0.5),"-",IFERROR('Tabel A Be'!B43/'Tabel A F'!B43*100,"-"))</f>
        <v>1.5873015873015872</v>
      </c>
      <c r="C43" s="93">
        <f>IF(OR('Tabel A F'!C43&lt;5,'Tabel A Be'!C43&lt;0.5),"-",IFERROR('Tabel A Be'!C43/'Tabel A F'!C43*100,"-"))</f>
        <v>5.4054054054054053</v>
      </c>
      <c r="D43" s="93">
        <f>IF(OR('Tabel A F'!D43&lt;5,'Tabel A Be'!D43&lt;0.5),"-",IFERROR('Tabel A Be'!D43/'Tabel A F'!D43*100,"-"))</f>
        <v>7.5268817204301079</v>
      </c>
      <c r="E43" s="93">
        <f>IF(OR('Tabel A F'!E43&lt;5,'Tabel A Be'!E43&lt;0.5),"-",IFERROR('Tabel A Be'!E43/'Tabel A F'!E43*100,"-"))</f>
        <v>6.0975609756097562</v>
      </c>
      <c r="F43" s="93">
        <f>IF(OR('Tabel A F'!F43&lt;5,'Tabel A Be'!F43&lt;0.5),"-",IFERROR('Tabel A Be'!F43/'Tabel A F'!F43*100,"-"))</f>
        <v>12</v>
      </c>
      <c r="G43" s="93">
        <f>IF(OR('Tabel A F'!G43&lt;5,'Tabel A Be'!G43&lt;0.5),"-",IFERROR('Tabel A Be'!G43/'Tabel A F'!G43*100,"-"))</f>
        <v>5.825242718446602</v>
      </c>
      <c r="H43" s="93">
        <f>IF(OR('Tabel A F'!H43&lt;5,'Tabel A Be'!H43&lt;0.5),"-",IFERROR('Tabel A Be'!H43/'Tabel A F'!H43*100,"-"))</f>
        <v>6.4593301435406705</v>
      </c>
      <c r="I43" s="93" t="str">
        <f>IF(OR('Tabel A F'!I43&lt;5,'Tabel A Be'!I43&lt;0.5),"-",IFERROR('Tabel A Be'!I43/'Tabel A F'!I43*100,"-"))</f>
        <v>-</v>
      </c>
      <c r="J43" s="133"/>
      <c r="K43" s="93">
        <f>IF(OR('Tabel A F'!K43&lt;5,'Tabel A Be'!K43&lt;0.5),"-",IFERROR('Tabel A Be'!K43/'Tabel A F'!K43*100,"-"))</f>
        <v>6.3326374391092548</v>
      </c>
    </row>
    <row r="44" spans="1:11" ht="15.75" customHeight="1" x14ac:dyDescent="0.2">
      <c r="A44" s="90" t="s">
        <v>57</v>
      </c>
      <c r="B44" s="94">
        <f>IF(OR('Tabel A F'!B44&lt;5,'Tabel A Be'!B44&lt;0.5),"-",IFERROR('Tabel A Be'!B44/'Tabel A F'!B44*100,"-"))</f>
        <v>11.963190184049081</v>
      </c>
      <c r="C44" s="94">
        <f>IF(OR('Tabel A F'!C44&lt;5,'Tabel A Be'!C44&lt;0.5),"-",IFERROR('Tabel A Be'!C44/'Tabel A F'!C44*100,"-"))</f>
        <v>10.576923076923077</v>
      </c>
      <c r="D44" s="94">
        <f>IF(OR('Tabel A F'!D44&lt;5,'Tabel A Be'!D44&lt;0.5),"-",IFERROR('Tabel A Be'!D44/'Tabel A F'!D44*100,"-"))</f>
        <v>13.919052319842054</v>
      </c>
      <c r="E44" s="94">
        <f>IF(OR('Tabel A F'!E44&lt;5,'Tabel A Be'!E44&lt;0.5),"-",IFERROR('Tabel A Be'!E44/'Tabel A F'!E44*100,"-"))</f>
        <v>7.7720207253886011</v>
      </c>
      <c r="F44" s="94">
        <f>IF(OR('Tabel A F'!F44&lt;5,'Tabel A Be'!F44&lt;0.5),"-",IFERROR('Tabel A Be'!F44/'Tabel A F'!F44*100,"-"))</f>
        <v>7.5247524752475243</v>
      </c>
      <c r="G44" s="94">
        <f>IF(OR('Tabel A F'!G44&lt;5,'Tabel A Be'!G44&lt;0.5),"-",IFERROR('Tabel A Be'!G44/'Tabel A F'!G44*100,"-"))</f>
        <v>9.0032154340836019</v>
      </c>
      <c r="H44" s="94">
        <f>IF(OR('Tabel A F'!H44&lt;5,'Tabel A Be'!H44&lt;0.5),"-",IFERROR('Tabel A Be'!H44/'Tabel A F'!H44*100,"-"))</f>
        <v>11.198257080610022</v>
      </c>
      <c r="I44" s="94" t="str">
        <f>IF(OR('Tabel A F'!I44&lt;5,'Tabel A Be'!I44&lt;0.5),"-",IFERROR('Tabel A Be'!I44/'Tabel A F'!I44*100,"-"))</f>
        <v>-</v>
      </c>
      <c r="J44" s="133"/>
      <c r="K44" s="94">
        <f>IF(OR('Tabel A F'!K44&lt;5,'Tabel A Be'!K44&lt;0.5),"-",IFERROR('Tabel A Be'!K44/'Tabel A F'!K44*100,"-"))</f>
        <v>10.995635003117856</v>
      </c>
    </row>
    <row r="45" spans="1:11" ht="15.75" customHeight="1" x14ac:dyDescent="0.2">
      <c r="A45" s="83" t="s">
        <v>58</v>
      </c>
      <c r="B45" s="95">
        <f>IF(OR('Tabel A F'!B45&lt;5,'Tabel A Be'!B45&lt;0.5),"-",IFERROR('Tabel A Be'!B45/'Tabel A F'!B45*100,"-"))</f>
        <v>8.8328075709779181</v>
      </c>
      <c r="C45" s="95">
        <f>IF(OR('Tabel A F'!C45&lt;5,'Tabel A Be'!C45&lt;0.5),"-",IFERROR('Tabel A Be'!C45/'Tabel A F'!C45*100,"-"))</f>
        <v>7.9710144927536222</v>
      </c>
      <c r="D45" s="95">
        <f>IF(OR('Tabel A F'!D45&lt;5,'Tabel A Be'!D45&lt;0.5),"-",IFERROR('Tabel A Be'!D45/'Tabel A F'!D45*100,"-"))</f>
        <v>8.3437110834371104</v>
      </c>
      <c r="E45" s="95">
        <f>IF(OR('Tabel A F'!E45&lt;5,'Tabel A Be'!E45&lt;0.5),"-",IFERROR('Tabel A Be'!E45/'Tabel A F'!E45*100,"-"))</f>
        <v>9.1240875912408761</v>
      </c>
      <c r="F45" s="95">
        <f>IF(OR('Tabel A F'!F45&lt;5,'Tabel A Be'!F45&lt;0.5),"-",IFERROR('Tabel A Be'!F45/'Tabel A F'!F45*100,"-"))</f>
        <v>8.0586080586080584</v>
      </c>
      <c r="G45" s="95">
        <f>IF(OR('Tabel A F'!G45&lt;5,'Tabel A Be'!G45&lt;0.5),"-",IFERROR('Tabel A Be'!G45/'Tabel A F'!G45*100,"-"))</f>
        <v>5.1094890510948909</v>
      </c>
      <c r="H45" s="95">
        <f>IF(OR('Tabel A F'!H45&lt;5,'Tabel A Be'!H45&lt;0.5),"-",IFERROR('Tabel A Be'!H45/'Tabel A F'!H45*100,"-"))</f>
        <v>8.8412959912136184</v>
      </c>
      <c r="I45" s="95">
        <f>IF(OR('Tabel A F'!I45&lt;5,'Tabel A Be'!I45&lt;0.5),"-",IFERROR('Tabel A Be'!I45/'Tabel A F'!I45*100,"-"))</f>
        <v>33.333333333333329</v>
      </c>
      <c r="J45" s="133"/>
      <c r="K45" s="95">
        <f>IF(OR('Tabel A F'!K45&lt;5,'Tabel A Be'!K45&lt;0.5),"-",IFERROR('Tabel A Be'!K45/'Tabel A F'!K45*100,"-"))</f>
        <v>8.2768999247554564</v>
      </c>
    </row>
    <row r="46" spans="1:11" ht="15.75" customHeight="1" x14ac:dyDescent="0.2">
      <c r="A46" s="79" t="s">
        <v>59</v>
      </c>
      <c r="B46" s="93">
        <f>IF(OR('Tabel A F'!B46&lt;5,'Tabel A Be'!B46&lt;0.5),"-",IFERROR('Tabel A Be'!B46/'Tabel A F'!B46*100,"-"))</f>
        <v>4.5454545454545459</v>
      </c>
      <c r="C46" s="93">
        <f>IF(OR('Tabel A F'!C46&lt;5,'Tabel A Be'!C46&lt;0.5),"-",IFERROR('Tabel A Be'!C46/'Tabel A F'!C46*100,"-"))</f>
        <v>2.7067669172932329</v>
      </c>
      <c r="D46" s="93">
        <f>IF(OR('Tabel A F'!D46&lt;5,'Tabel A Be'!D46&lt;0.5),"-",IFERROR('Tabel A Be'!D46/'Tabel A F'!D46*100,"-"))</f>
        <v>4.866989117291415</v>
      </c>
      <c r="E46" s="93">
        <f>IF(OR('Tabel A F'!E46&lt;5,'Tabel A Be'!E46&lt;0.5),"-",IFERROR('Tabel A Be'!E46/'Tabel A F'!E46*100,"-"))</f>
        <v>3.0040053404539386</v>
      </c>
      <c r="F46" s="93">
        <f>IF(OR('Tabel A F'!F46&lt;5,'Tabel A Be'!F46&lt;0.5),"-",IFERROR('Tabel A Be'!F46/'Tabel A F'!F46*100,"-"))</f>
        <v>4.8043925875085787</v>
      </c>
      <c r="G46" s="93">
        <f>IF(OR('Tabel A F'!G46&lt;5,'Tabel A Be'!G46&lt;0.5),"-",IFERROR('Tabel A Be'!G46/'Tabel A F'!G46*100,"-"))</f>
        <v>4.4193216855087352</v>
      </c>
      <c r="H46" s="93">
        <f>IF(OR('Tabel A F'!H46&lt;5,'Tabel A Be'!H46&lt;0.5),"-",IFERROR('Tabel A Be'!H46/'Tabel A F'!H46*100,"-"))</f>
        <v>5.8703456042795805</v>
      </c>
      <c r="I46" s="93">
        <f>IF(OR('Tabel A F'!I46&lt;5,'Tabel A Be'!I46&lt;0.5),"-",IFERROR('Tabel A Be'!I46/'Tabel A F'!I46*100,"-"))</f>
        <v>5.8823529411764701</v>
      </c>
      <c r="J46" s="133"/>
      <c r="K46" s="93">
        <f>IF(OR('Tabel A F'!K46&lt;5,'Tabel A Be'!K46&lt;0.5),"-",IFERROR('Tabel A Be'!K46/'Tabel A F'!K46*100,"-"))</f>
        <v>5.1127519457194177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J47" s="134"/>
      <c r="K47" s="69"/>
    </row>
    <row r="48" spans="1:11" ht="15.75" customHeight="1" x14ac:dyDescent="0.2">
      <c r="A48" s="88" t="s">
        <v>20</v>
      </c>
      <c r="B48" s="92">
        <f>IF(OR('Tabel A F'!B48&lt;5,'Tabel A Be'!B48&lt;0.5),"-",IFERROR('Tabel A Be'!B48/'Tabel A F'!B48*100,"-"))</f>
        <v>4.2703320009788728</v>
      </c>
      <c r="C48" s="92">
        <f>IF(OR('Tabel A F'!C48&lt;5,'Tabel A Be'!C48&lt;0.5),"-",IFERROR('Tabel A Be'!C48/'Tabel A F'!C48*100,"-"))</f>
        <v>2.187890694766923</v>
      </c>
      <c r="D48" s="92">
        <f>IF(OR('Tabel A F'!D48&lt;5,'Tabel A Be'!D48&lt;0.5),"-",IFERROR('Tabel A Be'!D48/'Tabel A F'!D48*100,"-"))</f>
        <v>4.2852454404800975</v>
      </c>
      <c r="E48" s="92">
        <f>IF(OR('Tabel A F'!E48&lt;5,'Tabel A Be'!E48&lt;0.5),"-",IFERROR('Tabel A Be'!E48/'Tabel A F'!E48*100,"-"))</f>
        <v>2.599712084003726</v>
      </c>
      <c r="F48" s="92">
        <f>IF(OR('Tabel A F'!F48&lt;5,'Tabel A Be'!F48&lt;0.5),"-",IFERROR('Tabel A Be'!F48/'Tabel A F'!F48*100,"-"))</f>
        <v>4.2246076278767175</v>
      </c>
      <c r="G48" s="92">
        <f>IF(OR('Tabel A F'!G48&lt;5,'Tabel A Be'!G48&lt;0.5),"-",IFERROR('Tabel A Be'!G48/'Tabel A F'!G48*100,"-"))</f>
        <v>3.002070393374741</v>
      </c>
      <c r="H48" s="92">
        <f>IF(OR('Tabel A F'!H48&lt;5,'Tabel A Be'!H48&lt;0.5),"-",IFERROR('Tabel A Be'!H48/'Tabel A F'!H48*100,"-"))</f>
        <v>3.8026546934789649</v>
      </c>
      <c r="I48" s="92">
        <f>IF(OR('Tabel A F'!I48&lt;5,'Tabel A Be'!I48&lt;0.5),"-",IFERROR('Tabel A Be'!I48/'Tabel A F'!I48*100,"-"))</f>
        <v>3.6992840095465391</v>
      </c>
      <c r="J48"/>
      <c r="K48" s="92">
        <f>IF(OR('Tabel A F'!K48&lt;5,'Tabel A Be'!K48&lt;0.5),"-",IFERROR('Tabel A Be'!K48/'Tabel A F'!K48*100,"-"))</f>
        <v>3.7171365518876698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J49" s="134"/>
      <c r="K49" s="56"/>
    </row>
    <row r="50" spans="1:11" ht="15.75" customHeight="1" x14ac:dyDescent="0.2">
      <c r="A50" s="90" t="s">
        <v>60</v>
      </c>
      <c r="B50" s="94">
        <f>IF(OR('Tabel A F'!B50&lt;5,'Tabel A Be'!B50&lt;0.5),"-",IFERROR('Tabel A Be'!B50/'Tabel A F'!B50*100,"-"))</f>
        <v>1.6457960644007157</v>
      </c>
      <c r="C50" s="94">
        <f>IF(OR('Tabel A F'!C50&lt;5,'Tabel A Be'!C50&lt;0.5),"-",IFERROR('Tabel A Be'!C50/'Tabel A F'!C50*100,"-"))</f>
        <v>0.97123645872245046</v>
      </c>
      <c r="D50" s="94">
        <f>IF(OR('Tabel A F'!D50&lt;5,'Tabel A Be'!D50&lt;0.5),"-",IFERROR('Tabel A Be'!D50/'Tabel A F'!D50*100,"-"))</f>
        <v>2.1519204389574762</v>
      </c>
      <c r="E50" s="94">
        <f>IF(OR('Tabel A F'!E50&lt;5,'Tabel A Be'!E50&lt;0.5),"-",IFERROR('Tabel A Be'!E50/'Tabel A F'!E50*100,"-"))</f>
        <v>1.6174623115577891</v>
      </c>
      <c r="F50" s="94">
        <f>IF(OR('Tabel A F'!F50&lt;5,'Tabel A Be'!F50&lt;0.5),"-",IFERROR('Tabel A Be'!F50/'Tabel A F'!F50*100,"-"))</f>
        <v>2.5194961007798442</v>
      </c>
      <c r="G50" s="94">
        <f>IF(OR('Tabel A F'!G50&lt;5,'Tabel A Be'!G50&lt;0.5),"-",IFERROR('Tabel A Be'!G50/'Tabel A F'!G50*100,"-"))</f>
        <v>1.5698587127158554</v>
      </c>
      <c r="H50" s="94">
        <f>IF(OR('Tabel A F'!H50&lt;5,'Tabel A Be'!H50&lt;0.5),"-",IFERROR('Tabel A Be'!H50/'Tabel A F'!H50*100,"-"))</f>
        <v>2.1420921099607284</v>
      </c>
      <c r="I50" s="94">
        <f>IF(OR('Tabel A F'!I50&lt;5,'Tabel A Be'!I50&lt;0.5),"-",IFERROR('Tabel A Be'!I50/'Tabel A F'!I50*100,"-"))</f>
        <v>1.0752688172043012</v>
      </c>
      <c r="J50" s="133"/>
      <c r="K50" s="94">
        <f>IF(OR('Tabel A F'!K50&lt;5,'Tabel A Be'!K50&lt;0.5),"-",IFERROR('Tabel A Be'!K50/'Tabel A F'!K50*100,"-"))</f>
        <v>1.9662027257733152</v>
      </c>
    </row>
    <row r="51" spans="1:11" ht="15.75" customHeight="1" x14ac:dyDescent="0.2">
      <c r="A51" s="83" t="s">
        <v>61</v>
      </c>
      <c r="B51" s="95">
        <f>IF(OR('Tabel A F'!B51&lt;5,'Tabel A Be'!B51&lt;0.5),"-",IFERROR('Tabel A Be'!B51/'Tabel A F'!B51*100,"-"))</f>
        <v>6.9879518072289164</v>
      </c>
      <c r="C51" s="95">
        <f>IF(OR('Tabel A F'!C51&lt;5,'Tabel A Be'!C51&lt;0.5),"-",IFERROR('Tabel A Be'!C51/'Tabel A F'!C51*100,"-"))</f>
        <v>4.5550847457627119</v>
      </c>
      <c r="D51" s="95">
        <f>IF(OR('Tabel A F'!D51&lt;5,'Tabel A Be'!D51&lt;0.5),"-",IFERROR('Tabel A Be'!D51/'Tabel A F'!D51*100,"-"))</f>
        <v>7.0036900369003687</v>
      </c>
      <c r="E51" s="95">
        <f>IF(OR('Tabel A F'!E51&lt;5,'Tabel A Be'!E51&lt;0.5),"-",IFERROR('Tabel A Be'!E51/'Tabel A F'!E51*100,"-"))</f>
        <v>4.7187928669410146</v>
      </c>
      <c r="F51" s="95">
        <f>IF(OR('Tabel A F'!F51&lt;5,'Tabel A Be'!F51&lt;0.5),"-",IFERROR('Tabel A Be'!F51/'Tabel A F'!F51*100,"-"))</f>
        <v>6.9875487827541356</v>
      </c>
      <c r="G51" s="95">
        <f>IF(OR('Tabel A F'!G51&lt;5,'Tabel A Be'!G51&lt;0.5),"-",IFERROR('Tabel A Be'!G51/'Tabel A F'!G51*100,"-"))</f>
        <v>4.4900123740498499</v>
      </c>
      <c r="H51" s="95">
        <f>IF(OR('Tabel A F'!H51&lt;5,'Tabel A Be'!H51&lt;0.5),"-",IFERROR('Tabel A Be'!H51/'Tabel A F'!H51*100,"-"))</f>
        <v>5.697025753678064</v>
      </c>
      <c r="I51" s="95">
        <f>IF(OR('Tabel A F'!I51&lt;5,'Tabel A Be'!I51&lt;0.5),"-",IFERROR('Tabel A Be'!I51/'Tabel A F'!I51*100,"-"))</f>
        <v>5.5045871559633035</v>
      </c>
      <c r="J51" s="133"/>
      <c r="K51" s="95">
        <f>IF(OR('Tabel A F'!K51&lt;5,'Tabel A Be'!K51&lt;0.5),"-",IFERROR('Tabel A Be'!K51/'Tabel A F'!K51*100,"-"))</f>
        <v>5.8933981991208979</v>
      </c>
    </row>
    <row r="52" spans="1:11" ht="15.75" customHeight="1" x14ac:dyDescent="0.2">
      <c r="A52" s="79" t="s">
        <v>62</v>
      </c>
      <c r="B52" s="93">
        <f>IF(OR('Tabel A F'!B52&lt;5,'Tabel A Be'!B52&lt;0.5),"-",IFERROR('Tabel A Be'!B52/'Tabel A F'!B52*100,"-"))</f>
        <v>4.2230042600481568</v>
      </c>
      <c r="C52" s="93">
        <f>IF(OR('Tabel A F'!C52&lt;5,'Tabel A Be'!C52&lt;0.5),"-",IFERROR('Tabel A Be'!C52/'Tabel A F'!C52*100,"-"))</f>
        <v>1.8787361229718187</v>
      </c>
      <c r="D52" s="93">
        <f>IF(OR('Tabel A F'!D52&lt;5,'Tabel A Be'!D52&lt;0.5),"-",IFERROR('Tabel A Be'!D52/'Tabel A F'!D52*100,"-"))</f>
        <v>2.9551651975394764</v>
      </c>
      <c r="E52" s="93">
        <f>IF(OR('Tabel A F'!E52&lt;5,'Tabel A Be'!E52&lt;0.5),"-",IFERROR('Tabel A Be'!E52/'Tabel A F'!E52*100,"-"))</f>
        <v>2.2243166823751177</v>
      </c>
      <c r="F52" s="93">
        <f>IF(OR('Tabel A F'!F52&lt;5,'Tabel A Be'!F52&lt;0.5),"-",IFERROR('Tabel A Be'!F52/'Tabel A F'!F52*100,"-"))</f>
        <v>3.806426931905126</v>
      </c>
      <c r="G52" s="93">
        <f>IF(OR('Tabel A F'!G52&lt;5,'Tabel A Be'!G52&lt;0.5),"-",IFERROR('Tabel A Be'!G52/'Tabel A F'!G52*100,"-"))</f>
        <v>2.8067129629629628</v>
      </c>
      <c r="H52" s="93">
        <f>IF(OR('Tabel A F'!H52&lt;5,'Tabel A Be'!H52&lt;0.5),"-",IFERROR('Tabel A Be'!H52/'Tabel A F'!H52*100,"-"))</f>
        <v>2.6183070624000564</v>
      </c>
      <c r="I52" s="93">
        <f>IF(OR('Tabel A F'!I52&lt;5,'Tabel A Be'!I52&lt;0.5),"-",IFERROR('Tabel A Be'!I52/'Tabel A F'!I52*100,"-"))</f>
        <v>3.3112582781456954</v>
      </c>
      <c r="J52" s="133"/>
      <c r="K52" s="93">
        <f>IF(OR('Tabel A F'!K52&lt;5,'Tabel A Be'!K52&lt;0.5),"-",IFERROR('Tabel A Be'!K52/'Tabel A F'!K52*100,"-"))</f>
        <v>2.7737668501034989</v>
      </c>
    </row>
    <row r="53" spans="1:11" ht="15.75" customHeight="1" x14ac:dyDescent="0.2">
      <c r="A53" s="27" t="s">
        <v>63</v>
      </c>
    </row>
    <row r="54" spans="1:11" s="24" customFormat="1" ht="15" x14ac:dyDescent="0.2">
      <c r="A54" s="21"/>
      <c r="B54" s="57"/>
      <c r="C54" s="57"/>
      <c r="D54" s="57"/>
      <c r="E54" s="57"/>
      <c r="F54" s="57"/>
      <c r="G54" s="57"/>
      <c r="H54" s="57"/>
      <c r="I54" s="57"/>
      <c r="J54" s="135"/>
      <c r="K54" s="21"/>
    </row>
    <row r="55" spans="1:11" s="24" customFormat="1" ht="15" x14ac:dyDescent="0.2">
      <c r="J55" s="60"/>
    </row>
    <row r="56" spans="1:11" s="24" customFormat="1" ht="15" x14ac:dyDescent="0.2">
      <c r="J56" s="60"/>
    </row>
    <row r="59" spans="1:11" s="27" customFormat="1" ht="11.25" x14ac:dyDescent="0.2">
      <c r="J59" s="59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99" spans="2:10" x14ac:dyDescent="0.2">
      <c r="B99" s="30"/>
      <c r="C99" s="30"/>
      <c r="D99" s="30"/>
      <c r="E99" s="30"/>
      <c r="F99" s="30"/>
      <c r="G99" s="30"/>
    </row>
    <row r="106" spans="2:10" s="24" customFormat="1" ht="15" x14ac:dyDescent="0.2">
      <c r="J106" s="60"/>
    </row>
    <row r="107" spans="2:10" s="24" customFormat="1" ht="15" x14ac:dyDescent="0.2">
      <c r="J107" s="60"/>
    </row>
    <row r="108" spans="2:10" s="24" customFormat="1" ht="15" x14ac:dyDescent="0.2">
      <c r="J108" s="60"/>
    </row>
    <row r="111" spans="2:10" s="27" customFormat="1" ht="11.25" x14ac:dyDescent="0.2">
      <c r="J111" s="59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1" spans="2:10" x14ac:dyDescent="0.2">
      <c r="B151" s="30"/>
      <c r="C151" s="30"/>
      <c r="D151" s="30"/>
      <c r="E151" s="30"/>
      <c r="F151" s="30"/>
    </row>
    <row r="158" spans="2:10" s="24" customFormat="1" ht="15" x14ac:dyDescent="0.2">
      <c r="J158" s="60"/>
    </row>
    <row r="159" spans="2:10" s="24" customFormat="1" ht="15" x14ac:dyDescent="0.2">
      <c r="J159" s="60"/>
    </row>
    <row r="160" spans="2:10" s="24" customFormat="1" ht="15" x14ac:dyDescent="0.2">
      <c r="J160" s="60"/>
    </row>
    <row r="163" spans="2:10" s="27" customFormat="1" ht="11.25" x14ac:dyDescent="0.2">
      <c r="J163" s="59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3" spans="2:6" x14ac:dyDescent="0.2">
      <c r="B203" s="30"/>
      <c r="C203" s="30"/>
      <c r="D203" s="30"/>
      <c r="E203" s="30"/>
      <c r="F203" s="30"/>
    </row>
    <row r="210" spans="2:10" s="24" customFormat="1" ht="15" x14ac:dyDescent="0.2">
      <c r="J210" s="60"/>
    </row>
    <row r="211" spans="2:10" s="24" customFormat="1" ht="15" x14ac:dyDescent="0.2">
      <c r="J211" s="60"/>
    </row>
    <row r="212" spans="2:10" s="24" customFormat="1" ht="15" x14ac:dyDescent="0.2">
      <c r="J212" s="60"/>
    </row>
    <row r="215" spans="2:10" s="27" customFormat="1" ht="11.25" x14ac:dyDescent="0.2">
      <c r="J215" s="59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55" spans="2:6" x14ac:dyDescent="0.2">
      <c r="B255" s="30"/>
      <c r="C255" s="30"/>
      <c r="D255" s="30"/>
      <c r="E255" s="30"/>
      <c r="F255" s="30"/>
    </row>
    <row r="262" spans="2:10" s="24" customFormat="1" ht="15" x14ac:dyDescent="0.2">
      <c r="J262" s="60"/>
    </row>
    <row r="263" spans="2:10" s="24" customFormat="1" ht="15" x14ac:dyDescent="0.2">
      <c r="J263" s="60"/>
    </row>
    <row r="264" spans="2:10" s="24" customFormat="1" ht="15" x14ac:dyDescent="0.2">
      <c r="J264" s="60"/>
    </row>
    <row r="267" spans="2:10" s="27" customFormat="1" ht="11.25" x14ac:dyDescent="0.2">
      <c r="J267" s="59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07" spans="2:10" x14ac:dyDescent="0.2">
      <c r="B307" s="30"/>
      <c r="C307" s="30"/>
      <c r="D307" s="30"/>
      <c r="E307" s="30"/>
      <c r="F307" s="30"/>
    </row>
    <row r="314" spans="2:10" s="24" customFormat="1" ht="15" x14ac:dyDescent="0.2">
      <c r="J314" s="60"/>
    </row>
    <row r="315" spans="2:10" s="24" customFormat="1" ht="15" x14ac:dyDescent="0.2">
      <c r="J315" s="60"/>
    </row>
    <row r="316" spans="2:10" s="24" customFormat="1" ht="15" x14ac:dyDescent="0.2">
      <c r="J316" s="60"/>
    </row>
    <row r="319" spans="2:10" s="27" customFormat="1" ht="11.25" x14ac:dyDescent="0.2">
      <c r="J319" s="59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59" spans="2:10" x14ac:dyDescent="0.2">
      <c r="B359" s="30"/>
      <c r="C359" s="30"/>
      <c r="D359" s="30"/>
      <c r="E359" s="30"/>
      <c r="F359" s="30"/>
    </row>
    <row r="366" spans="2:10" s="24" customFormat="1" ht="15" x14ac:dyDescent="0.2">
      <c r="J366" s="60"/>
    </row>
    <row r="367" spans="2:10" s="24" customFormat="1" ht="15" x14ac:dyDescent="0.2">
      <c r="J367" s="60"/>
    </row>
    <row r="368" spans="2:10" s="24" customFormat="1" ht="15" x14ac:dyDescent="0.2">
      <c r="J368" s="60"/>
    </row>
    <row r="371" spans="2:10" s="27" customFormat="1" ht="11.25" x14ac:dyDescent="0.2">
      <c r="J371" s="59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1" spans="2:6" x14ac:dyDescent="0.2">
      <c r="B411" s="30"/>
      <c r="C411" s="30"/>
      <c r="D411" s="30"/>
      <c r="E411" s="30"/>
      <c r="F411" s="30"/>
    </row>
    <row r="418" spans="2:10" s="24" customFormat="1" ht="15" x14ac:dyDescent="0.2">
      <c r="J418" s="60"/>
    </row>
    <row r="419" spans="2:10" s="24" customFormat="1" ht="15" x14ac:dyDescent="0.2">
      <c r="J419" s="60"/>
    </row>
    <row r="420" spans="2:10" s="24" customFormat="1" ht="15" x14ac:dyDescent="0.2">
      <c r="J420" s="60"/>
    </row>
    <row r="423" spans="2:10" s="27" customFormat="1" ht="11.25" x14ac:dyDescent="0.2">
      <c r="J423" s="59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x14ac:dyDescent="0.2">
      <c r="B469" s="30"/>
      <c r="C469" s="30"/>
      <c r="D469" s="30"/>
      <c r="E469" s="30"/>
      <c r="F469" s="3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s="24" customFormat="1" ht="15" x14ac:dyDescent="0.2">
      <c r="B472" s="30"/>
      <c r="C472" s="30"/>
      <c r="D472" s="30"/>
      <c r="E472" s="30"/>
      <c r="F472" s="30"/>
      <c r="J472" s="60"/>
    </row>
    <row r="473" spans="2:10" x14ac:dyDescent="0.2">
      <c r="B473" s="30"/>
      <c r="C473" s="30"/>
      <c r="D473" s="30"/>
      <c r="E473" s="30"/>
      <c r="F473" s="30"/>
    </row>
    <row r="474" spans="2:10" x14ac:dyDescent="0.2">
      <c r="B474" s="30"/>
      <c r="C474" s="30"/>
      <c r="D474" s="30"/>
      <c r="E474" s="30"/>
      <c r="F474" s="30"/>
    </row>
    <row r="475" spans="2:10" s="27" customFormat="1" ht="11.25" x14ac:dyDescent="0.2">
      <c r="J475" s="59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15" spans="2:10" x14ac:dyDescent="0.2">
      <c r="B515" s="30"/>
      <c r="C515" s="30"/>
      <c r="D515" s="30"/>
      <c r="E515" s="30"/>
      <c r="F515" s="30"/>
    </row>
    <row r="522" spans="2:10" s="24" customFormat="1" ht="15" x14ac:dyDescent="0.2">
      <c r="J522" s="60"/>
    </row>
    <row r="523" spans="2:10" s="24" customFormat="1" ht="15" x14ac:dyDescent="0.2">
      <c r="J523" s="60"/>
    </row>
    <row r="524" spans="2:10" s="24" customFormat="1" ht="15" x14ac:dyDescent="0.2">
      <c r="J524" s="60"/>
    </row>
    <row r="527" spans="2:10" s="27" customFormat="1" ht="11.25" x14ac:dyDescent="0.2">
      <c r="J527" s="59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x14ac:dyDescent="0.2">
      <c r="B573" s="30"/>
      <c r="C573" s="30"/>
      <c r="D573" s="30"/>
      <c r="E573" s="30"/>
      <c r="F573" s="3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s="24" customFormat="1" ht="15" x14ac:dyDescent="0.2">
      <c r="B576" s="30"/>
      <c r="C576" s="30"/>
      <c r="D576" s="30"/>
      <c r="E576" s="30"/>
      <c r="F576" s="30"/>
      <c r="J576" s="60"/>
    </row>
    <row r="577" spans="2:10" x14ac:dyDescent="0.2">
      <c r="B577" s="30"/>
      <c r="C577" s="30"/>
      <c r="D577" s="30"/>
      <c r="E577" s="30"/>
      <c r="F577" s="30"/>
    </row>
    <row r="578" spans="2:10" x14ac:dyDescent="0.2">
      <c r="B578" s="30"/>
      <c r="C578" s="30"/>
      <c r="D578" s="30"/>
      <c r="E578" s="30"/>
      <c r="F578" s="30"/>
    </row>
    <row r="579" spans="2:10" s="27" customFormat="1" ht="11.25" x14ac:dyDescent="0.2">
      <c r="J579" s="59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19" spans="2:6" x14ac:dyDescent="0.2">
      <c r="B619" s="30"/>
      <c r="C619" s="30"/>
      <c r="D619" s="30"/>
      <c r="E619" s="30"/>
      <c r="F619" s="30"/>
    </row>
    <row r="626" spans="2:10" s="24" customFormat="1" ht="15" x14ac:dyDescent="0.2">
      <c r="J626" s="60"/>
    </row>
    <row r="627" spans="2:10" s="24" customFormat="1" ht="15" x14ac:dyDescent="0.2">
      <c r="J627" s="60"/>
    </row>
    <row r="628" spans="2:10" s="24" customFormat="1" ht="15" x14ac:dyDescent="0.2">
      <c r="J628" s="60"/>
    </row>
    <row r="631" spans="2:10" s="27" customFormat="1" ht="11.25" x14ac:dyDescent="0.2">
      <c r="J631" s="59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1" spans="2:6" x14ac:dyDescent="0.2">
      <c r="B671" s="30"/>
      <c r="C671" s="30"/>
      <c r="D671" s="30"/>
      <c r="E671" s="30"/>
      <c r="F671" s="30"/>
    </row>
    <row r="678" spans="2:10" s="24" customFormat="1" ht="15" x14ac:dyDescent="0.2">
      <c r="J678" s="60"/>
    </row>
    <row r="679" spans="2:10" s="24" customFormat="1" ht="15" x14ac:dyDescent="0.2">
      <c r="J679" s="60"/>
    </row>
    <row r="680" spans="2:10" s="24" customFormat="1" ht="15" x14ac:dyDescent="0.2">
      <c r="J680" s="60"/>
    </row>
    <row r="683" spans="2:10" s="27" customFormat="1" ht="11.25" x14ac:dyDescent="0.2">
      <c r="J683" s="59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3" spans="2:10" x14ac:dyDescent="0.2">
      <c r="B723" s="30"/>
      <c r="C723" s="30"/>
      <c r="D723" s="30"/>
      <c r="E723" s="30"/>
      <c r="F723" s="30"/>
    </row>
    <row r="730" spans="2:10" s="24" customFormat="1" ht="15" x14ac:dyDescent="0.2">
      <c r="J730" s="60"/>
    </row>
    <row r="731" spans="2:10" s="24" customFormat="1" ht="15" x14ac:dyDescent="0.2">
      <c r="J731" s="60"/>
    </row>
    <row r="732" spans="2:10" s="24" customFormat="1" ht="15" x14ac:dyDescent="0.2">
      <c r="J732" s="60"/>
    </row>
    <row r="735" spans="2:10" s="27" customFormat="1" ht="11.25" x14ac:dyDescent="0.2">
      <c r="J735" s="59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  <row r="775" spans="2:6" x14ac:dyDescent="0.2">
      <c r="B775" s="30"/>
      <c r="C775" s="30"/>
      <c r="D775" s="30"/>
      <c r="E775" s="30"/>
      <c r="F775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/>
  <dimension ref="A1:K774"/>
  <sheetViews>
    <sheetView showGridLines="0" workbookViewId="0">
      <selection activeCell="T14" sqref="S12:T14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customWidth="1"/>
    <col min="11" max="11" width="9.7109375" customWidth="1"/>
  </cols>
  <sheetData>
    <row r="1" spans="1:11" s="24" customFormat="1" ht="15.75" customHeight="1" x14ac:dyDescent="0.2"/>
    <row r="2" spans="1:11" s="24" customFormat="1" ht="15.75" customHeight="1" x14ac:dyDescent="0.25">
      <c r="A2" s="16"/>
    </row>
    <row r="3" spans="1:11" s="24" customFormat="1" ht="15.75" customHeight="1" x14ac:dyDescent="0.25">
      <c r="A3" s="191" t="s">
        <v>199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3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3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/>
      <c r="K8" s="29"/>
    </row>
    <row r="9" spans="1:11" ht="15.75" customHeight="1" x14ac:dyDescent="0.2">
      <c r="A9" s="79" t="s">
        <v>207</v>
      </c>
      <c r="B9" s="93">
        <f>IF(OR('Tabel A F'!B9&lt;5,'Tabel (A)A Br'!B9&lt;0.5),"-",IFERROR('Tabel (A)A Br'!B9/'Tabel A F'!B9*100,"-"))</f>
        <v>1.2954145808019442</v>
      </c>
      <c r="C9" s="93">
        <f>IF(OR('Tabel A F'!C9&lt;5,'Tabel (A)A Br'!C9&lt;0.5),"-",IFERROR('Tabel (A)A Br'!C9/'Tabel A F'!C9*100,"-"))</f>
        <v>0.99612291666666664</v>
      </c>
      <c r="D9" s="93">
        <f>IF(OR('Tabel A F'!D9&lt;5,'Tabel (A)A Br'!D9&lt;0.5),"-",IFERROR('Tabel (A)A Br'!D9/'Tabel A F'!D9*100,"-"))</f>
        <v>1.7641770186335404</v>
      </c>
      <c r="E9" s="93">
        <f>IF(OR('Tabel A F'!E9&lt;5,'Tabel (A)A Br'!E9&lt;0.5),"-",IFERROR('Tabel (A)A Br'!E9/'Tabel A F'!E9*100,"-"))</f>
        <v>1.2072094339622641</v>
      </c>
      <c r="F9" s="93">
        <f>IF(OR('Tabel A F'!F9&lt;5,'Tabel (A)A Br'!F9&lt;0.5),"-",IFERROR('Tabel (A)A Br'!F9/'Tabel A F'!F9*100,"-"))</f>
        <v>2.5298567164179104</v>
      </c>
      <c r="G9" s="93">
        <f>IF(OR('Tabel A F'!G9&lt;5,'Tabel (A)A Br'!G9&lt;0.5),"-",IFERROR('Tabel (A)A Br'!G9/'Tabel A F'!G9*100,"-"))</f>
        <v>1.1892313807531383</v>
      </c>
      <c r="H9" s="93">
        <f>IF(OR('Tabel A F'!H9&lt;5,'Tabel (A)A Br'!H9&lt;0.5),"-",IFERROR('Tabel (A)A Br'!H9/'Tabel A F'!H9*100,"-"))</f>
        <v>1.895580775092532</v>
      </c>
      <c r="I9" s="93" t="str">
        <f>IF(OR('Tabel A F'!I9&lt;5,'Tabel (A)A Br'!I9&lt;0.5),"-",IFERROR('Tabel (A)A Br'!I9/'Tabel A F'!I9*100,"-"))</f>
        <v>-</v>
      </c>
      <c r="J9" s="133"/>
      <c r="K9" s="93">
        <f>IF(OR('Tabel A F'!K9&lt;5,'Tabel (A)A Br'!K9&lt;0.5),"-",IFERROR('Tabel (A)A Br'!K9/'Tabel A F'!K9*100,"-"))</f>
        <v>1.7018259167995362</v>
      </c>
    </row>
    <row r="10" spans="1:11" ht="15.75" customHeight="1" x14ac:dyDescent="0.2">
      <c r="A10" s="90" t="s">
        <v>208</v>
      </c>
      <c r="B10" s="94">
        <f>IF(OR('Tabel A F'!B10&lt;5,'Tabel (A)A Br'!B10&lt;0.5),"-",IFERROR('Tabel (A)A Br'!B10/'Tabel A F'!B10*100,"-"))</f>
        <v>1.8190447457627119</v>
      </c>
      <c r="C10" s="94">
        <f>IF(OR('Tabel A F'!C10&lt;5,'Tabel (A)A Br'!C10&lt;0.5),"-",IFERROR('Tabel (A)A Br'!C10/'Tabel A F'!C10*100,"-"))</f>
        <v>0.68441409435061151</v>
      </c>
      <c r="D10" s="94">
        <f>IF(OR('Tabel A F'!D10&lt;5,'Tabel (A)A Br'!D10&lt;0.5),"-",IFERROR('Tabel (A)A Br'!D10/'Tabel A F'!D10*100,"-"))</f>
        <v>1.9052027669088878</v>
      </c>
      <c r="E10" s="94">
        <f>IF(OR('Tabel A F'!E10&lt;5,'Tabel (A)A Br'!E10&lt;0.5),"-",IFERROR('Tabel (A)A Br'!E10/'Tabel A F'!E10*100,"-"))</f>
        <v>1.3590289548022598</v>
      </c>
      <c r="F10" s="94">
        <f>IF(OR('Tabel A F'!F10&lt;5,'Tabel (A)A Br'!F10&lt;0.5),"-",IFERROR('Tabel (A)A Br'!F10/'Tabel A F'!F10*100,"-"))</f>
        <v>2.1122062537582682</v>
      </c>
      <c r="G10" s="94">
        <f>IF(OR('Tabel A F'!G10&lt;5,'Tabel (A)A Br'!G10&lt;0.5),"-",IFERROR('Tabel (A)A Br'!G10/'Tabel A F'!G10*100,"-"))</f>
        <v>1.4874002512562814</v>
      </c>
      <c r="H10" s="94">
        <f>IF(OR('Tabel A F'!H10&lt;5,'Tabel (A)A Br'!H10&lt;0.5),"-",IFERROR('Tabel (A)A Br'!H10/'Tabel A F'!H10*100,"-"))</f>
        <v>1.7514272851515393</v>
      </c>
      <c r="I10" s="94" t="str">
        <f>IF(OR('Tabel A F'!I10&lt;5,'Tabel (A)A Br'!I10&lt;0.5),"-",IFERROR('Tabel (A)A Br'!I10/'Tabel A F'!I10*100,"-"))</f>
        <v>-</v>
      </c>
      <c r="J10" s="133"/>
      <c r="K10" s="94">
        <f>IF(OR('Tabel A F'!K10&lt;5,'Tabel (A)A Br'!K10&lt;0.5),"-",IFERROR('Tabel (A)A Br'!K10/'Tabel A F'!K10*100,"-"))</f>
        <v>1.6764948733500853</v>
      </c>
    </row>
    <row r="11" spans="1:11" ht="15.75" customHeight="1" x14ac:dyDescent="0.2">
      <c r="A11" s="83" t="s">
        <v>209</v>
      </c>
      <c r="B11" s="95">
        <f>IF(OR('Tabel A F'!B11&lt;5,'Tabel (A)A Br'!B11&lt;0.5),"-",IFERROR('Tabel (A)A Br'!B11/'Tabel A F'!B11*100,"-"))</f>
        <v>5.3566475000000002</v>
      </c>
      <c r="C11" s="95">
        <f>IF(OR('Tabel A F'!C11&lt;5,'Tabel (A)A Br'!C11&lt;0.5),"-",IFERROR('Tabel (A)A Br'!C11/'Tabel A F'!C11*100,"-"))</f>
        <v>2.5468309859154932</v>
      </c>
      <c r="D11" s="95">
        <f>IF(OR('Tabel A F'!D11&lt;5,'Tabel (A)A Br'!D11&lt;0.5),"-",IFERROR('Tabel (A)A Br'!D11/'Tabel A F'!D11*100,"-"))</f>
        <v>4.8394339508047377</v>
      </c>
      <c r="E11" s="95">
        <f>IF(OR('Tabel A F'!E11&lt;5,'Tabel (A)A Br'!E11&lt;0.5),"-",IFERROR('Tabel (A)A Br'!E11/'Tabel A F'!E11*100,"-"))</f>
        <v>3.2866549707602339</v>
      </c>
      <c r="F11" s="95">
        <f>IF(OR('Tabel A F'!F11&lt;5,'Tabel (A)A Br'!F11&lt;0.5),"-",IFERROR('Tabel (A)A Br'!F11/'Tabel A F'!F11*100,"-"))</f>
        <v>4.0285492040520987</v>
      </c>
      <c r="G11" s="95">
        <f>IF(OR('Tabel A F'!G11&lt;5,'Tabel (A)A Br'!G11&lt;0.5),"-",IFERROR('Tabel (A)A Br'!G11/'Tabel A F'!G11*100,"-"))</f>
        <v>4.0498151624548733</v>
      </c>
      <c r="H11" s="95">
        <f>IF(OR('Tabel A F'!H11&lt;5,'Tabel (A)A Br'!H11&lt;0.5),"-",IFERROR('Tabel (A)A Br'!H11/'Tabel A F'!H11*100,"-"))</f>
        <v>4.1105310350756534</v>
      </c>
      <c r="I11" s="95">
        <f>IF(OR('Tabel A F'!I11&lt;5,'Tabel (A)A Br'!I11&lt;0.5),"-",IFERROR('Tabel (A)A Br'!I11/'Tabel A F'!I11*100,"-"))</f>
        <v>1.9108181818181815</v>
      </c>
      <c r="J11" s="133"/>
      <c r="K11" s="95">
        <f>IF(OR('Tabel A F'!K11&lt;5,'Tabel (A)A Br'!K11&lt;0.5),"-",IFERROR('Tabel (A)A Br'!K11/'Tabel A F'!K11*100,"-"))</f>
        <v>4.1728133504006069</v>
      </c>
    </row>
    <row r="12" spans="1:11" ht="15.75" customHeight="1" x14ac:dyDescent="0.2">
      <c r="A12" s="79" t="s">
        <v>26</v>
      </c>
      <c r="B12" s="93">
        <f>IF(OR('Tabel A F'!B12&lt;5,'Tabel (A)A Br'!B12&lt;0.5),"-",IFERROR('Tabel (A)A Br'!B12/'Tabel A F'!B12*100,"-"))</f>
        <v>6.787386735020827</v>
      </c>
      <c r="C12" s="93">
        <f>IF(OR('Tabel A F'!C12&lt;5,'Tabel (A)A Br'!C12&lt;0.5),"-",IFERROR('Tabel (A)A Br'!C12/'Tabel A F'!C12*100,"-"))</f>
        <v>4.5853352318958498</v>
      </c>
      <c r="D12" s="93">
        <f>IF(OR('Tabel A F'!D12&lt;5,'Tabel (A)A Br'!D12&lt;0.5),"-",IFERROR('Tabel (A)A Br'!D12/'Tabel A F'!D12*100,"-"))</f>
        <v>6.8485384978186543</v>
      </c>
      <c r="E12" s="93">
        <f>IF(OR('Tabel A F'!E12&lt;5,'Tabel (A)A Br'!E12&lt;0.5),"-",IFERROR('Tabel (A)A Br'!E12/'Tabel A F'!E12*100,"-"))</f>
        <v>4.2991797988264882</v>
      </c>
      <c r="F12" s="93">
        <f>IF(OR('Tabel A F'!F12&lt;5,'Tabel (A)A Br'!F12&lt;0.5),"-",IFERROR('Tabel (A)A Br'!F12/'Tabel A F'!F12*100,"-"))</f>
        <v>6.6228720229555229</v>
      </c>
      <c r="G12" s="93">
        <f>IF(OR('Tabel A F'!G12&lt;5,'Tabel (A)A Br'!G12&lt;0.5),"-",IFERROR('Tabel (A)A Br'!G12/'Tabel A F'!G12*100,"-"))</f>
        <v>4.3809529411764707</v>
      </c>
      <c r="H12" s="93">
        <f>IF(OR('Tabel A F'!H12&lt;5,'Tabel (A)A Br'!H12&lt;0.5),"-",IFERROR('Tabel (A)A Br'!H12/'Tabel A F'!H12*100,"-"))</f>
        <v>5.131555104039168</v>
      </c>
      <c r="I12" s="93">
        <f>IF(OR('Tabel A F'!I12&lt;5,'Tabel (A)A Br'!I12&lt;0.5),"-",IFERROR('Tabel (A)A Br'!I12/'Tabel A F'!I12*100,"-"))</f>
        <v>4.2950362318840574</v>
      </c>
      <c r="J12" s="133"/>
      <c r="K12" s="93">
        <f>IF(OR('Tabel A F'!K12&lt;5,'Tabel (A)A Br'!K12&lt;0.5),"-",IFERROR('Tabel (A)A Br'!K12/'Tabel A F'!K12*100,"-"))</f>
        <v>5.5468855020491796</v>
      </c>
    </row>
    <row r="13" spans="1:11" ht="15.75" customHeight="1" x14ac:dyDescent="0.2">
      <c r="A13" s="90" t="s">
        <v>27</v>
      </c>
      <c r="B13" s="94">
        <f>IF(OR('Tabel A F'!B13&lt;5,'Tabel (A)A Br'!B13&lt;0.5),"-",IFERROR('Tabel (A)A Br'!B13/'Tabel A F'!B13*100,"-"))</f>
        <v>1.4515181950509461</v>
      </c>
      <c r="C13" s="94">
        <f>IF(OR('Tabel A F'!C13&lt;5,'Tabel (A)A Br'!C13&lt;0.5),"-",IFERROR('Tabel (A)A Br'!C13/'Tabel A F'!C13*100,"-"))</f>
        <v>1.6026420323325636</v>
      </c>
      <c r="D13" s="94">
        <f>IF(OR('Tabel A F'!D13&lt;5,'Tabel (A)A Br'!D13&lt;0.5),"-",IFERROR('Tabel (A)A Br'!D13/'Tabel A F'!D13*100,"-"))</f>
        <v>2.1813504801097396</v>
      </c>
      <c r="E13" s="94">
        <f>IF(OR('Tabel A F'!E13&lt;5,'Tabel (A)A Br'!E13&lt;0.5),"-",IFERROR('Tabel (A)A Br'!E13/'Tabel A F'!E13*100,"-"))</f>
        <v>1.4117289234760051</v>
      </c>
      <c r="F13" s="94">
        <f>IF(OR('Tabel A F'!F13&lt;5,'Tabel (A)A Br'!F13&lt;0.5),"-",IFERROR('Tabel (A)A Br'!F13/'Tabel A F'!F13*100,"-"))</f>
        <v>2.4435373983739841</v>
      </c>
      <c r="G13" s="94">
        <f>IF(OR('Tabel A F'!G13&lt;5,'Tabel (A)A Br'!G13&lt;0.5),"-",IFERROR('Tabel (A)A Br'!G13/'Tabel A F'!G13*100,"-"))</f>
        <v>2.1241926480599047</v>
      </c>
      <c r="H13" s="94">
        <f>IF(OR('Tabel A F'!H13&lt;5,'Tabel (A)A Br'!H13&lt;0.5),"-",IFERROR('Tabel (A)A Br'!H13/'Tabel A F'!H13*100,"-"))</f>
        <v>2.324988594762039</v>
      </c>
      <c r="I13" s="94">
        <f>IF(OR('Tabel A F'!I13&lt;5,'Tabel (A)A Br'!I13&lt;0.5),"-",IFERROR('Tabel (A)A Br'!I13/'Tabel A F'!I13*100,"-"))</f>
        <v>2.0430487804878048</v>
      </c>
      <c r="J13" s="133"/>
      <c r="K13" s="94">
        <f>IF(OR('Tabel A F'!K13&lt;5,'Tabel (A)A Br'!K13&lt;0.5),"-",IFERROR('Tabel (A)A Br'!K13/'Tabel A F'!K13*100,"-"))</f>
        <v>2.1561346296671395</v>
      </c>
    </row>
    <row r="14" spans="1:11" ht="15.75" customHeight="1" x14ac:dyDescent="0.2">
      <c r="A14" s="83" t="s">
        <v>28</v>
      </c>
      <c r="B14" s="95">
        <f>IF(OR('Tabel A F'!B14&lt;5,'Tabel (A)A Br'!B14&lt;0.5),"-",IFERROR('Tabel (A)A Br'!B14/'Tabel A F'!B14*100,"-"))</f>
        <v>4.3239897959183677</v>
      </c>
      <c r="C14" s="95" t="str">
        <f>IF(OR('Tabel A F'!C14&lt;5,'Tabel (A)A Br'!C14&lt;0.5),"-",IFERROR('Tabel (A)A Br'!C14/'Tabel A F'!C14*100,"-"))</f>
        <v>-</v>
      </c>
      <c r="D14" s="95">
        <f>IF(OR('Tabel A F'!D14&lt;5,'Tabel (A)A Br'!D14&lt;0.5),"-",IFERROR('Tabel (A)A Br'!D14/'Tabel A F'!D14*100,"-"))</f>
        <v>1.9035449915110358</v>
      </c>
      <c r="E14" s="95">
        <f>IF(OR('Tabel A F'!E14&lt;5,'Tabel (A)A Br'!E14&lt;0.5),"-",IFERROR('Tabel (A)A Br'!E14/'Tabel A F'!E14*100,"-"))</f>
        <v>2.5430933333333332</v>
      </c>
      <c r="F14" s="95">
        <f>IF(OR('Tabel A F'!F14&lt;5,'Tabel (A)A Br'!F14&lt;0.5),"-",IFERROR('Tabel (A)A Br'!F14/'Tabel A F'!F14*100,"-"))</f>
        <v>4.0163250000000001</v>
      </c>
      <c r="G14" s="95">
        <f>IF(OR('Tabel A F'!G14&lt;5,'Tabel (A)A Br'!G14&lt;0.5),"-",IFERROR('Tabel (A)A Br'!G14/'Tabel A F'!G14*100,"-"))</f>
        <v>1.3628695652173914</v>
      </c>
      <c r="H14" s="95">
        <f>IF(OR('Tabel A F'!H14&lt;5,'Tabel (A)A Br'!H14&lt;0.5),"-",IFERROR('Tabel (A)A Br'!H14/'Tabel A F'!H14*100,"-"))</f>
        <v>2.4406221547799696</v>
      </c>
      <c r="I14" s="95">
        <f>IF(OR('Tabel A F'!I14&lt;5,'Tabel (A)A Br'!I14&lt;0.5),"-",IFERROR('Tabel (A)A Br'!I14/'Tabel A F'!I14*100,"-"))</f>
        <v>24.995374999999999</v>
      </c>
      <c r="J14" s="133"/>
      <c r="K14" s="95">
        <f>IF(OR('Tabel A F'!K14&lt;5,'Tabel (A)A Br'!K14&lt;0.5),"-",IFERROR('Tabel (A)A Br'!K14/'Tabel A F'!K14*100,"-"))</f>
        <v>2.3493781250000003</v>
      </c>
    </row>
    <row r="15" spans="1:11" ht="15.75" customHeight="1" x14ac:dyDescent="0.2">
      <c r="A15" s="79" t="s">
        <v>29</v>
      </c>
      <c r="B15" s="93">
        <f>IF(OR('Tabel A F'!B15&lt;5,'Tabel (A)A Br'!B15&lt;0.5),"-",IFERROR('Tabel (A)A Br'!B15/'Tabel A F'!B15*100,"-"))</f>
        <v>9.2293944723618093</v>
      </c>
      <c r="C15" s="93">
        <f>IF(OR('Tabel A F'!C15&lt;5,'Tabel (A)A Br'!C15&lt;0.5),"-",IFERROR('Tabel (A)A Br'!C15/'Tabel A F'!C15*100,"-"))</f>
        <v>1.8248602150537634</v>
      </c>
      <c r="D15" s="93">
        <f>IF(OR('Tabel A F'!D15&lt;5,'Tabel (A)A Br'!D15&lt;0.5),"-",IFERROR('Tabel (A)A Br'!D15/'Tabel A F'!D15*100,"-"))</f>
        <v>8.879113610798651</v>
      </c>
      <c r="E15" s="93">
        <f>IF(OR('Tabel A F'!E15&lt;5,'Tabel (A)A Br'!E15&lt;0.5),"-",IFERROR('Tabel (A)A Br'!E15/'Tabel A F'!E15*100,"-"))</f>
        <v>6.7508602150537635</v>
      </c>
      <c r="F15" s="93">
        <f>IF(OR('Tabel A F'!F15&lt;5,'Tabel (A)A Br'!F15&lt;0.5),"-",IFERROR('Tabel (A)A Br'!F15/'Tabel A F'!F15*100,"-"))</f>
        <v>10.175117408906882</v>
      </c>
      <c r="G15" s="93">
        <f>IF(OR('Tabel A F'!G15&lt;5,'Tabel (A)A Br'!G15&lt;0.5),"-",IFERROR('Tabel (A)A Br'!G15/'Tabel A F'!G15*100,"-"))</f>
        <v>5.0579797297297295</v>
      </c>
      <c r="H15" s="93">
        <f>IF(OR('Tabel A F'!H15&lt;5,'Tabel (A)A Br'!H15&lt;0.5),"-",IFERROR('Tabel (A)A Br'!H15/'Tabel A F'!H15*100,"-"))</f>
        <v>6.5345857179685494</v>
      </c>
      <c r="I15" s="93">
        <f>IF(OR('Tabel A F'!I15&lt;5,'Tabel (A)A Br'!I15&lt;0.5),"-",IFERROR('Tabel (A)A Br'!I15/'Tabel A F'!I15*100,"-"))</f>
        <v>6.6654000000000009</v>
      </c>
      <c r="J15" s="133"/>
      <c r="K15" s="93">
        <f>IF(OR('Tabel A F'!K15&lt;5,'Tabel (A)A Br'!K15&lt;0.5),"-",IFERROR('Tabel (A)A Br'!K15/'Tabel A F'!K15*100,"-"))</f>
        <v>6.9418029889121007</v>
      </c>
    </row>
    <row r="16" spans="1:11" ht="15.75" customHeight="1" x14ac:dyDescent="0.2">
      <c r="A16" s="90" t="s">
        <v>30</v>
      </c>
      <c r="B16" s="94">
        <f>IF(OR('Tabel A F'!B16&lt;5,'Tabel (A)A Br'!B16&lt;0.5),"-",IFERROR('Tabel (A)A Br'!B16/'Tabel A F'!B16*100,"-"))</f>
        <v>4.0154252873563214</v>
      </c>
      <c r="C16" s="94">
        <f>IF(OR('Tabel A F'!C16&lt;5,'Tabel (A)A Br'!C16&lt;0.5),"-",IFERROR('Tabel (A)A Br'!C16/'Tabel A F'!C16*100,"-"))</f>
        <v>2.2833092783505151</v>
      </c>
      <c r="D16" s="94">
        <f>IF(OR('Tabel A F'!D16&lt;5,'Tabel (A)A Br'!D16&lt;0.5),"-",IFERROR('Tabel (A)A Br'!D16/'Tabel A F'!D16*100,"-"))</f>
        <v>7.2258370370370377</v>
      </c>
      <c r="E16" s="94">
        <f>IF(OR('Tabel A F'!E16&lt;5,'Tabel (A)A Br'!E16&lt;0.5),"-",IFERROR('Tabel (A)A Br'!E16/'Tabel A F'!E16*100,"-"))</f>
        <v>2.7921497797356829</v>
      </c>
      <c r="F16" s="94">
        <f>IF(OR('Tabel A F'!F16&lt;5,'Tabel (A)A Br'!F16&lt;0.5),"-",IFERROR('Tabel (A)A Br'!F16/'Tabel A F'!F16*100,"-"))</f>
        <v>8.1198339768339771</v>
      </c>
      <c r="G16" s="94">
        <f>IF(OR('Tabel A F'!G16&lt;5,'Tabel (A)A Br'!G16&lt;0.5),"-",IFERROR('Tabel (A)A Br'!G16/'Tabel A F'!G16*100,"-"))</f>
        <v>3.4751082089552243</v>
      </c>
      <c r="H16" s="94">
        <f>IF(OR('Tabel A F'!H16&lt;5,'Tabel (A)A Br'!H16&lt;0.5),"-",IFERROR('Tabel (A)A Br'!H16/'Tabel A F'!H16*100,"-"))</f>
        <v>6.606468766684463</v>
      </c>
      <c r="I16" s="94">
        <f>IF(OR('Tabel A F'!I16&lt;5,'Tabel (A)A Br'!I16&lt;0.5),"-",IFERROR('Tabel (A)A Br'!I16/'Tabel A F'!I16*100,"-"))</f>
        <v>5.7615624999999993</v>
      </c>
      <c r="J16" s="133"/>
      <c r="K16" s="94">
        <f>IF(OR('Tabel A F'!K16&lt;5,'Tabel (A)A Br'!K16&lt;0.5),"-",IFERROR('Tabel (A)A Br'!K16/'Tabel A F'!K16*100,"-"))</f>
        <v>5.9312326508907196</v>
      </c>
    </row>
    <row r="17" spans="1:11" ht="15.75" hidden="1" customHeight="1" x14ac:dyDescent="0.2">
      <c r="A17" s="31" t="s">
        <v>31</v>
      </c>
      <c r="B17" s="68">
        <f>IF(OR('Tabel A F'!B17&lt;5,'Tabel (A)A Br'!B17&lt;0.5),"-",IFERROR('Tabel (A)A Br'!B17/'Tabel A F'!B17*100,"-"))</f>
        <v>1.132741935483871</v>
      </c>
      <c r="C17" s="68">
        <f>IF(OR('Tabel A F'!C17&lt;5,'Tabel (A)A Br'!C17&lt;0.5),"-",IFERROR('Tabel (A)A Br'!C17/'Tabel A F'!C17*100,"-"))</f>
        <v>0.48067788461538463</v>
      </c>
      <c r="D17" s="68">
        <f>IF(OR('Tabel A F'!D17&lt;5,'Tabel (A)A Br'!D17&lt;0.5),"-",IFERROR('Tabel (A)A Br'!D17/'Tabel A F'!D17*100,"-"))</f>
        <v>1.7691134328358209</v>
      </c>
      <c r="E17" s="68">
        <f>IF(OR('Tabel A F'!E17&lt;5,'Tabel (A)A Br'!E17&lt;0.5),"-",IFERROR('Tabel (A)A Br'!E17/'Tabel A F'!E17*100,"-"))</f>
        <v>1.1367695852534563</v>
      </c>
      <c r="F17" s="68">
        <f>IF(OR('Tabel A F'!F17&lt;5,'Tabel (A)A Br'!F17&lt;0.5),"-",IFERROR('Tabel (A)A Br'!F17/'Tabel A F'!F17*100,"-"))</f>
        <v>2.1834335664335667</v>
      </c>
      <c r="G17" s="68">
        <f>IF(OR('Tabel A F'!G17&lt;5,'Tabel (A)A Br'!G17&lt;0.5),"-",IFERROR('Tabel (A)A Br'!G17/'Tabel A F'!G17*100,"-"))</f>
        <v>1.7526340909090907</v>
      </c>
      <c r="H17" s="68">
        <f>IF(OR('Tabel A F'!H17&lt;5,'Tabel (A)A Br'!H17&lt;0.5),"-",IFERROR('Tabel (A)A Br'!H17/'Tabel A F'!H17*100,"-"))</f>
        <v>2.2392101033295067</v>
      </c>
      <c r="I17" s="68" t="str">
        <f>IF(OR('Tabel A F'!I17&lt;5,'Tabel (A)A Br'!I17&lt;0.5),"-",IFERROR('Tabel (A)A Br'!I17/'Tabel A F'!I17*100,"-"))</f>
        <v>-</v>
      </c>
      <c r="K17" s="68">
        <f>IF(OR('Tabel A F'!K17&lt;5,'Tabel (A)A Br'!K17&lt;0.5),"-",IFERROR('Tabel (A)A Br'!K17/'Tabel A F'!K17*100,"-"))</f>
        <v>1.7422770012706479</v>
      </c>
    </row>
    <row r="18" spans="1:11" ht="15.75" hidden="1" customHeight="1" x14ac:dyDescent="0.2">
      <c r="A18" s="33" t="s">
        <v>32</v>
      </c>
      <c r="B18" s="69" t="str">
        <f>IF(OR('Tabel A F'!B18&lt;5,'Tabel (A)A Br'!B18&lt;0.5),"-",IFERROR('Tabel (A)A Br'!B18/'Tabel A F'!B18*100,"-"))</f>
        <v>-</v>
      </c>
      <c r="C18" s="69" t="str">
        <f>IF(OR('Tabel A F'!C18&lt;5,'Tabel (A)A Br'!C18&lt;0.5),"-",IFERROR('Tabel (A)A Br'!C18/'Tabel A F'!C18*100,"-"))</f>
        <v>-</v>
      </c>
      <c r="D18" s="69" t="str">
        <f>IF(OR('Tabel A F'!D18&lt;5,'Tabel (A)A Br'!D18&lt;0.5),"-",IFERROR('Tabel (A)A Br'!D18/'Tabel A F'!D18*100,"-"))</f>
        <v>-</v>
      </c>
      <c r="E18" s="69">
        <f>IF(OR('Tabel A F'!E18&lt;5,'Tabel (A)A Br'!E18&lt;0.5),"-",IFERROR('Tabel (A)A Br'!E18/'Tabel A F'!E18*100,"-"))</f>
        <v>3.1244062499999998</v>
      </c>
      <c r="F18" s="69" t="str">
        <f>IF(OR('Tabel A F'!F18&lt;5,'Tabel (A)A Br'!F18&lt;0.5),"-",IFERROR('Tabel (A)A Br'!F18/'Tabel A F'!F18*100,"-"))</f>
        <v>-</v>
      </c>
      <c r="G18" s="69">
        <f>IF(OR('Tabel A F'!G18&lt;5,'Tabel (A)A Br'!G18&lt;0.5),"-",IFERROR('Tabel (A)A Br'!G18/'Tabel A F'!G18*100,"-"))</f>
        <v>3.5944891304347824</v>
      </c>
      <c r="H18" s="69">
        <f>IF(OR('Tabel A F'!H18&lt;5,'Tabel (A)A Br'!H18&lt;0.5),"-",IFERROR('Tabel (A)A Br'!H18/'Tabel A F'!H18*100,"-"))</f>
        <v>2.2327673469387754</v>
      </c>
      <c r="I18" s="69" t="str">
        <f>IF(OR('Tabel A F'!I18&lt;5,'Tabel (A)A Br'!I18&lt;0.5),"-",IFERROR('Tabel (A)A Br'!I18/'Tabel A F'!I18*100,"-"))</f>
        <v>-</v>
      </c>
      <c r="K18" s="69">
        <f>IF(OR('Tabel A F'!K18&lt;5,'Tabel (A)A Br'!K18&lt;0.5),"-",IFERROR('Tabel (A)A Br'!K18/'Tabel A F'!K18*100,"-"))</f>
        <v>2.1736546463245494</v>
      </c>
    </row>
    <row r="19" spans="1:11" ht="15.75" hidden="1" customHeight="1" x14ac:dyDescent="0.2">
      <c r="A19" s="31" t="s">
        <v>33</v>
      </c>
      <c r="B19" s="68" t="str">
        <f>IF(OR('Tabel A F'!B19&lt;5,'Tabel (A)A Br'!B19&lt;0.5),"-",IFERROR('Tabel (A)A Br'!B19/'Tabel A F'!B19*100,"-"))</f>
        <v>-</v>
      </c>
      <c r="C19" s="68" t="str">
        <f>IF(OR('Tabel A F'!C19&lt;5,'Tabel (A)A Br'!C19&lt;0.5),"-",IFERROR('Tabel (A)A Br'!C19/'Tabel A F'!C19*100,"-"))</f>
        <v>-</v>
      </c>
      <c r="D19" s="68">
        <f>IF(OR('Tabel A F'!D19&lt;5,'Tabel (A)A Br'!D19&lt;0.5),"-",IFERROR('Tabel (A)A Br'!D19/'Tabel A F'!D19*100,"-"))</f>
        <v>3.8454230769230771</v>
      </c>
      <c r="E19" s="68" t="str">
        <f>IF(OR('Tabel A F'!E19&lt;5,'Tabel (A)A Br'!E19&lt;0.5),"-",IFERROR('Tabel (A)A Br'!E19/'Tabel A F'!E19*100,"-"))</f>
        <v>-</v>
      </c>
      <c r="F19" s="68" t="str">
        <f>IF(OR('Tabel A F'!F19&lt;5,'Tabel (A)A Br'!F19&lt;0.5),"-",IFERROR('Tabel (A)A Br'!F19/'Tabel A F'!F19*100,"-"))</f>
        <v>-</v>
      </c>
      <c r="G19" s="68" t="str">
        <f>IF(OR('Tabel A F'!G19&lt;5,'Tabel (A)A Br'!G19&lt;0.5),"-",IFERROR('Tabel (A)A Br'!G19/'Tabel A F'!G19*100,"-"))</f>
        <v>-</v>
      </c>
      <c r="H19" s="68">
        <f>IF(OR('Tabel A F'!H19&lt;5,'Tabel (A)A Br'!H19&lt;0.5),"-",IFERROR('Tabel (A)A Br'!H19/'Tabel A F'!H19*100,"-"))</f>
        <v>0.65138732394366194</v>
      </c>
      <c r="I19" s="68" t="str">
        <f>IF(OR('Tabel A F'!I19&lt;5,'Tabel (A)A Br'!I19&lt;0.5),"-",IFERROR('Tabel (A)A Br'!I19/'Tabel A F'!I19*100,"-"))</f>
        <v>-</v>
      </c>
      <c r="K19" s="68">
        <f>IF(OR('Tabel A F'!K19&lt;5,'Tabel (A)A Br'!K19&lt;0.5),"-",IFERROR('Tabel (A)A Br'!K19/'Tabel A F'!K19*100,"-"))</f>
        <v>0.80216666666666669</v>
      </c>
    </row>
    <row r="20" spans="1:11" ht="15.75" hidden="1" customHeight="1" x14ac:dyDescent="0.2">
      <c r="A20" s="33" t="s">
        <v>34</v>
      </c>
      <c r="B20" s="69" t="str">
        <f>IF(OR('Tabel A F'!B20&lt;5,'Tabel (A)A Br'!B20&lt;0.5),"-",IFERROR('Tabel (A)A Br'!B20/'Tabel A F'!B20*100,"-"))</f>
        <v>-</v>
      </c>
      <c r="C20" s="69" t="str">
        <f>IF(OR('Tabel A F'!C20&lt;5,'Tabel (A)A Br'!C20&lt;0.5),"-",IFERROR('Tabel (A)A Br'!C20/'Tabel A F'!C20*100,"-"))</f>
        <v>-</v>
      </c>
      <c r="D20" s="69">
        <f>IF(OR('Tabel A F'!D20&lt;5,'Tabel (A)A Br'!D20&lt;0.5),"-",IFERROR('Tabel (A)A Br'!D20/'Tabel A F'!D20*100,"-"))</f>
        <v>3.6669622641509436</v>
      </c>
      <c r="E20" s="69" t="str">
        <f>IF(OR('Tabel A F'!E20&lt;5,'Tabel (A)A Br'!E20&lt;0.5),"-",IFERROR('Tabel (A)A Br'!E20/'Tabel A F'!E20*100,"-"))</f>
        <v>-</v>
      </c>
      <c r="F20" s="69" t="str">
        <f>IF(OR('Tabel A F'!F20&lt;5,'Tabel (A)A Br'!F20&lt;0.5),"-",IFERROR('Tabel (A)A Br'!F20/'Tabel A F'!F20*100,"-"))</f>
        <v>-</v>
      </c>
      <c r="G20" s="69">
        <f>IF(OR('Tabel A F'!G20&lt;5,'Tabel (A)A Br'!G20&lt;0.5),"-",IFERROR('Tabel (A)A Br'!G20/'Tabel A F'!G20*100,"-"))</f>
        <v>3.8454358974358969</v>
      </c>
      <c r="H20" s="69">
        <f>IF(OR('Tabel A F'!H20&lt;5,'Tabel (A)A Br'!H20&lt;0.5),"-",IFERROR('Tabel (A)A Br'!H20/'Tabel A F'!H20*100,"-"))</f>
        <v>3.1730230769230769</v>
      </c>
      <c r="I20" s="69" t="str">
        <f>IF(OR('Tabel A F'!I20&lt;5,'Tabel (A)A Br'!I20&lt;0.5),"-",IFERROR('Tabel (A)A Br'!I20/'Tabel A F'!I20*100,"-"))</f>
        <v>-</v>
      </c>
      <c r="K20" s="69">
        <f>IF(OR('Tabel A F'!K20&lt;5,'Tabel (A)A Br'!K20&lt;0.5),"-",IFERROR('Tabel (A)A Br'!K20/'Tabel A F'!K20*100,"-"))</f>
        <v>2.6072707509881421</v>
      </c>
    </row>
    <row r="21" spans="1:11" ht="15.75" customHeight="1" x14ac:dyDescent="0.2">
      <c r="A21" s="83" t="s">
        <v>35</v>
      </c>
      <c r="B21" s="95">
        <f>IF(OR('Tabel A F'!B21&lt;5,'Tabel (A)A Br'!B21&lt;0.5),"-",IFERROR('Tabel (A)A Br'!B21/'Tabel A F'!B21*100,"-"))</f>
        <v>0.86171779141104299</v>
      </c>
      <c r="C21" s="95">
        <f>IF(OR('Tabel A F'!C21&lt;5,'Tabel (A)A Br'!C21&lt;0.5),"-",IFERROR('Tabel (A)A Br'!C21/'Tabel A F'!C21*100,"-"))</f>
        <v>0.40153012048192765</v>
      </c>
      <c r="D21" s="95">
        <f>IF(OR('Tabel A F'!D21&lt;5,'Tabel (A)A Br'!D21&lt;0.5),"-",IFERROR('Tabel (A)A Br'!D21/'Tabel A F'!D21*100,"-"))</f>
        <v>2.0427648351648351</v>
      </c>
      <c r="E21" s="95">
        <f>IF(OR('Tabel A F'!E21&lt;5,'Tabel (A)A Br'!E21&lt;0.5),"-",IFERROR('Tabel (A)A Br'!E21/'Tabel A F'!E21*100,"-"))</f>
        <v>1.1440924092409241</v>
      </c>
      <c r="F21" s="95">
        <f>IF(OR('Tabel A F'!F21&lt;5,'Tabel (A)A Br'!F21&lt;0.5),"-",IFERROR('Tabel (A)A Br'!F21/'Tabel A F'!F21*100,"-"))</f>
        <v>1.505480686695279</v>
      </c>
      <c r="G21" s="95">
        <f>IF(OR('Tabel A F'!G21&lt;5,'Tabel (A)A Br'!G21&lt;0.5),"-",IFERROR('Tabel (A)A Br'!G21/'Tabel A F'!G21*100,"-"))</f>
        <v>2.1111385542168675</v>
      </c>
      <c r="H21" s="95">
        <f>IF(OR('Tabel A F'!H21&lt;5,'Tabel (A)A Br'!H21&lt;0.5),"-",IFERROR('Tabel (A)A Br'!H21/'Tabel A F'!H21*100,"-"))</f>
        <v>2.2472439024390245</v>
      </c>
      <c r="I21" s="95" t="str">
        <f>IF(OR('Tabel A F'!I21&lt;5,'Tabel (A)A Br'!I21&lt;0.5),"-",IFERROR('Tabel (A)A Br'!I21/'Tabel A F'!I21*100,"-"))</f>
        <v>-</v>
      </c>
      <c r="J21" s="133"/>
      <c r="K21" s="95">
        <f>IF(OR('Tabel A F'!K21&lt;5,'Tabel (A)A Br'!K21&lt;0.5),"-",IFERROR('Tabel (A)A Br'!K21/'Tabel A F'!K21*100,"-"))</f>
        <v>1.8655892672858616</v>
      </c>
    </row>
    <row r="22" spans="1:11" ht="15.75" customHeight="1" x14ac:dyDescent="0.2">
      <c r="A22" s="79" t="s">
        <v>36</v>
      </c>
      <c r="B22" s="93" t="str">
        <f>IF(OR('Tabel A F'!B22&lt;5,'Tabel (A)A Br'!B22&lt;0.5),"-",IFERROR('Tabel (A)A Br'!B22/'Tabel A F'!B22*100,"-"))</f>
        <v>-</v>
      </c>
      <c r="C22" s="93" t="str">
        <f>IF(OR('Tabel A F'!C22&lt;5,'Tabel (A)A Br'!C22&lt;0.5),"-",IFERROR('Tabel (A)A Br'!C22/'Tabel A F'!C22*100,"-"))</f>
        <v>-</v>
      </c>
      <c r="D22" s="93">
        <f>IF(OR('Tabel A F'!D22&lt;5,'Tabel (A)A Br'!D22&lt;0.5),"-",IFERROR('Tabel (A)A Br'!D22/'Tabel A F'!D22*100,"-"))</f>
        <v>4.9427528089887636</v>
      </c>
      <c r="E22" s="93" t="str">
        <f>IF(OR('Tabel A F'!E22&lt;5,'Tabel (A)A Br'!E22&lt;0.5),"-",IFERROR('Tabel (A)A Br'!E22/'Tabel A F'!E22*100,"-"))</f>
        <v>-</v>
      </c>
      <c r="F22" s="93" t="str">
        <f>IF(OR('Tabel A F'!F22&lt;5,'Tabel (A)A Br'!F22&lt;0.5),"-",IFERROR('Tabel (A)A Br'!F22/'Tabel A F'!F22*100,"-"))</f>
        <v>-</v>
      </c>
      <c r="G22" s="93">
        <f>IF(OR('Tabel A F'!G22&lt;5,'Tabel (A)A Br'!G22&lt;0.5),"-",IFERROR('Tabel (A)A Br'!G22/'Tabel A F'!G22*100,"-"))</f>
        <v>2.4385609756097564</v>
      </c>
      <c r="H22" s="93">
        <f>IF(OR('Tabel A F'!H22&lt;5,'Tabel (A)A Br'!H22&lt;0.5),"-",IFERROR('Tabel (A)A Br'!H22/'Tabel A F'!H22*100,"-"))</f>
        <v>4.0243270440251573</v>
      </c>
      <c r="I22" s="93" t="str">
        <f>IF(OR('Tabel A F'!I22&lt;5,'Tabel (A)A Br'!I22&lt;0.5),"-",IFERROR('Tabel (A)A Br'!I22/'Tabel A F'!I22*100,"-"))</f>
        <v>-</v>
      </c>
      <c r="J22" s="133"/>
      <c r="K22" s="93">
        <f>IF(OR('Tabel A F'!K22&lt;5,'Tabel (A)A Br'!K22&lt;0.5),"-",IFERROR('Tabel (A)A Br'!K22/'Tabel A F'!K22*100,"-"))</f>
        <v>3.0964671916010498</v>
      </c>
    </row>
    <row r="23" spans="1:11" ht="15.75" customHeight="1" x14ac:dyDescent="0.2">
      <c r="A23" s="90" t="s">
        <v>37</v>
      </c>
      <c r="B23" s="94" t="str">
        <f>IF(OR('Tabel A F'!B23&lt;5,'Tabel (A)A Br'!B23&lt;0.5),"-",IFERROR('Tabel (A)A Br'!B23/'Tabel A F'!B23*100,"-"))</f>
        <v>-</v>
      </c>
      <c r="C23" s="94" t="str">
        <f>IF(OR('Tabel A F'!C23&lt;5,'Tabel (A)A Br'!C23&lt;0.5),"-",IFERROR('Tabel (A)A Br'!C23/'Tabel A F'!C23*100,"-"))</f>
        <v>-</v>
      </c>
      <c r="D23" s="94">
        <f>IF(OR('Tabel A F'!D23&lt;5,'Tabel (A)A Br'!D23&lt;0.5),"-",IFERROR('Tabel (A)A Br'!D23/'Tabel A F'!D23*100,"-"))</f>
        <v>6.3280285714285718</v>
      </c>
      <c r="E23" s="94" t="str">
        <f>IF(OR('Tabel A F'!E23&lt;5,'Tabel (A)A Br'!E23&lt;0.5),"-",IFERROR('Tabel (A)A Br'!E23/'Tabel A F'!E23*100,"-"))</f>
        <v>-</v>
      </c>
      <c r="F23" s="94" t="str">
        <f>IF(OR('Tabel A F'!F23&lt;5,'Tabel (A)A Br'!F23&lt;0.5),"-",IFERROR('Tabel (A)A Br'!F23/'Tabel A F'!F23*100,"-"))</f>
        <v>-</v>
      </c>
      <c r="G23" s="94">
        <f>IF(OR('Tabel A F'!G23&lt;5,'Tabel (A)A Br'!G23&lt;0.5),"-",IFERROR('Tabel (A)A Br'!G23/'Tabel A F'!G23*100,"-"))</f>
        <v>2.4255555555555555</v>
      </c>
      <c r="H23" s="94">
        <f>IF(OR('Tabel A F'!H23&lt;5,'Tabel (A)A Br'!H23&lt;0.5),"-",IFERROR('Tabel (A)A Br'!H23/'Tabel A F'!H23*100,"-"))</f>
        <v>4.7639139465875378</v>
      </c>
      <c r="I23" s="94" t="str">
        <f>IF(OR('Tabel A F'!I23&lt;5,'Tabel (A)A Br'!I23&lt;0.5),"-",IFERROR('Tabel (A)A Br'!I23/'Tabel A F'!I23*100,"-"))</f>
        <v>-</v>
      </c>
      <c r="J23" s="133"/>
      <c r="K23" s="94">
        <f>IF(OR('Tabel A F'!K23&lt;5,'Tabel (A)A Br'!K23&lt;0.5),"-",IFERROR('Tabel (A)A Br'!K23/'Tabel A F'!K23*100,"-"))</f>
        <v>4.177187891440501</v>
      </c>
    </row>
    <row r="24" spans="1:11" ht="15.75" customHeight="1" x14ac:dyDescent="0.2">
      <c r="A24" s="83" t="s">
        <v>38</v>
      </c>
      <c r="B24" s="95" t="str">
        <f>IF(OR('Tabel A F'!B24&lt;5,'Tabel (A)A Br'!B24&lt;0.5),"-",IFERROR('Tabel (A)A Br'!B24/'Tabel A F'!B24*100,"-"))</f>
        <v>-</v>
      </c>
      <c r="C24" s="95">
        <f>IF(OR('Tabel A F'!C24&lt;5,'Tabel (A)A Br'!C24&lt;0.5),"-",IFERROR('Tabel (A)A Br'!C24/'Tabel A F'!C24*100,"-"))</f>
        <v>0.58468421052631581</v>
      </c>
      <c r="D24" s="95">
        <f>IF(OR('Tabel A F'!D24&lt;5,'Tabel (A)A Br'!D24&lt;0.5),"-",IFERROR('Tabel (A)A Br'!D24/'Tabel A F'!D24*100,"-"))</f>
        <v>0.41144444444444439</v>
      </c>
      <c r="E24" s="95">
        <f>IF(OR('Tabel A F'!E24&lt;5,'Tabel (A)A Br'!E24&lt;0.5),"-",IFERROR('Tabel (A)A Br'!E24/'Tabel A F'!E24*100,"-"))</f>
        <v>0.4762128378378378</v>
      </c>
      <c r="F24" s="95" t="str">
        <f>IF(OR('Tabel A F'!F24&lt;5,'Tabel (A)A Br'!F24&lt;0.5),"-",IFERROR('Tabel (A)A Br'!F24/'Tabel A F'!F24*100,"-"))</f>
        <v>-</v>
      </c>
      <c r="G24" s="95">
        <f>IF(OR('Tabel A F'!G24&lt;5,'Tabel (A)A Br'!G24&lt;0.5),"-",IFERROR('Tabel (A)A Br'!G24/'Tabel A F'!G24*100,"-"))</f>
        <v>1.0362789598108748</v>
      </c>
      <c r="H24" s="95">
        <f>IF(OR('Tabel A F'!H24&lt;5,'Tabel (A)A Br'!H24&lt;0.5),"-",IFERROR('Tabel (A)A Br'!H24/'Tabel A F'!H24*100,"-"))</f>
        <v>1.3856776447105787</v>
      </c>
      <c r="I24" s="95" t="str">
        <f>IF(OR('Tabel A F'!I24&lt;5,'Tabel (A)A Br'!I24&lt;0.5),"-",IFERROR('Tabel (A)A Br'!I24/'Tabel A F'!I24*100,"-"))</f>
        <v>-</v>
      </c>
      <c r="J24" s="133"/>
      <c r="K24" s="95">
        <f>IF(OR('Tabel A F'!K24&lt;5,'Tabel (A)A Br'!K24&lt;0.5),"-",IFERROR('Tabel (A)A Br'!K24/'Tabel A F'!K24*100,"-"))</f>
        <v>0.87754057279236275</v>
      </c>
    </row>
    <row r="25" spans="1:11" ht="15.75" customHeight="1" x14ac:dyDescent="0.2">
      <c r="A25" s="79" t="s">
        <v>39</v>
      </c>
      <c r="B25" s="93">
        <f>IF(OR('Tabel A F'!B25&lt;5,'Tabel (A)A Br'!B25&lt;0.5),"-",IFERROR('Tabel (A)A Br'!B25/'Tabel A F'!B25*100,"-"))</f>
        <v>0.96598347107438032</v>
      </c>
      <c r="C25" s="93">
        <f>IF(OR('Tabel A F'!C25&lt;5,'Tabel (A)A Br'!C25&lt;0.5),"-",IFERROR('Tabel (A)A Br'!C25/'Tabel A F'!C25*100,"-"))</f>
        <v>1.8757073170731706</v>
      </c>
      <c r="D25" s="93">
        <f>IF(OR('Tabel A F'!D25&lt;5,'Tabel (A)A Br'!D25&lt;0.5),"-",IFERROR('Tabel (A)A Br'!D25/'Tabel A F'!D25*100,"-"))</f>
        <v>4.9449329608938548</v>
      </c>
      <c r="E25" s="93">
        <f>IF(OR('Tabel A F'!E25&lt;5,'Tabel (A)A Br'!E25&lt;0.5),"-",IFERROR('Tabel (A)A Br'!E25/'Tabel A F'!E25*100,"-"))</f>
        <v>1.5354782608695654</v>
      </c>
      <c r="F25" s="93">
        <f>IF(OR('Tabel A F'!F25&lt;5,'Tabel (A)A Br'!F25&lt;0.5),"-",IFERROR('Tabel (A)A Br'!F25/'Tabel A F'!F25*100,"-"))</f>
        <v>3.9082542372881357</v>
      </c>
      <c r="G25" s="93">
        <f>IF(OR('Tabel A F'!G25&lt;5,'Tabel (A)A Br'!G25&lt;0.5),"-",IFERROR('Tabel (A)A Br'!G25/'Tabel A F'!G25*100,"-"))</f>
        <v>0.80875207986688857</v>
      </c>
      <c r="H25" s="93">
        <f>IF(OR('Tabel A F'!H25&lt;5,'Tabel (A)A Br'!H25&lt;0.5),"-",IFERROR('Tabel (A)A Br'!H25/'Tabel A F'!H25*100,"-"))</f>
        <v>1.969507969151671</v>
      </c>
      <c r="I25" s="93" t="str">
        <f>IF(OR('Tabel A F'!I25&lt;5,'Tabel (A)A Br'!I25&lt;0.5),"-",IFERROR('Tabel (A)A Br'!I25/'Tabel A F'!I25*100,"-"))</f>
        <v>-</v>
      </c>
      <c r="J25" s="133"/>
      <c r="K25" s="93">
        <f>IF(OR('Tabel A F'!K25&lt;5,'Tabel (A)A Br'!K25&lt;0.5),"-",IFERROR('Tabel (A)A Br'!K25/'Tabel A F'!K25*100,"-"))</f>
        <v>2.0683347525279405</v>
      </c>
    </row>
    <row r="26" spans="1:11" ht="15.75" customHeight="1" x14ac:dyDescent="0.2">
      <c r="A26" s="90" t="s">
        <v>40</v>
      </c>
      <c r="B26" s="94">
        <f>IF(OR('Tabel A F'!B26&lt;5,'Tabel (A)A Br'!B26&lt;0.5),"-",IFERROR('Tabel (A)A Br'!B26/'Tabel A F'!B26*100,"-"))</f>
        <v>0.64903440366972476</v>
      </c>
      <c r="C26" s="94">
        <f>IF(OR('Tabel A F'!C26&lt;5,'Tabel (A)A Br'!C26&lt;0.5),"-",IFERROR('Tabel (A)A Br'!C26/'Tabel A F'!C26*100,"-"))</f>
        <v>0.42458072916666662</v>
      </c>
      <c r="D26" s="94">
        <f>IF(OR('Tabel A F'!D26&lt;5,'Tabel (A)A Br'!D26&lt;0.5),"-",IFERROR('Tabel (A)A Br'!D26/'Tabel A F'!D26*100,"-"))</f>
        <v>0.7964147685525349</v>
      </c>
      <c r="E26" s="94">
        <f>IF(OR('Tabel A F'!E26&lt;5,'Tabel (A)A Br'!E26&lt;0.5),"-",IFERROR('Tabel (A)A Br'!E26/'Tabel A F'!E26*100,"-"))</f>
        <v>0.24737762237762237</v>
      </c>
      <c r="F26" s="94">
        <f>IF(OR('Tabel A F'!F26&lt;5,'Tabel (A)A Br'!F26&lt;0.5),"-",IFERROR('Tabel (A)A Br'!F26/'Tabel A F'!F26*100,"-"))</f>
        <v>0.73873633677991135</v>
      </c>
      <c r="G26" s="94">
        <f>IF(OR('Tabel A F'!G26&lt;5,'Tabel (A)A Br'!G26&lt;0.5),"-",IFERROR('Tabel (A)A Br'!G26/'Tabel A F'!G26*100,"-"))</f>
        <v>0.68060164835164849</v>
      </c>
      <c r="H26" s="94">
        <f>IF(OR('Tabel A F'!H26&lt;5,'Tabel (A)A Br'!H26&lt;0.5),"-",IFERROR('Tabel (A)A Br'!H26/'Tabel A F'!H26*100,"-"))</f>
        <v>0.99563343872047605</v>
      </c>
      <c r="I26" s="94" t="str">
        <f>IF(OR('Tabel A F'!I26&lt;5,'Tabel (A)A Br'!I26&lt;0.5),"-",IFERROR('Tabel (A)A Br'!I26/'Tabel A F'!I26*100,"-"))</f>
        <v>-</v>
      </c>
      <c r="J26" s="133"/>
      <c r="K26" s="94">
        <f>IF(OR('Tabel A F'!K26&lt;5,'Tabel (A)A Br'!K26&lt;0.5),"-",IFERROR('Tabel (A)A Br'!K26/'Tabel A F'!K26*100,"-"))</f>
        <v>0.80276791616283749</v>
      </c>
    </row>
    <row r="27" spans="1:11" ht="15.75" customHeight="1" x14ac:dyDescent="0.2">
      <c r="A27" s="83" t="s">
        <v>41</v>
      </c>
      <c r="B27" s="95">
        <f>IF(OR('Tabel A F'!B27&lt;5,'Tabel (A)A Br'!B27&lt;0.5),"-",IFERROR('Tabel (A)A Br'!B27/'Tabel A F'!B27*100,"-"))</f>
        <v>0.68664285714285711</v>
      </c>
      <c r="C27" s="95" t="str">
        <f>IF(OR('Tabel A F'!C27&lt;5,'Tabel (A)A Br'!C27&lt;0.5),"-",IFERROR('Tabel (A)A Br'!C27/'Tabel A F'!C27*100,"-"))</f>
        <v>-</v>
      </c>
      <c r="D27" s="95">
        <f>IF(OR('Tabel A F'!D27&lt;5,'Tabel (A)A Br'!D27&lt;0.5),"-",IFERROR('Tabel (A)A Br'!D27/'Tabel A F'!D27*100,"-"))</f>
        <v>0.68114346895074951</v>
      </c>
      <c r="E27" s="95">
        <f>IF(OR('Tabel A F'!E27&lt;5,'Tabel (A)A Br'!E27&lt;0.5),"-",IFERROR('Tabel (A)A Br'!E27/'Tabel A F'!E27*100,"-"))</f>
        <v>0.83497311827956999</v>
      </c>
      <c r="F27" s="95" t="str">
        <f>IF(OR('Tabel A F'!F27&lt;5,'Tabel (A)A Br'!F27&lt;0.5),"-",IFERROR('Tabel (A)A Br'!F27/'Tabel A F'!F27*100,"-"))</f>
        <v>-</v>
      </c>
      <c r="G27" s="95">
        <f>IF(OR('Tabel A F'!G27&lt;5,'Tabel (A)A Br'!G27&lt;0.5),"-",IFERROR('Tabel (A)A Br'!G27/'Tabel A F'!G27*100,"-"))</f>
        <v>0.5680738636363637</v>
      </c>
      <c r="H27" s="95">
        <f>IF(OR('Tabel A F'!H27&lt;5,'Tabel (A)A Br'!H27&lt;0.5),"-",IFERROR('Tabel (A)A Br'!H27/'Tabel A F'!H27*100,"-"))</f>
        <v>1.6218018867924529</v>
      </c>
      <c r="I27" s="95" t="str">
        <f>IF(OR('Tabel A F'!I27&lt;5,'Tabel (A)A Br'!I27&lt;0.5),"-",IFERROR('Tabel (A)A Br'!I27/'Tabel A F'!I27*100,"-"))</f>
        <v>-</v>
      </c>
      <c r="J27" s="133"/>
      <c r="K27" s="95">
        <f>IF(OR('Tabel A F'!K27&lt;5,'Tabel (A)A Br'!K27&lt;0.5),"-",IFERROR('Tabel (A)A Br'!K27/'Tabel A F'!K27*100,"-"))</f>
        <v>1.0052466501240693</v>
      </c>
    </row>
    <row r="28" spans="1:11" ht="15.75" customHeight="1" x14ac:dyDescent="0.2">
      <c r="A28" s="79" t="s">
        <v>42</v>
      </c>
      <c r="B28" s="93">
        <f>IF(OR('Tabel A F'!B28&lt;5,'Tabel (A)A Br'!B28&lt;0.5),"-",IFERROR('Tabel (A)A Br'!B28/'Tabel A F'!B28*100,"-"))</f>
        <v>2.5507555555555554</v>
      </c>
      <c r="C28" s="93">
        <f>IF(OR('Tabel A F'!C28&lt;5,'Tabel (A)A Br'!C28&lt;0.5),"-",IFERROR('Tabel (A)A Br'!C28/'Tabel A F'!C28*100,"-"))</f>
        <v>1.7498348623853208</v>
      </c>
      <c r="D28" s="93">
        <f>IF(OR('Tabel A F'!D28&lt;5,'Tabel (A)A Br'!D28&lt;0.5),"-",IFERROR('Tabel (A)A Br'!D28/'Tabel A F'!D28*100,"-"))</f>
        <v>4.6864353697749195</v>
      </c>
      <c r="E28" s="93">
        <f>IF(OR('Tabel A F'!E28&lt;5,'Tabel (A)A Br'!E28&lt;0.5),"-",IFERROR('Tabel (A)A Br'!E28/'Tabel A F'!E28*100,"-"))</f>
        <v>1.8087685185185185</v>
      </c>
      <c r="F28" s="93">
        <f>IF(OR('Tabel A F'!F28&lt;5,'Tabel (A)A Br'!F28&lt;0.5),"-",IFERROR('Tabel (A)A Br'!F28/'Tabel A F'!F28*100,"-"))</f>
        <v>2.9129419354838713</v>
      </c>
      <c r="G28" s="93">
        <f>IF(OR('Tabel A F'!G28&lt;5,'Tabel (A)A Br'!G28&lt;0.5),"-",IFERROR('Tabel (A)A Br'!G28/'Tabel A F'!G28*100,"-"))</f>
        <v>3.098710204081633</v>
      </c>
      <c r="H28" s="93">
        <f>IF(OR('Tabel A F'!H28&lt;5,'Tabel (A)A Br'!H28&lt;0.5),"-",IFERROR('Tabel (A)A Br'!H28/'Tabel A F'!H28*100,"-"))</f>
        <v>3.4677242232609289</v>
      </c>
      <c r="I28" s="93" t="str">
        <f>IF(OR('Tabel A F'!I28&lt;5,'Tabel (A)A Br'!I28&lt;0.5),"-",IFERROR('Tabel (A)A Br'!I28/'Tabel A F'!I28*100,"-"))</f>
        <v>-</v>
      </c>
      <c r="J28" s="133"/>
      <c r="K28" s="93">
        <f>IF(OR('Tabel A F'!K28&lt;5,'Tabel (A)A Br'!K28&lt;0.5),"-",IFERROR('Tabel (A)A Br'!K28/'Tabel A F'!K28*100,"-"))</f>
        <v>3.6207670062438386</v>
      </c>
    </row>
    <row r="29" spans="1:11" ht="15.75" customHeight="1" x14ac:dyDescent="0.2">
      <c r="A29" s="90" t="s">
        <v>43</v>
      </c>
      <c r="B29" s="94">
        <f>IF(OR('Tabel A F'!B29&lt;5,'Tabel (A)A Br'!B29&lt;0.5),"-",IFERROR('Tabel (A)A Br'!B29/'Tabel A F'!B29*100,"-"))</f>
        <v>1.3259310344827584</v>
      </c>
      <c r="C29" s="94" t="str">
        <f>IF(OR('Tabel A F'!C29&lt;5,'Tabel (A)A Br'!C29&lt;0.5),"-",IFERROR('Tabel (A)A Br'!C29/'Tabel A F'!C29*100,"-"))</f>
        <v>-</v>
      </c>
      <c r="D29" s="94" t="str">
        <f>IF(OR('Tabel A F'!D29&lt;5,'Tabel (A)A Br'!D29&lt;0.5),"-",IFERROR('Tabel (A)A Br'!D29/'Tabel A F'!D29*100,"-"))</f>
        <v>-</v>
      </c>
      <c r="E29" s="94" t="str">
        <f>IF(OR('Tabel A F'!E29&lt;5,'Tabel (A)A Br'!E29&lt;0.5),"-",IFERROR('Tabel (A)A Br'!E29/'Tabel A F'!E29*100,"-"))</f>
        <v>-</v>
      </c>
      <c r="F29" s="94" t="str">
        <f>IF(OR('Tabel A F'!F29&lt;5,'Tabel (A)A Br'!F29&lt;0.5),"-",IFERROR('Tabel (A)A Br'!F29/'Tabel A F'!F29*100,"-"))</f>
        <v>-</v>
      </c>
      <c r="G29" s="94" t="str">
        <f>IF(OR('Tabel A F'!G29&lt;5,'Tabel (A)A Br'!G29&lt;0.5),"-",IFERROR('Tabel (A)A Br'!G29/'Tabel A F'!G29*100,"-"))</f>
        <v>-</v>
      </c>
      <c r="H29" s="94">
        <f>IF(OR('Tabel A F'!H29&lt;5,'Tabel (A)A Br'!H29&lt;0.5),"-",IFERROR('Tabel (A)A Br'!H29/'Tabel A F'!H29*100,"-"))</f>
        <v>0.43762637362637358</v>
      </c>
      <c r="I29" s="94" t="str">
        <f>IF(OR('Tabel A F'!I29&lt;5,'Tabel (A)A Br'!I29&lt;0.5),"-",IFERROR('Tabel (A)A Br'!I29/'Tabel A F'!I29*100,"-"))</f>
        <v>-</v>
      </c>
      <c r="J29" s="133"/>
      <c r="K29" s="94">
        <f>IF(OR('Tabel A F'!K29&lt;5,'Tabel (A)A Br'!K29&lt;0.5),"-",IFERROR('Tabel (A)A Br'!K29/'Tabel A F'!K29*100,"-"))</f>
        <v>0.46378922155688623</v>
      </c>
    </row>
    <row r="30" spans="1:11" ht="15.75" customHeight="1" x14ac:dyDescent="0.2">
      <c r="A30" s="83" t="s">
        <v>44</v>
      </c>
      <c r="B30" s="95">
        <f>IF(OR('Tabel A F'!B30&lt;5,'Tabel (A)A Br'!B30&lt;0.5),"-",IFERROR('Tabel (A)A Br'!B30/'Tabel A F'!B30*100,"-"))</f>
        <v>3.4596807817589572</v>
      </c>
      <c r="C30" s="95">
        <f>IF(OR('Tabel A F'!C30&lt;5,'Tabel (A)A Br'!C30&lt;0.5),"-",IFERROR('Tabel (A)A Br'!C30/'Tabel A F'!C30*100,"-"))</f>
        <v>1.5034812030075189</v>
      </c>
      <c r="D30" s="95">
        <f>IF(OR('Tabel A F'!D30&lt;5,'Tabel (A)A Br'!D30&lt;0.5),"-",IFERROR('Tabel (A)A Br'!D30/'Tabel A F'!D30*100,"-"))</f>
        <v>2.2546979472140762</v>
      </c>
      <c r="E30" s="95">
        <f>IF(OR('Tabel A F'!E30&lt;5,'Tabel (A)A Br'!E30&lt;0.5),"-",IFERROR('Tabel (A)A Br'!E30/'Tabel A F'!E30*100,"-"))</f>
        <v>0.56160165975103737</v>
      </c>
      <c r="F30" s="95">
        <f>IF(OR('Tabel A F'!F30&lt;5,'Tabel (A)A Br'!F30&lt;0.5),"-",IFERROR('Tabel (A)A Br'!F30/'Tabel A F'!F30*100,"-"))</f>
        <v>0.94797905759162293</v>
      </c>
      <c r="G30" s="95">
        <f>IF(OR('Tabel A F'!G30&lt;5,'Tabel (A)A Br'!G30&lt;0.5),"-",IFERROR('Tabel (A)A Br'!G30/'Tabel A F'!G30*100,"-"))</f>
        <v>3.3139869451697126</v>
      </c>
      <c r="H30" s="95">
        <f>IF(OR('Tabel A F'!H30&lt;5,'Tabel (A)A Br'!H30&lt;0.5),"-",IFERROR('Tabel (A)A Br'!H30/'Tabel A F'!H30*100,"-"))</f>
        <v>3.0465261519302613</v>
      </c>
      <c r="I30" s="95" t="str">
        <f>IF(OR('Tabel A F'!I30&lt;5,'Tabel (A)A Br'!I30&lt;0.5),"-",IFERROR('Tabel (A)A Br'!I30/'Tabel A F'!I30*100,"-"))</f>
        <v>-</v>
      </c>
      <c r="J30" s="133"/>
      <c r="K30" s="95">
        <f>IF(OR('Tabel A F'!K30&lt;5,'Tabel (A)A Br'!K30&lt;0.5),"-",IFERROR('Tabel (A)A Br'!K30/'Tabel A F'!K30*100,"-"))</f>
        <v>2.6247146822948797</v>
      </c>
    </row>
    <row r="31" spans="1:11" ht="15.75" customHeight="1" x14ac:dyDescent="0.2">
      <c r="A31" s="79" t="s">
        <v>45</v>
      </c>
      <c r="B31" s="93">
        <f>IF(OR('Tabel A F'!B31&lt;5,'Tabel (A)A Br'!B31&lt;0.5),"-",IFERROR('Tabel (A)A Br'!B31/'Tabel A F'!B31*100,"-"))</f>
        <v>1.3383854166666667</v>
      </c>
      <c r="C31" s="93" t="str">
        <f>IF(OR('Tabel A F'!C31&lt;5,'Tabel (A)A Br'!C31&lt;0.5),"-",IFERROR('Tabel (A)A Br'!C31/'Tabel A F'!C31*100,"-"))</f>
        <v>-</v>
      </c>
      <c r="D31" s="93">
        <f>IF(OR('Tabel A F'!D31&lt;5,'Tabel (A)A Br'!D31&lt;0.5),"-",IFERROR('Tabel (A)A Br'!D31/'Tabel A F'!D31*100,"-"))</f>
        <v>4.4332642857142854</v>
      </c>
      <c r="E31" s="93">
        <f>IF(OR('Tabel A F'!E31&lt;5,'Tabel (A)A Br'!E31&lt;0.5),"-",IFERROR('Tabel (A)A Br'!E31/'Tabel A F'!E31*100,"-"))</f>
        <v>0.71852000000000005</v>
      </c>
      <c r="F31" s="93">
        <f>IF(OR('Tabel A F'!F31&lt;5,'Tabel (A)A Br'!F31&lt;0.5),"-",IFERROR('Tabel (A)A Br'!F31/'Tabel A F'!F31*100,"-"))</f>
        <v>1.4043368421052631</v>
      </c>
      <c r="G31" s="93">
        <f>IF(OR('Tabel A F'!G31&lt;5,'Tabel (A)A Br'!G31&lt;0.5),"-",IFERROR('Tabel (A)A Br'!G31/'Tabel A F'!G31*100,"-"))</f>
        <v>1.7846831683168318</v>
      </c>
      <c r="H31" s="93">
        <f>IF(OR('Tabel A F'!H31&lt;5,'Tabel (A)A Br'!H31&lt;0.5),"-",IFERROR('Tabel (A)A Br'!H31/'Tabel A F'!H31*100,"-"))</f>
        <v>3.4206445993031362</v>
      </c>
      <c r="I31" s="93" t="str">
        <f>IF(OR('Tabel A F'!I31&lt;5,'Tabel (A)A Br'!I31&lt;0.5),"-",IFERROR('Tabel (A)A Br'!I31/'Tabel A F'!I31*100,"-"))</f>
        <v>-</v>
      </c>
      <c r="J31" s="133"/>
      <c r="K31" s="93">
        <f>IF(OR('Tabel A F'!K31&lt;5,'Tabel (A)A Br'!K31&lt;0.5),"-",IFERROR('Tabel (A)A Br'!K31/'Tabel A F'!K31*100,"-"))</f>
        <v>2.5424741676234217</v>
      </c>
    </row>
    <row r="32" spans="1:11" ht="15.75" customHeight="1" x14ac:dyDescent="0.2">
      <c r="A32" s="90" t="s">
        <v>46</v>
      </c>
      <c r="B32" s="94">
        <f>IF(OR('Tabel A F'!B32&lt;5,'Tabel (A)A Br'!B32&lt;0.5),"-",IFERROR('Tabel (A)A Br'!B32/'Tabel A F'!B32*100,"-"))</f>
        <v>1.7928789808917198</v>
      </c>
      <c r="C32" s="94">
        <f>IF(OR('Tabel A F'!C32&lt;5,'Tabel (A)A Br'!C32&lt;0.5),"-",IFERROR('Tabel (A)A Br'!C32/'Tabel A F'!C32*100,"-"))</f>
        <v>1.5148712121212122</v>
      </c>
      <c r="D32" s="94">
        <f>IF(OR('Tabel A F'!D32&lt;5,'Tabel (A)A Br'!D32&lt;0.5),"-",IFERROR('Tabel (A)A Br'!D32/'Tabel A F'!D32*100,"-"))</f>
        <v>4.0807591463414639</v>
      </c>
      <c r="E32" s="94">
        <f>IF(OR('Tabel A F'!E32&lt;5,'Tabel (A)A Br'!E32&lt;0.5),"-",IFERROR('Tabel (A)A Br'!E32/'Tabel A F'!E32*100,"-"))</f>
        <v>0.7414205128205128</v>
      </c>
      <c r="F32" s="94">
        <f>IF(OR('Tabel A F'!F32&lt;5,'Tabel (A)A Br'!F32&lt;0.5),"-",IFERROR('Tabel (A)A Br'!F32/'Tabel A F'!F32*100,"-"))</f>
        <v>2.4856347826086957</v>
      </c>
      <c r="G32" s="94">
        <f>IF(OR('Tabel A F'!G32&lt;5,'Tabel (A)A Br'!G32&lt;0.5),"-",IFERROR('Tabel (A)A Br'!G32/'Tabel A F'!G32*100,"-"))</f>
        <v>2.7934884792626726</v>
      </c>
      <c r="H32" s="94">
        <f>IF(OR('Tabel A F'!H32&lt;5,'Tabel (A)A Br'!H32&lt;0.5),"-",IFERROR('Tabel (A)A Br'!H32/'Tabel A F'!H32*100,"-"))</f>
        <v>4.2252854511970535</v>
      </c>
      <c r="I32" s="94" t="str">
        <f>IF(OR('Tabel A F'!I32&lt;5,'Tabel (A)A Br'!I32&lt;0.5),"-",IFERROR('Tabel (A)A Br'!I32/'Tabel A F'!I32*100,"-"))</f>
        <v>-</v>
      </c>
      <c r="J32" s="133"/>
      <c r="K32" s="94">
        <f>IF(OR('Tabel A F'!K32&lt;5,'Tabel (A)A Br'!K32&lt;0.5),"-",IFERROR('Tabel (A)A Br'!K32/'Tabel A F'!K32*100,"-"))</f>
        <v>3.0139707431246348</v>
      </c>
    </row>
    <row r="33" spans="1:11" ht="15.75" customHeight="1" x14ac:dyDescent="0.2">
      <c r="A33" s="83" t="s">
        <v>47</v>
      </c>
      <c r="B33" s="95">
        <f>IF(OR('Tabel A F'!B33&lt;5,'Tabel (A)A Br'!B33&lt;0.5),"-",IFERROR('Tabel (A)A Br'!B33/'Tabel A F'!B33*100,"-"))</f>
        <v>3.8592273936170214</v>
      </c>
      <c r="C33" s="95">
        <f>IF(OR('Tabel A F'!C33&lt;5,'Tabel (A)A Br'!C33&lt;0.5),"-",IFERROR('Tabel (A)A Br'!C33/'Tabel A F'!C33*100,"-"))</f>
        <v>0.94611510791366893</v>
      </c>
      <c r="D33" s="95">
        <f>IF(OR('Tabel A F'!D33&lt;5,'Tabel (A)A Br'!D33&lt;0.5),"-",IFERROR('Tabel (A)A Br'!D33/'Tabel A F'!D33*100,"-"))</f>
        <v>4.0142863545816736</v>
      </c>
      <c r="E33" s="95">
        <f>IF(OR('Tabel A F'!E33&lt;5,'Tabel (A)A Br'!E33&lt;0.5),"-",IFERROR('Tabel (A)A Br'!E33/'Tabel A F'!E33*100,"-"))</f>
        <v>1.4871048387096775</v>
      </c>
      <c r="F33" s="95">
        <f>IF(OR('Tabel A F'!F33&lt;5,'Tabel (A)A Br'!F33&lt;0.5),"-",IFERROR('Tabel (A)A Br'!F33/'Tabel A F'!F33*100,"-"))</f>
        <v>2.7796058158319874</v>
      </c>
      <c r="G33" s="95">
        <f>IF(OR('Tabel A F'!G33&lt;5,'Tabel (A)A Br'!G33&lt;0.5),"-",IFERROR('Tabel (A)A Br'!G33/'Tabel A F'!G33*100,"-"))</f>
        <v>1.7185341812400636</v>
      </c>
      <c r="H33" s="95">
        <f>IF(OR('Tabel A F'!H33&lt;5,'Tabel (A)A Br'!H33&lt;0.5),"-",IFERROR('Tabel (A)A Br'!H33/'Tabel A F'!H33*100,"-"))</f>
        <v>2.5799002420005377</v>
      </c>
      <c r="I33" s="95">
        <f>IF(OR('Tabel A F'!I33&lt;5,'Tabel (A)A Br'!I33&lt;0.5),"-",IFERROR('Tabel (A)A Br'!I33/'Tabel A F'!I33*100,"-"))</f>
        <v>3.4476206896551722</v>
      </c>
      <c r="J33" s="133"/>
      <c r="K33" s="95">
        <f>IF(OR('Tabel A F'!K33&lt;5,'Tabel (A)A Br'!K33&lt;0.5),"-",IFERROR('Tabel (A)A Br'!K33/'Tabel A F'!K33*100,"-"))</f>
        <v>2.8504387600512762</v>
      </c>
    </row>
    <row r="34" spans="1:11" ht="15.75" customHeight="1" x14ac:dyDescent="0.2">
      <c r="A34" s="79" t="s">
        <v>48</v>
      </c>
      <c r="B34" s="93">
        <f>IF(OR('Tabel A F'!B34&lt;5,'Tabel (A)A Br'!B34&lt;0.5),"-",IFERROR('Tabel (A)A Br'!B34/'Tabel A F'!B34*100,"-"))</f>
        <v>1.0676915492957746</v>
      </c>
      <c r="C34" s="93">
        <f>IF(OR('Tabel A F'!C34&lt;5,'Tabel (A)A Br'!C34&lt;0.5),"-",IFERROR('Tabel (A)A Br'!C34/'Tabel A F'!C34*100,"-"))</f>
        <v>1.4390071599045346</v>
      </c>
      <c r="D34" s="93">
        <f>IF(OR('Tabel A F'!D34&lt;5,'Tabel (A)A Br'!D34&lt;0.5),"-",IFERROR('Tabel (A)A Br'!D34/'Tabel A F'!D34*100,"-"))</f>
        <v>1.5795315387705906</v>
      </c>
      <c r="E34" s="93">
        <f>IF(OR('Tabel A F'!E34&lt;5,'Tabel (A)A Br'!E34&lt;0.5),"-",IFERROR('Tabel (A)A Br'!E34/'Tabel A F'!E34*100,"-"))</f>
        <v>0.92022867737948078</v>
      </c>
      <c r="F34" s="93">
        <f>IF(OR('Tabel A F'!F34&lt;5,'Tabel (A)A Br'!F34&lt;0.5),"-",IFERROR('Tabel (A)A Br'!F34/'Tabel A F'!F34*100,"-"))</f>
        <v>0.85404387291981831</v>
      </c>
      <c r="G34" s="93">
        <f>IF(OR('Tabel A F'!G34&lt;5,'Tabel (A)A Br'!G34&lt;0.5),"-",IFERROR('Tabel (A)A Br'!G34/'Tabel A F'!G34*100,"-"))</f>
        <v>0.93645295587010835</v>
      </c>
      <c r="H34" s="93">
        <f>IF(OR('Tabel A F'!H34&lt;5,'Tabel (A)A Br'!H34&lt;0.5),"-",IFERROR('Tabel (A)A Br'!H34/'Tabel A F'!H34*100,"-"))</f>
        <v>1.0890416244683006</v>
      </c>
      <c r="I34" s="93">
        <f>IF(OR('Tabel A F'!I34&lt;5,'Tabel (A)A Br'!I34&lt;0.5),"-",IFERROR('Tabel (A)A Br'!I34/'Tabel A F'!I34*100,"-"))</f>
        <v>2.9406176470588234</v>
      </c>
      <c r="J34" s="133"/>
      <c r="K34" s="93">
        <f>IF(OR('Tabel A F'!K34&lt;5,'Tabel (A)A Br'!K34&lt;0.5),"-",IFERROR('Tabel (A)A Br'!K34/'Tabel A F'!K34*100,"-"))</f>
        <v>1.139485127261576</v>
      </c>
    </row>
    <row r="35" spans="1:11" ht="15.75" customHeight="1" x14ac:dyDescent="0.2">
      <c r="A35" s="90" t="s">
        <v>49</v>
      </c>
      <c r="B35" s="94">
        <f>IF(OR('Tabel A F'!B35&lt;5,'Tabel (A)A Br'!B35&lt;0.5),"-",IFERROR('Tabel (A)A Br'!B35/'Tabel A F'!B35*100,"-"))</f>
        <v>2.2918095238095235</v>
      </c>
      <c r="C35" s="94">
        <f>IF(OR('Tabel A F'!C35&lt;5,'Tabel (A)A Br'!C35&lt;0.5),"-",IFERROR('Tabel (A)A Br'!C35/'Tabel A F'!C35*100,"-"))</f>
        <v>1.0750698924731183</v>
      </c>
      <c r="D35" s="94">
        <f>IF(OR('Tabel A F'!D35&lt;5,'Tabel (A)A Br'!D35&lt;0.5),"-",IFERROR('Tabel (A)A Br'!D35/'Tabel A F'!D35*100,"-"))</f>
        <v>1.6060411522633746</v>
      </c>
      <c r="E35" s="94">
        <f>IF(OR('Tabel A F'!E35&lt;5,'Tabel (A)A Br'!E35&lt;0.5),"-",IFERROR('Tabel (A)A Br'!E35/'Tabel A F'!E35*100,"-"))</f>
        <v>0.73523132530120494</v>
      </c>
      <c r="F35" s="94">
        <f>IF(OR('Tabel A F'!F35&lt;5,'Tabel (A)A Br'!F35&lt;0.5),"-",IFERROR('Tabel (A)A Br'!F35/'Tabel A F'!F35*100,"-"))</f>
        <v>0.49483416252072965</v>
      </c>
      <c r="G35" s="94">
        <f>IF(OR('Tabel A F'!G35&lt;5,'Tabel (A)A Br'!G35&lt;0.5),"-",IFERROR('Tabel (A)A Br'!G35/'Tabel A F'!G35*100,"-"))</f>
        <v>0.78030081300813015</v>
      </c>
      <c r="H35" s="94">
        <f>IF(OR('Tabel A F'!H35&lt;5,'Tabel (A)A Br'!H35&lt;0.5),"-",IFERROR('Tabel (A)A Br'!H35/'Tabel A F'!H35*100,"-"))</f>
        <v>1.3974435117173838</v>
      </c>
      <c r="I35" s="94" t="str">
        <f>IF(OR('Tabel A F'!I35&lt;5,'Tabel (A)A Br'!I35&lt;0.5),"-",IFERROR('Tabel (A)A Br'!I35/'Tabel A F'!I35*100,"-"))</f>
        <v>-</v>
      </c>
      <c r="J35" s="133"/>
      <c r="K35" s="94">
        <f>IF(OR('Tabel A F'!K35&lt;5,'Tabel (A)A Br'!K35&lt;0.5),"-",IFERROR('Tabel (A)A Br'!K35/'Tabel A F'!K35*100,"-"))</f>
        <v>1.3257697698744768</v>
      </c>
    </row>
    <row r="36" spans="1:11" ht="15.75" customHeight="1" x14ac:dyDescent="0.2">
      <c r="A36" s="83" t="s">
        <v>50</v>
      </c>
      <c r="B36" s="95">
        <f>IF(OR('Tabel A F'!B36&lt;5,'Tabel (A)A Br'!B36&lt;0.5),"-",IFERROR('Tabel (A)A Br'!B36/'Tabel A F'!B36*100,"-"))</f>
        <v>5.6532786779001949</v>
      </c>
      <c r="C36" s="95">
        <f>IF(OR('Tabel A F'!C36&lt;5,'Tabel (A)A Br'!C36&lt;0.5),"-",IFERROR('Tabel (A)A Br'!C36/'Tabel A F'!C36*100,"-"))</f>
        <v>2.3104885057471267</v>
      </c>
      <c r="D36" s="95">
        <f>IF(OR('Tabel A F'!D36&lt;5,'Tabel (A)A Br'!D36&lt;0.5),"-",IFERROR('Tabel (A)A Br'!D36/'Tabel A F'!D36*100,"-"))</f>
        <v>3.9690368528809592</v>
      </c>
      <c r="E36" s="95">
        <f>IF(OR('Tabel A F'!E36&lt;5,'Tabel (A)A Br'!E36&lt;0.5),"-",IFERROR('Tabel (A)A Br'!E36/'Tabel A F'!E36*100,"-"))</f>
        <v>2.7996591289782247</v>
      </c>
      <c r="F36" s="95">
        <f>IF(OR('Tabel A F'!F36&lt;5,'Tabel (A)A Br'!F36&lt;0.5),"-",IFERROR('Tabel (A)A Br'!F36/'Tabel A F'!F36*100,"-"))</f>
        <v>4.2886643401015228</v>
      </c>
      <c r="G36" s="95">
        <f>IF(OR('Tabel A F'!G36&lt;5,'Tabel (A)A Br'!G36&lt;0.5),"-",IFERROR('Tabel (A)A Br'!G36/'Tabel A F'!G36*100,"-"))</f>
        <v>3.2395242352941174</v>
      </c>
      <c r="H36" s="95">
        <f>IF(OR('Tabel A F'!H36&lt;5,'Tabel (A)A Br'!H36&lt;0.5),"-",IFERROR('Tabel (A)A Br'!H36/'Tabel A F'!H36*100,"-"))</f>
        <v>2.7975730847919982</v>
      </c>
      <c r="I36" s="95" t="str">
        <f>IF(OR('Tabel A F'!I36&lt;5,'Tabel (A)A Br'!I36&lt;0.5),"-",IFERROR('Tabel (A)A Br'!I36/'Tabel A F'!I36*100,"-"))</f>
        <v>-</v>
      </c>
      <c r="J36" s="133"/>
      <c r="K36" s="95">
        <f>IF(OR('Tabel A F'!K36&lt;5,'Tabel (A)A Br'!K36&lt;0.5),"-",IFERROR('Tabel (A)A Br'!K36/'Tabel A F'!K36*100,"-"))</f>
        <v>3.1602454343924835</v>
      </c>
    </row>
    <row r="37" spans="1:11" ht="15.75" customHeight="1" x14ac:dyDescent="0.2">
      <c r="A37" s="79" t="s">
        <v>51</v>
      </c>
      <c r="B37" s="93">
        <f>IF(OR('Tabel A F'!B37&lt;5,'Tabel (A)A Br'!B37&lt;0.5),"-",IFERROR('Tabel (A)A Br'!B37/'Tabel A F'!B37*100,"-"))</f>
        <v>3.0631671881984799</v>
      </c>
      <c r="C37" s="93">
        <f>IF(OR('Tabel A F'!C37&lt;5,'Tabel (A)A Br'!C37&lt;0.5),"-",IFERROR('Tabel (A)A Br'!C37/'Tabel A F'!C37*100,"-"))</f>
        <v>1.553806805708013</v>
      </c>
      <c r="D37" s="93">
        <f>IF(OR('Tabel A F'!D37&lt;5,'Tabel (A)A Br'!D37&lt;0.5),"-",IFERROR('Tabel (A)A Br'!D37/'Tabel A F'!D37*100,"-"))</f>
        <v>2.3279867786806228</v>
      </c>
      <c r="E37" s="93">
        <f>IF(OR('Tabel A F'!E37&lt;5,'Tabel (A)A Br'!E37&lt;0.5),"-",IFERROR('Tabel (A)A Br'!E37/'Tabel A F'!E37*100,"-"))</f>
        <v>1.5758871749669459</v>
      </c>
      <c r="F37" s="93">
        <f>IF(OR('Tabel A F'!F37&lt;5,'Tabel (A)A Br'!F37&lt;0.5),"-",IFERROR('Tabel (A)A Br'!F37/'Tabel A F'!F37*100,"-"))</f>
        <v>3.4709867279224094</v>
      </c>
      <c r="G37" s="93">
        <f>IF(OR('Tabel A F'!G37&lt;5,'Tabel (A)A Br'!G37&lt;0.5),"-",IFERROR('Tabel (A)A Br'!G37/'Tabel A F'!G37*100,"-"))</f>
        <v>2.1524245716673631</v>
      </c>
      <c r="H37" s="93">
        <f>IF(OR('Tabel A F'!H37&lt;5,'Tabel (A)A Br'!H37&lt;0.5),"-",IFERROR('Tabel (A)A Br'!H37/'Tabel A F'!H37*100,"-"))</f>
        <v>2.230216885695377</v>
      </c>
      <c r="I37" s="93">
        <f>IF(OR('Tabel A F'!I37&lt;5,'Tabel (A)A Br'!I37&lt;0.5),"-",IFERROR('Tabel (A)A Br'!I37/'Tabel A F'!I37*100,"-"))</f>
        <v>4.9113333333333324</v>
      </c>
      <c r="J37" s="133"/>
      <c r="K37" s="93">
        <f>IF(OR('Tabel A F'!K37&lt;5,'Tabel (A)A Br'!K37&lt;0.5),"-",IFERROR('Tabel (A)A Br'!K37/'Tabel A F'!K37*100,"-"))</f>
        <v>2.2844098080360609</v>
      </c>
    </row>
    <row r="38" spans="1:11" ht="15.75" customHeight="1" x14ac:dyDescent="0.2">
      <c r="A38" s="90" t="s">
        <v>52</v>
      </c>
      <c r="B38" s="94">
        <f>IF(OR('Tabel A F'!B38&lt;5,'Tabel (A)A Br'!B38&lt;0.5),"-",IFERROR('Tabel (A)A Br'!B38/'Tabel A F'!B38*100,"-"))</f>
        <v>6.1696017897091719</v>
      </c>
      <c r="C38" s="94">
        <f>IF(OR('Tabel A F'!C38&lt;5,'Tabel (A)A Br'!C38&lt;0.5),"-",IFERROR('Tabel (A)A Br'!C38/'Tabel A F'!C38*100,"-"))</f>
        <v>0.8604769736842105</v>
      </c>
      <c r="D38" s="94">
        <f>IF(OR('Tabel A F'!D38&lt;5,'Tabel (A)A Br'!D38&lt;0.5),"-",IFERROR('Tabel (A)A Br'!D38/'Tabel A F'!D38*100,"-"))</f>
        <v>3.4752101576182137</v>
      </c>
      <c r="E38" s="94">
        <f>IF(OR('Tabel A F'!E38&lt;5,'Tabel (A)A Br'!E38&lt;0.5),"-",IFERROR('Tabel (A)A Br'!E38/'Tabel A F'!E38*100,"-"))</f>
        <v>2.4832475728155341</v>
      </c>
      <c r="F38" s="94">
        <f>IF(OR('Tabel A F'!F38&lt;5,'Tabel (A)A Br'!F38&lt;0.5),"-",IFERROR('Tabel (A)A Br'!F38/'Tabel A F'!F38*100,"-"))</f>
        <v>7.5494055944055933</v>
      </c>
      <c r="G38" s="94">
        <f>IF(OR('Tabel A F'!G38&lt;5,'Tabel (A)A Br'!G38&lt;0.5),"-",IFERROR('Tabel (A)A Br'!G38/'Tabel A F'!G38*100,"-"))</f>
        <v>3.8660536332179931</v>
      </c>
      <c r="H38" s="94">
        <f>IF(OR('Tabel A F'!H38&lt;5,'Tabel (A)A Br'!H38&lt;0.5),"-",IFERROR('Tabel (A)A Br'!H38/'Tabel A F'!H38*100,"-"))</f>
        <v>3.6892962962962961</v>
      </c>
      <c r="I38" s="94">
        <f>IF(OR('Tabel A F'!I38&lt;5,'Tabel (A)A Br'!I38&lt;0.5),"-",IFERROR('Tabel (A)A Br'!I38/'Tabel A F'!I38*100,"-"))</f>
        <v>14.283071428571429</v>
      </c>
      <c r="J38" s="133"/>
      <c r="K38" s="94">
        <f>IF(OR('Tabel A F'!K38&lt;5,'Tabel (A)A Br'!K38&lt;0.5),"-",IFERROR('Tabel (A)A Br'!K38/'Tabel A F'!K38*100,"-"))</f>
        <v>3.8469944715447153</v>
      </c>
    </row>
    <row r="39" spans="1:11" ht="15.75" customHeight="1" x14ac:dyDescent="0.2">
      <c r="A39" s="83" t="s">
        <v>53</v>
      </c>
      <c r="B39" s="95">
        <f>IF(OR('Tabel A F'!B39&lt;5,'Tabel (A)A Br'!B39&lt;0.5),"-",IFERROR('Tabel (A)A Br'!B39/'Tabel A F'!B39*100,"-"))</f>
        <v>3.4882055214723922</v>
      </c>
      <c r="C39" s="95">
        <f>IF(OR('Tabel A F'!C39&lt;5,'Tabel (A)A Br'!C39&lt;0.5),"-",IFERROR('Tabel (A)A Br'!C39/'Tabel A F'!C39*100,"-"))</f>
        <v>1.1219529411764704</v>
      </c>
      <c r="D39" s="95">
        <f>IF(OR('Tabel A F'!D39&lt;5,'Tabel (A)A Br'!D39&lt;0.5),"-",IFERROR('Tabel (A)A Br'!D39/'Tabel A F'!D39*100,"-"))</f>
        <v>2.7148191747572814</v>
      </c>
      <c r="E39" s="95">
        <f>IF(OR('Tabel A F'!E39&lt;5,'Tabel (A)A Br'!E39&lt;0.5),"-",IFERROR('Tabel (A)A Br'!E39/'Tabel A F'!E39*100,"-"))</f>
        <v>2.6630831556503196</v>
      </c>
      <c r="F39" s="95">
        <f>IF(OR('Tabel A F'!F39&lt;5,'Tabel (A)A Br'!F39&lt;0.5),"-",IFERROR('Tabel (A)A Br'!F39/'Tabel A F'!F39*100,"-"))</f>
        <v>2.1246654676258991</v>
      </c>
      <c r="G39" s="95">
        <f>IF(OR('Tabel A F'!G39&lt;5,'Tabel (A)A Br'!G39&lt;0.5),"-",IFERROR('Tabel (A)A Br'!G39/'Tabel A F'!G39*100,"-"))</f>
        <v>1.9609745596868886</v>
      </c>
      <c r="H39" s="95">
        <f>IF(OR('Tabel A F'!H39&lt;5,'Tabel (A)A Br'!H39&lt;0.5),"-",IFERROR('Tabel (A)A Br'!H39/'Tabel A F'!H39*100,"-"))</f>
        <v>3.9501436170212769</v>
      </c>
      <c r="I39" s="95" t="str">
        <f>IF(OR('Tabel A F'!I39&lt;5,'Tabel (A)A Br'!I39&lt;0.5),"-",IFERROR('Tabel (A)A Br'!I39/'Tabel A F'!I39*100,"-"))</f>
        <v>-</v>
      </c>
      <c r="J39" s="133"/>
      <c r="K39" s="95">
        <f>IF(OR('Tabel A F'!K39&lt;5,'Tabel (A)A Br'!K39&lt;0.5),"-",IFERROR('Tabel (A)A Br'!K39/'Tabel A F'!K39*100,"-"))</f>
        <v>3.1584562438544737</v>
      </c>
    </row>
    <row r="40" spans="1:11" ht="15.75" customHeight="1" x14ac:dyDescent="0.2">
      <c r="A40" s="79" t="s">
        <v>54</v>
      </c>
      <c r="B40" s="93">
        <f>IF(OR('Tabel A F'!B40&lt;5,'Tabel (A)A Br'!B40&lt;0.5),"-",IFERROR('Tabel (A)A Br'!B40/'Tabel A F'!B40*100,"-"))</f>
        <v>6.4979614325068864</v>
      </c>
      <c r="C40" s="93">
        <f>IF(OR('Tabel A F'!C40&lt;5,'Tabel (A)A Br'!C40&lt;0.5),"-",IFERROR('Tabel (A)A Br'!C40/'Tabel A F'!C40*100,"-"))</f>
        <v>1.6565196506550219</v>
      </c>
      <c r="D40" s="93">
        <f>IF(OR('Tabel A F'!D40&lt;5,'Tabel (A)A Br'!D40&lt;0.5),"-",IFERROR('Tabel (A)A Br'!D40/'Tabel A F'!D40*100,"-"))</f>
        <v>3.3801125198098263</v>
      </c>
      <c r="E40" s="93">
        <f>IF(OR('Tabel A F'!E40&lt;5,'Tabel (A)A Br'!E40&lt;0.5),"-",IFERROR('Tabel (A)A Br'!E40/'Tabel A F'!E40*100,"-"))</f>
        <v>3.6890376940133036</v>
      </c>
      <c r="F40" s="93">
        <f>IF(OR('Tabel A F'!F40&lt;5,'Tabel (A)A Br'!F40&lt;0.5),"-",IFERROR('Tabel (A)A Br'!F40/'Tabel A F'!F40*100,"-"))</f>
        <v>4.44639393939394</v>
      </c>
      <c r="G40" s="93">
        <f>IF(OR('Tabel A F'!G40&lt;5,'Tabel (A)A Br'!G40&lt;0.5),"-",IFERROR('Tabel (A)A Br'!G40/'Tabel A F'!G40*100,"-"))</f>
        <v>3.0785216693418938</v>
      </c>
      <c r="H40" s="93">
        <f>IF(OR('Tabel A F'!H40&lt;5,'Tabel (A)A Br'!H40&lt;0.5),"-",IFERROR('Tabel (A)A Br'!H40/'Tabel A F'!H40*100,"-"))</f>
        <v>4.2341786639047125</v>
      </c>
      <c r="I40" s="93">
        <f>IF(OR('Tabel A F'!I40&lt;5,'Tabel (A)A Br'!I40&lt;0.5),"-",IFERROR('Tabel (A)A Br'!I40/'Tabel A F'!I40*100,"-"))</f>
        <v>5.0416666666666661</v>
      </c>
      <c r="J40" s="133"/>
      <c r="K40" s="93">
        <f>IF(OR('Tabel A F'!K40&lt;5,'Tabel (A)A Br'!K40&lt;0.5),"-",IFERROR('Tabel (A)A Br'!K40/'Tabel A F'!K40*100,"-"))</f>
        <v>3.964396766680367</v>
      </c>
    </row>
    <row r="41" spans="1:11" ht="15.75" customHeight="1" x14ac:dyDescent="0.2">
      <c r="A41" s="90" t="s">
        <v>214</v>
      </c>
      <c r="B41" s="94">
        <f>IF(OR('Tabel A F'!B41&lt;5,'Tabel (A)A Br'!B41&lt;0.5),"-",IFERROR('Tabel (A)A Br'!B41/'Tabel A F'!B41*100,"-"))</f>
        <v>2.8314922600619195</v>
      </c>
      <c r="C41" s="94">
        <f>IF(OR('Tabel A F'!C41&lt;5,'Tabel (A)A Br'!C41&lt;0.5),"-",IFERROR('Tabel (A)A Br'!C41/'Tabel A F'!C41*100,"-"))</f>
        <v>1.2645128205128204</v>
      </c>
      <c r="D41" s="94">
        <f>IF(OR('Tabel A F'!D41&lt;5,'Tabel (A)A Br'!D41&lt;0.5),"-",IFERROR('Tabel (A)A Br'!D41/'Tabel A F'!D41*100,"-"))</f>
        <v>3.5171445527766005</v>
      </c>
      <c r="E41" s="94">
        <f>IF(OR('Tabel A F'!E41&lt;5,'Tabel (A)A Br'!E41&lt;0.5),"-",IFERROR('Tabel (A)A Br'!E41/'Tabel A F'!E41*100,"-"))</f>
        <v>0.89950684931506852</v>
      </c>
      <c r="F41" s="94">
        <f>IF(OR('Tabel A F'!F41&lt;5,'Tabel (A)A Br'!F41&lt;0.5),"-",IFERROR('Tabel (A)A Br'!F41/'Tabel A F'!F41*100,"-"))</f>
        <v>1.8349426751592357</v>
      </c>
      <c r="G41" s="94">
        <f>IF(OR('Tabel A F'!G41&lt;5,'Tabel (A)A Br'!G41&lt;0.5),"-",IFERROR('Tabel (A)A Br'!G41/'Tabel A F'!G41*100,"-"))</f>
        <v>1.3080695102685624</v>
      </c>
      <c r="H41" s="94">
        <f>IF(OR('Tabel A F'!H41&lt;5,'Tabel (A)A Br'!H41&lt;0.5),"-",IFERROR('Tabel (A)A Br'!H41/'Tabel A F'!H41*100,"-"))</f>
        <v>2.9939691220238096</v>
      </c>
      <c r="I41" s="94">
        <f>IF(OR('Tabel A F'!I41&lt;5,'Tabel (A)A Br'!I41&lt;0.5),"-",IFERROR('Tabel (A)A Br'!I41/'Tabel A F'!I41*100,"-"))</f>
        <v>3.4482758620689653</v>
      </c>
      <c r="J41" s="133"/>
      <c r="K41" s="94">
        <f>IF(OR('Tabel A F'!K41&lt;5,'Tabel (A)A Br'!K41&lt;0.5),"-",IFERROR('Tabel (A)A Br'!K41/'Tabel A F'!K41*100,"-"))</f>
        <v>2.4814881424936384</v>
      </c>
    </row>
    <row r="42" spans="1:11" ht="15.75" customHeight="1" x14ac:dyDescent="0.2">
      <c r="A42" s="83" t="s">
        <v>55</v>
      </c>
      <c r="B42" s="95">
        <f>IF(OR('Tabel A F'!B42&lt;5,'Tabel (A)A Br'!B42&lt;0.5),"-",IFERROR('Tabel (A)A Br'!B42/'Tabel A F'!B42*100,"-"))</f>
        <v>6.5229676258992804</v>
      </c>
      <c r="C42" s="95">
        <f>IF(OR('Tabel A F'!C42&lt;5,'Tabel (A)A Br'!C42&lt;0.5),"-",IFERROR('Tabel (A)A Br'!C42/'Tabel A F'!C42*100,"-"))</f>
        <v>2.8395000000000001</v>
      </c>
      <c r="D42" s="95">
        <f>IF(OR('Tabel A F'!D42&lt;5,'Tabel (A)A Br'!D42&lt;0.5),"-",IFERROR('Tabel (A)A Br'!D42/'Tabel A F'!D42*100,"-"))</f>
        <v>4.1157553488372098</v>
      </c>
      <c r="E42" s="95">
        <f>IF(OR('Tabel A F'!E42&lt;5,'Tabel (A)A Br'!E42&lt;0.5),"-",IFERROR('Tabel (A)A Br'!E42/'Tabel A F'!E42*100,"-"))</f>
        <v>5.5135325670498077</v>
      </c>
      <c r="F42" s="95">
        <f>IF(OR('Tabel A F'!F42&lt;5,'Tabel (A)A Br'!F42&lt;0.5),"-",IFERROR('Tabel (A)A Br'!F42/'Tabel A F'!F42*100,"-"))</f>
        <v>8.2765675675675681</v>
      </c>
      <c r="G42" s="95">
        <f>IF(OR('Tabel A F'!G42&lt;5,'Tabel (A)A Br'!G42&lt;0.5),"-",IFERROR('Tabel (A)A Br'!G42/'Tabel A F'!G42*100,"-"))</f>
        <v>2.8171469387755099</v>
      </c>
      <c r="H42" s="95">
        <f>IF(OR('Tabel A F'!H42&lt;5,'Tabel (A)A Br'!H42&lt;0.5),"-",IFERROR('Tabel (A)A Br'!H42/'Tabel A F'!H42*100,"-"))</f>
        <v>3.8194113093234603</v>
      </c>
      <c r="I42" s="95" t="str">
        <f>IF(OR('Tabel A F'!I42&lt;5,'Tabel (A)A Br'!I42&lt;0.5),"-",IFERROR('Tabel (A)A Br'!I42/'Tabel A F'!I42*100,"-"))</f>
        <v>-</v>
      </c>
      <c r="J42" s="133"/>
      <c r="K42" s="95">
        <f>IF(OR('Tabel A F'!K42&lt;5,'Tabel (A)A Br'!K42&lt;0.5),"-",IFERROR('Tabel (A)A Br'!K42/'Tabel A F'!K42*100,"-"))</f>
        <v>4.3326212343864796</v>
      </c>
    </row>
    <row r="43" spans="1:11" ht="15.75" customHeight="1" x14ac:dyDescent="0.2">
      <c r="A43" s="79" t="s">
        <v>56</v>
      </c>
      <c r="B43" s="93">
        <f>IF(OR('Tabel A F'!B43&lt;5,'Tabel (A)A Br'!B43&lt;0.5),"-",IFERROR('Tabel (A)A Br'!B43/'Tabel A F'!B43*100,"-"))</f>
        <v>1.587</v>
      </c>
      <c r="C43" s="93">
        <f>IF(OR('Tabel A F'!C43&lt;5,'Tabel (A)A Br'!C43&lt;0.5),"-",IFERROR('Tabel (A)A Br'!C43/'Tabel A F'!C43*100,"-"))</f>
        <v>4.4604054054054059</v>
      </c>
      <c r="D43" s="93">
        <f>IF(OR('Tabel A F'!D43&lt;5,'Tabel (A)A Br'!D43&lt;0.5),"-",IFERROR('Tabel (A)A Br'!D43/'Tabel A F'!D43*100,"-"))</f>
        <v>6.6576397849462374</v>
      </c>
      <c r="E43" s="93">
        <f>IF(OR('Tabel A F'!E43&lt;5,'Tabel (A)A Br'!E43&lt;0.5),"-",IFERROR('Tabel (A)A Br'!E43/'Tabel A F'!E43*100,"-"))</f>
        <v>4.128682926829268</v>
      </c>
      <c r="F43" s="93">
        <f>IF(OR('Tabel A F'!F43&lt;5,'Tabel (A)A Br'!F43&lt;0.5),"-",IFERROR('Tabel (A)A Br'!F43/'Tabel A F'!F43*100,"-"))</f>
        <v>10.860106666666667</v>
      </c>
      <c r="G43" s="93">
        <f>IF(OR('Tabel A F'!G43&lt;5,'Tabel (A)A Br'!G43&lt;0.5),"-",IFERROR('Tabel (A)A Br'!G43/'Tabel A F'!G43*100,"-"))</f>
        <v>5.2264757281553402</v>
      </c>
      <c r="H43" s="93">
        <f>IF(OR('Tabel A F'!H43&lt;5,'Tabel (A)A Br'!H43&lt;0.5),"-",IFERROR('Tabel (A)A Br'!H43/'Tabel A F'!H43*100,"-"))</f>
        <v>5.1349688995215308</v>
      </c>
      <c r="I43" s="93" t="str">
        <f>IF(OR('Tabel A F'!I43&lt;5,'Tabel (A)A Br'!I43&lt;0.5),"-",IFERROR('Tabel (A)A Br'!I43/'Tabel A F'!I43*100,"-"))</f>
        <v>-</v>
      </c>
      <c r="J43" s="133"/>
      <c r="K43" s="93">
        <f>IF(OR('Tabel A F'!K43&lt;5,'Tabel (A)A Br'!K43&lt;0.5),"-",IFERROR('Tabel (A)A Br'!K43/'Tabel A F'!K43*100,"-"))</f>
        <v>5.2105476687543488</v>
      </c>
    </row>
    <row r="44" spans="1:11" ht="15.75" customHeight="1" x14ac:dyDescent="0.2">
      <c r="A44" s="90" t="s">
        <v>57</v>
      </c>
      <c r="B44" s="94">
        <f>IF(OR('Tabel A F'!B44&lt;5,'Tabel (A)A Br'!B44&lt;0.5),"-",IFERROR('Tabel (A)A Br'!B44/'Tabel A F'!B44*100,"-"))</f>
        <v>10.04867791411043</v>
      </c>
      <c r="C44" s="94">
        <f>IF(OR('Tabel A F'!C44&lt;5,'Tabel (A)A Br'!C44&lt;0.5),"-",IFERROR('Tabel (A)A Br'!C44/'Tabel A F'!C44*100,"-"))</f>
        <v>9.9980096153846159</v>
      </c>
      <c r="D44" s="94">
        <f>IF(OR('Tabel A F'!D44&lt;5,'Tabel (A)A Br'!D44&lt;0.5),"-",IFERROR('Tabel (A)A Br'!D44/'Tabel A F'!D44*100,"-"))</f>
        <v>10.667103652517275</v>
      </c>
      <c r="E44" s="94">
        <f>IF(OR('Tabel A F'!E44&lt;5,'Tabel (A)A Br'!E44&lt;0.5),"-",IFERROR('Tabel (A)A Br'!E44/'Tabel A F'!E44*100,"-"))</f>
        <v>6.6459430051813468</v>
      </c>
      <c r="F44" s="94">
        <f>IF(OR('Tabel A F'!F44&lt;5,'Tabel (A)A Br'!F44&lt;0.5),"-",IFERROR('Tabel (A)A Br'!F44/'Tabel A F'!F44*100,"-"))</f>
        <v>6.3498990099009891</v>
      </c>
      <c r="G44" s="94">
        <f>IF(OR('Tabel A F'!G44&lt;5,'Tabel (A)A Br'!G44&lt;0.5),"-",IFERROR('Tabel (A)A Br'!G44/'Tabel A F'!G44*100,"-"))</f>
        <v>7.5483376205787778</v>
      </c>
      <c r="H44" s="94">
        <f>IF(OR('Tabel A F'!H44&lt;5,'Tabel (A)A Br'!H44&lt;0.5),"-",IFERROR('Tabel (A)A Br'!H44/'Tabel A F'!H44*100,"-"))</f>
        <v>9.1040444444444439</v>
      </c>
      <c r="I44" s="94" t="str">
        <f>IF(OR('Tabel A F'!I44&lt;5,'Tabel (A)A Br'!I44&lt;0.5),"-",IFERROR('Tabel (A)A Br'!I44/'Tabel A F'!I44*100,"-"))</f>
        <v>-</v>
      </c>
      <c r="J44" s="133"/>
      <c r="K44" s="94">
        <f>IF(OR('Tabel A F'!K44&lt;5,'Tabel (A)A Br'!K44&lt;0.5),"-",IFERROR('Tabel (A)A Br'!K44/'Tabel A F'!K44*100,"-"))</f>
        <v>8.9071124506339636</v>
      </c>
    </row>
    <row r="45" spans="1:11" ht="15.75" customHeight="1" x14ac:dyDescent="0.2">
      <c r="A45" s="83" t="s">
        <v>58</v>
      </c>
      <c r="B45" s="95">
        <f>IF(OR('Tabel A F'!B45&lt;5,'Tabel (A)A Br'!B45&lt;0.5),"-",IFERROR('Tabel (A)A Br'!B45/'Tabel A F'!B45*100,"-"))</f>
        <v>7.5077791798107256</v>
      </c>
      <c r="C45" s="95">
        <f>IF(OR('Tabel A F'!C45&lt;5,'Tabel (A)A Br'!C45&lt;0.5),"-",IFERROR('Tabel (A)A Br'!C45/'Tabel A F'!C45*100,"-"))</f>
        <v>7.1401666666666666</v>
      </c>
      <c r="D45" s="95">
        <f>IF(OR('Tabel A F'!D45&lt;5,'Tabel (A)A Br'!D45&lt;0.5),"-",IFERROR('Tabel (A)A Br'!D45/'Tabel A F'!D45*100,"-"))</f>
        <v>6.8702478206724784</v>
      </c>
      <c r="E45" s="95">
        <f>IF(OR('Tabel A F'!E45&lt;5,'Tabel (A)A Br'!E45&lt;0.5),"-",IFERROR('Tabel (A)A Br'!E45/'Tabel A F'!E45*100,"-"))</f>
        <v>7.4781897810218974</v>
      </c>
      <c r="F45" s="95">
        <f>IF(OR('Tabel A F'!F45&lt;5,'Tabel (A)A Br'!F45&lt;0.5),"-",IFERROR('Tabel (A)A Br'!F45/'Tabel A F'!F45*100,"-"))</f>
        <v>7.5476190476190474</v>
      </c>
      <c r="G45" s="95">
        <f>IF(OR('Tabel A F'!G45&lt;5,'Tabel (A)A Br'!G45&lt;0.5),"-",IFERROR('Tabel (A)A Br'!G45/'Tabel A F'!G45*100,"-"))</f>
        <v>4.2995255474452554</v>
      </c>
      <c r="H45" s="95">
        <f>IF(OR('Tabel A F'!H45&lt;5,'Tabel (A)A Br'!H45&lt;0.5),"-",IFERROR('Tabel (A)A Br'!H45/'Tabel A F'!H45*100,"-"))</f>
        <v>7.308203734211971</v>
      </c>
      <c r="I45" s="95">
        <f>IF(OR('Tabel A F'!I45&lt;5,'Tabel (A)A Br'!I45&lt;0.5),"-",IFERROR('Tabel (A)A Br'!I45/'Tabel A F'!I45*100,"-"))</f>
        <v>16.746666666666666</v>
      </c>
      <c r="J45" s="133"/>
      <c r="K45" s="95">
        <f>IF(OR('Tabel A F'!K45&lt;5,'Tabel (A)A Br'!K45&lt;0.5),"-",IFERROR('Tabel (A)A Br'!K45/'Tabel A F'!K45*100,"-"))</f>
        <v>6.9170885377476798</v>
      </c>
    </row>
    <row r="46" spans="1:11" ht="15.75" customHeight="1" x14ac:dyDescent="0.2">
      <c r="A46" s="79" t="s">
        <v>59</v>
      </c>
      <c r="B46" s="93">
        <f>IF(OR('Tabel A F'!B46&lt;5,'Tabel (A)A Br'!B46&lt;0.5),"-",IFERROR('Tabel (A)A Br'!B46/'Tabel A F'!B46*100,"-"))</f>
        <v>3.9575015673981193</v>
      </c>
      <c r="C46" s="93">
        <f>IF(OR('Tabel A F'!C46&lt;5,'Tabel (A)A Br'!C46&lt;0.5),"-",IFERROR('Tabel (A)A Br'!C46/'Tabel A F'!C46*100,"-"))</f>
        <v>2.2381473684210529</v>
      </c>
      <c r="D46" s="93">
        <f>IF(OR('Tabel A F'!D46&lt;5,'Tabel (A)A Br'!D46&lt;0.5),"-",IFERROR('Tabel (A)A Br'!D46/'Tabel A F'!D46*100,"-"))</f>
        <v>4.1734319830713424</v>
      </c>
      <c r="E46" s="93">
        <f>IF(OR('Tabel A F'!E46&lt;5,'Tabel (A)A Br'!E46&lt;0.5),"-",IFERROR('Tabel (A)A Br'!E46/'Tabel A F'!E46*100,"-"))</f>
        <v>2.274805740987984</v>
      </c>
      <c r="F46" s="93">
        <f>IF(OR('Tabel A F'!F46&lt;5,'Tabel (A)A Br'!F46&lt;0.5),"-",IFERROR('Tabel (A)A Br'!F46/'Tabel A F'!F46*100,"-"))</f>
        <v>4.071433081674674</v>
      </c>
      <c r="G46" s="93">
        <f>IF(OR('Tabel A F'!G46&lt;5,'Tabel (A)A Br'!G46&lt;0.5),"-",IFERROR('Tabel (A)A Br'!G46/'Tabel A F'!G46*100,"-"))</f>
        <v>3.6869614594039057</v>
      </c>
      <c r="H46" s="93">
        <f>IF(OR('Tabel A F'!H46&lt;5,'Tabel (A)A Br'!H46&lt;0.5),"-",IFERROR('Tabel (A)A Br'!H46/'Tabel A F'!H46*100,"-"))</f>
        <v>4.867415710565214</v>
      </c>
      <c r="I46" s="93">
        <f>IF(OR('Tabel A F'!I46&lt;5,'Tabel (A)A Br'!I46&lt;0.5),"-",IFERROR('Tabel (A)A Br'!I46/'Tabel A F'!I46*100,"-"))</f>
        <v>5.3951274509803921</v>
      </c>
      <c r="J46" s="133"/>
      <c r="K46" s="93">
        <f>IF(OR('Tabel A F'!K46&lt;5,'Tabel (A)A Br'!K46&lt;0.5),"-",IFERROR('Tabel (A)A Br'!K46/'Tabel A F'!K46*100,"-"))</f>
        <v>4.2576101376970668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K47" s="69"/>
    </row>
    <row r="48" spans="1:11" ht="15.75" customHeight="1" x14ac:dyDescent="0.2">
      <c r="A48" s="88" t="s">
        <v>20</v>
      </c>
      <c r="B48" s="92">
        <f>IF(OR('Tabel A F'!B48&lt;5,'Tabel (A)A Br'!B48&lt;0.5),"-",IFERROR('Tabel (A)A Br'!B48/'Tabel A F'!B48*100,"-"))</f>
        <v>3.6991955298148289</v>
      </c>
      <c r="C48" s="92">
        <f>IF(OR('Tabel A F'!C48&lt;5,'Tabel (A)A Br'!C48&lt;0.5),"-",IFERROR('Tabel (A)A Br'!C48/'Tabel A F'!C48*100,"-"))</f>
        <v>1.8173991784247185</v>
      </c>
      <c r="D48" s="92">
        <f>IF(OR('Tabel A F'!D48&lt;5,'Tabel (A)A Br'!D48&lt;0.5),"-",IFERROR('Tabel (A)A Br'!D48/'Tabel A F'!D48*100,"-"))</f>
        <v>3.6130383046556336</v>
      </c>
      <c r="E48" s="92">
        <f>IF(OR('Tabel A F'!E48&lt;5,'Tabel (A)A Br'!E48&lt;0.5),"-",IFERROR('Tabel (A)A Br'!E48/'Tabel A F'!E48*100,"-"))</f>
        <v>2.0932690320941658</v>
      </c>
      <c r="F48" s="92">
        <f>IF(OR('Tabel A F'!F48&lt;5,'Tabel (A)A Br'!F48&lt;0.5),"-",IFERROR('Tabel (A)A Br'!F48/'Tabel A F'!F48*100,"-"))</f>
        <v>3.6273439456778078</v>
      </c>
      <c r="G48" s="92">
        <f>IF(OR('Tabel A F'!G48&lt;5,'Tabel (A)A Br'!G48&lt;0.5),"-",IFERROR('Tabel (A)A Br'!G48/'Tabel A F'!G48*100,"-"))</f>
        <v>2.4998340012021636</v>
      </c>
      <c r="H48" s="92">
        <f>IF(OR('Tabel A F'!H48&lt;5,'Tabel (A)A Br'!H48&lt;0.5),"-",IFERROR('Tabel (A)A Br'!H48/'Tabel A F'!H48*100,"-"))</f>
        <v>3.1673099176843342</v>
      </c>
      <c r="I48" s="92">
        <f>IF(OR('Tabel A F'!I48&lt;5,'Tabel (A)A Br'!I48&lt;0.5),"-",IFERROR('Tabel (A)A Br'!I48/'Tabel A F'!I48*100,"-"))</f>
        <v>3.2362613365155126</v>
      </c>
      <c r="K48" s="92">
        <f>IF(OR('Tabel A F'!K48&lt;5,'Tabel (A)A Br'!K48&lt;0.5),"-",IFERROR('Tabel (A)A Br'!K48/'Tabel A F'!K48*100,"-"))</f>
        <v>3.1146531867136948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K49" s="56"/>
    </row>
    <row r="50" spans="1:11" ht="15.75" customHeight="1" x14ac:dyDescent="0.2">
      <c r="A50" s="90" t="s">
        <v>60</v>
      </c>
      <c r="B50" s="94">
        <f>IF(OR('Tabel A F'!B50&lt;5,'Tabel (A)A Br'!B50&lt;0.5),"-",IFERROR('Tabel (A)A Br'!B50/'Tabel A F'!B50*100,"-"))</f>
        <v>1.4335817531305903</v>
      </c>
      <c r="C50" s="94">
        <f>IF(OR('Tabel A F'!C50&lt;5,'Tabel (A)A Br'!C50&lt;0.5),"-",IFERROR('Tabel (A)A Br'!C50/'Tabel A F'!C50*100,"-"))</f>
        <v>0.79619574150168093</v>
      </c>
      <c r="D50" s="94">
        <f>IF(OR('Tabel A F'!D50&lt;5,'Tabel (A)A Br'!D50&lt;0.5),"-",IFERROR('Tabel (A)A Br'!D50/'Tabel A F'!D50*100,"-"))</f>
        <v>1.8506978737997257</v>
      </c>
      <c r="E50" s="94">
        <f>IF(OR('Tabel A F'!E50&lt;5,'Tabel (A)A Br'!E50&lt;0.5),"-",IFERROR('Tabel (A)A Br'!E50/'Tabel A F'!E50*100,"-"))</f>
        <v>1.3084860238693465</v>
      </c>
      <c r="F50" s="94">
        <f>IF(OR('Tabel A F'!F50&lt;5,'Tabel (A)A Br'!F50&lt;0.5),"-",IFERROR('Tabel (A)A Br'!F50/'Tabel A F'!F50*100,"-"))</f>
        <v>2.2520911817636473</v>
      </c>
      <c r="G50" s="94">
        <f>IF(OR('Tabel A F'!G50&lt;5,'Tabel (A)A Br'!G50&lt;0.5),"-",IFERROR('Tabel (A)A Br'!G50/'Tabel A F'!G50*100,"-"))</f>
        <v>1.3755284144427002</v>
      </c>
      <c r="H50" s="94">
        <f>IF(OR('Tabel A F'!H50&lt;5,'Tabel (A)A Br'!H50&lt;0.5),"-",IFERROR('Tabel (A)A Br'!H50/'Tabel A F'!H50*100,"-"))</f>
        <v>1.8373832072960954</v>
      </c>
      <c r="I50" s="94" t="str">
        <f>IF(OR('Tabel A F'!I50&lt;5,'Tabel (A)A Br'!I50&lt;0.5),"-",IFERROR('Tabel (A)A Br'!I50/'Tabel A F'!I50*100,"-"))</f>
        <v>-</v>
      </c>
      <c r="J50" s="133"/>
      <c r="K50" s="94">
        <f>IF(OR('Tabel A F'!K50&lt;5,'Tabel (A)A Br'!K50&lt;0.5),"-",IFERROR('Tabel (A)A Br'!K50/'Tabel A F'!K50*100,"-"))</f>
        <v>1.6891369252582542</v>
      </c>
    </row>
    <row r="51" spans="1:11" ht="15.75" customHeight="1" x14ac:dyDescent="0.2">
      <c r="A51" s="83" t="s">
        <v>61</v>
      </c>
      <c r="B51" s="95">
        <f>IF(OR('Tabel A F'!B51&lt;5,'Tabel (A)A Br'!B51&lt;0.5),"-",IFERROR('Tabel (A)A Br'!B51/'Tabel A F'!B51*100,"-"))</f>
        <v>5.9859152245345015</v>
      </c>
      <c r="C51" s="95">
        <f>IF(OR('Tabel A F'!C51&lt;5,'Tabel (A)A Br'!C51&lt;0.5),"-",IFERROR('Tabel (A)A Br'!C51/'Tabel A F'!C51*100,"-"))</f>
        <v>3.5595942796610172</v>
      </c>
      <c r="D51" s="95">
        <f>IF(OR('Tabel A F'!D51&lt;5,'Tabel (A)A Br'!D51&lt;0.5),"-",IFERROR('Tabel (A)A Br'!D51/'Tabel A F'!D51*100,"-"))</f>
        <v>5.7812127675276752</v>
      </c>
      <c r="E51" s="95">
        <f>IF(OR('Tabel A F'!E51&lt;5,'Tabel (A)A Br'!E51&lt;0.5),"-",IFERROR('Tabel (A)A Br'!E51/'Tabel A F'!E51*100,"-"))</f>
        <v>3.6835377229080932</v>
      </c>
      <c r="F51" s="95">
        <f>IF(OR('Tabel A F'!F51&lt;5,'Tabel (A)A Br'!F51&lt;0.5),"-",IFERROR('Tabel (A)A Br'!F51/'Tabel A F'!F51*100,"-"))</f>
        <v>5.8251557331351052</v>
      </c>
      <c r="G51" s="95">
        <f>IF(OR('Tabel A F'!G51&lt;5,'Tabel (A)A Br'!G51&lt;0.5),"-",IFERROR('Tabel (A)A Br'!G51/'Tabel A F'!G51*100,"-"))</f>
        <v>3.7192492487184023</v>
      </c>
      <c r="H51" s="95">
        <f>IF(OR('Tabel A F'!H51&lt;5,'Tabel (A)A Br'!H51&lt;0.5),"-",IFERROR('Tabel (A)A Br'!H51/'Tabel A F'!H51*100,"-"))</f>
        <v>4.6900712778564611</v>
      </c>
      <c r="I51" s="95">
        <f>IF(OR('Tabel A F'!I51&lt;5,'Tabel (A)A Br'!I51&lt;0.5),"-",IFERROR('Tabel (A)A Br'!I51/'Tabel A F'!I51*100,"-"))</f>
        <v>4.9018715596330278</v>
      </c>
      <c r="J51" s="133"/>
      <c r="K51" s="95">
        <f>IF(OR('Tabel A F'!K51&lt;5,'Tabel (A)A Br'!K51&lt;0.5),"-",IFERROR('Tabel (A)A Br'!K51/'Tabel A F'!K51*100,"-"))</f>
        <v>4.8601057625286277</v>
      </c>
    </row>
    <row r="52" spans="1:11" ht="15.75" customHeight="1" x14ac:dyDescent="0.2">
      <c r="A52" s="79" t="s">
        <v>62</v>
      </c>
      <c r="B52" s="93">
        <f>IF(OR('Tabel A F'!B52&lt;5,'Tabel (A)A Br'!B52&lt;0.5),"-",IFERROR('Tabel (A)A Br'!B52/'Tabel A F'!B52*100,"-"))</f>
        <v>3.7321731802185591</v>
      </c>
      <c r="C52" s="93">
        <f>IF(OR('Tabel A F'!C52&lt;5,'Tabel (A)A Br'!C52&lt;0.5),"-",IFERROR('Tabel (A)A Br'!C52/'Tabel A F'!C52*100,"-"))</f>
        <v>1.5739047822374039</v>
      </c>
      <c r="D52" s="93">
        <f>IF(OR('Tabel A F'!D52&lt;5,'Tabel (A)A Br'!D52&lt;0.5),"-",IFERROR('Tabel (A)A Br'!D52/'Tabel A F'!D52*100,"-"))</f>
        <v>2.5819899169256137</v>
      </c>
      <c r="E52" s="93">
        <f>IF(OR('Tabel A F'!E52&lt;5,'Tabel (A)A Br'!E52&lt;0.5),"-",IFERROR('Tabel (A)A Br'!E52/'Tabel A F'!E52*100,"-"))</f>
        <v>1.7912748350612628</v>
      </c>
      <c r="F52" s="93">
        <f>IF(OR('Tabel A F'!F52&lt;5,'Tabel (A)A Br'!F52&lt;0.5),"-",IFERROR('Tabel (A)A Br'!F52/'Tabel A F'!F52*100,"-"))</f>
        <v>3.3780032517214993</v>
      </c>
      <c r="G52" s="93">
        <f>IF(OR('Tabel A F'!G52&lt;5,'Tabel (A)A Br'!G52&lt;0.5),"-",IFERROR('Tabel (A)A Br'!G52/'Tabel A F'!G52*100,"-"))</f>
        <v>2.2965690104166669</v>
      </c>
      <c r="H52" s="93">
        <f>IF(OR('Tabel A F'!H52&lt;5,'Tabel (A)A Br'!H52&lt;0.5),"-",IFERROR('Tabel (A)A Br'!H52/'Tabel A F'!H52*100,"-"))</f>
        <v>2.1897293303108576</v>
      </c>
      <c r="I52" s="93">
        <f>IF(OR('Tabel A F'!I52&lt;5,'Tabel (A)A Br'!I52&lt;0.5),"-",IFERROR('Tabel (A)A Br'!I52/'Tabel A F'!I52*100,"-"))</f>
        <v>3.2548741721854304</v>
      </c>
      <c r="J52" s="133"/>
      <c r="K52" s="93">
        <f>IF(OR('Tabel A F'!K52&lt;5,'Tabel (A)A Br'!K52&lt;0.5),"-",IFERROR('Tabel (A)A Br'!K52/'Tabel A F'!K52*100,"-"))</f>
        <v>2.3517362346645125</v>
      </c>
    </row>
    <row r="53" spans="1:11" s="24" customFormat="1" ht="15" x14ac:dyDescent="0.2">
      <c r="A53" s="27" t="s">
        <v>63</v>
      </c>
      <c r="B53"/>
      <c r="C53"/>
      <c r="D53"/>
      <c r="E53"/>
      <c r="F53"/>
      <c r="G53"/>
      <c r="H53"/>
      <c r="I53"/>
      <c r="J53"/>
      <c r="K53"/>
    </row>
    <row r="54" spans="1:11" s="24" customFormat="1" ht="15" x14ac:dyDescent="0.2">
      <c r="K54"/>
    </row>
    <row r="55" spans="1:11" s="24" customFormat="1" ht="15" x14ac:dyDescent="0.2"/>
    <row r="58" spans="1:11" s="27" customFormat="1" ht="11.25" x14ac:dyDescent="0.2"/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7" x14ac:dyDescent="0.2">
      <c r="B97" s="30"/>
      <c r="C97" s="30"/>
      <c r="D97" s="30"/>
      <c r="E97" s="30"/>
      <c r="F97" s="30"/>
      <c r="G97" s="30"/>
    </row>
    <row r="98" spans="2:7" x14ac:dyDescent="0.2">
      <c r="B98" s="30"/>
      <c r="C98" s="30"/>
      <c r="D98" s="30"/>
      <c r="E98" s="30"/>
      <c r="F98" s="30"/>
      <c r="G98" s="30"/>
    </row>
    <row r="105" spans="2:7" s="24" customFormat="1" ht="15" x14ac:dyDescent="0.2"/>
    <row r="106" spans="2:7" s="24" customFormat="1" ht="15" x14ac:dyDescent="0.2"/>
    <row r="107" spans="2:7" s="24" customFormat="1" ht="15" x14ac:dyDescent="0.2"/>
    <row r="110" spans="2:7" s="27" customFormat="1" ht="11.25" x14ac:dyDescent="0.2"/>
    <row r="112" spans="2:7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6" x14ac:dyDescent="0.2">
      <c r="B145" s="30"/>
      <c r="C145" s="30"/>
      <c r="D145" s="30"/>
      <c r="E145" s="30"/>
      <c r="F145" s="30"/>
    </row>
    <row r="146" spans="2:6" x14ac:dyDescent="0.2">
      <c r="B146" s="30"/>
      <c r="C146" s="30"/>
      <c r="D146" s="30"/>
      <c r="E146" s="30"/>
      <c r="F146" s="30"/>
    </row>
    <row r="147" spans="2:6" x14ac:dyDescent="0.2">
      <c r="B147" s="30"/>
      <c r="C147" s="30"/>
      <c r="D147" s="30"/>
      <c r="E147" s="30"/>
      <c r="F147" s="30"/>
    </row>
    <row r="148" spans="2:6" x14ac:dyDescent="0.2">
      <c r="B148" s="30"/>
      <c r="C148" s="30"/>
      <c r="D148" s="30"/>
      <c r="E148" s="30"/>
      <c r="F148" s="30"/>
    </row>
    <row r="149" spans="2:6" x14ac:dyDescent="0.2">
      <c r="B149" s="30"/>
      <c r="C149" s="30"/>
      <c r="D149" s="30"/>
      <c r="E149" s="30"/>
      <c r="F149" s="30"/>
    </row>
    <row r="150" spans="2:6" x14ac:dyDescent="0.2">
      <c r="B150" s="30"/>
      <c r="C150" s="30"/>
      <c r="D150" s="30"/>
      <c r="E150" s="30"/>
      <c r="F150" s="30"/>
    </row>
    <row r="157" spans="2:6" s="24" customFormat="1" ht="15" x14ac:dyDescent="0.2"/>
    <row r="158" spans="2:6" s="24" customFormat="1" ht="15" x14ac:dyDescent="0.2"/>
    <row r="159" spans="2:6" s="24" customFormat="1" ht="15" x14ac:dyDescent="0.2"/>
    <row r="162" spans="2:6" s="27" customFormat="1" ht="11.25" x14ac:dyDescent="0.2"/>
    <row r="164" spans="2:6" x14ac:dyDescent="0.2">
      <c r="B164" s="30"/>
      <c r="C164" s="30"/>
      <c r="D164" s="30"/>
      <c r="E164" s="30"/>
      <c r="F164" s="30"/>
    </row>
    <row r="165" spans="2:6" x14ac:dyDescent="0.2">
      <c r="B165" s="30"/>
      <c r="C165" s="30"/>
      <c r="D165" s="30"/>
      <c r="E165" s="30"/>
      <c r="F165" s="30"/>
    </row>
    <row r="166" spans="2:6" x14ac:dyDescent="0.2">
      <c r="B166" s="30"/>
      <c r="C166" s="30"/>
      <c r="D166" s="30"/>
      <c r="E166" s="30"/>
      <c r="F166" s="30"/>
    </row>
    <row r="167" spans="2:6" x14ac:dyDescent="0.2">
      <c r="B167" s="30"/>
      <c r="C167" s="30"/>
      <c r="D167" s="30"/>
      <c r="E167" s="30"/>
      <c r="F167" s="30"/>
    </row>
    <row r="168" spans="2:6" x14ac:dyDescent="0.2">
      <c r="B168" s="30"/>
      <c r="C168" s="30"/>
      <c r="D168" s="30"/>
      <c r="E168" s="30"/>
      <c r="F168" s="30"/>
    </row>
    <row r="169" spans="2:6" x14ac:dyDescent="0.2">
      <c r="B169" s="30"/>
      <c r="C169" s="30"/>
      <c r="D169" s="30"/>
      <c r="E169" s="30"/>
      <c r="F169" s="30"/>
    </row>
    <row r="170" spans="2:6" x14ac:dyDescent="0.2">
      <c r="B170" s="30"/>
      <c r="C170" s="30"/>
      <c r="D170" s="30"/>
      <c r="E170" s="30"/>
      <c r="F170" s="30"/>
    </row>
    <row r="171" spans="2:6" x14ac:dyDescent="0.2">
      <c r="B171" s="30"/>
      <c r="C171" s="30"/>
      <c r="D171" s="30"/>
      <c r="E171" s="30"/>
      <c r="F171" s="30"/>
    </row>
    <row r="172" spans="2:6" x14ac:dyDescent="0.2">
      <c r="B172" s="30"/>
      <c r="C172" s="30"/>
      <c r="D172" s="30"/>
      <c r="E172" s="30"/>
      <c r="F172" s="30"/>
    </row>
    <row r="173" spans="2:6" x14ac:dyDescent="0.2">
      <c r="B173" s="30"/>
      <c r="C173" s="30"/>
      <c r="D173" s="30"/>
      <c r="E173" s="30"/>
      <c r="F173" s="30"/>
    </row>
    <row r="174" spans="2:6" x14ac:dyDescent="0.2">
      <c r="B174" s="30"/>
      <c r="C174" s="30"/>
      <c r="D174" s="30"/>
      <c r="E174" s="30"/>
      <c r="F174" s="30"/>
    </row>
    <row r="175" spans="2:6" x14ac:dyDescent="0.2">
      <c r="B175" s="30"/>
      <c r="C175" s="30"/>
      <c r="D175" s="30"/>
      <c r="E175" s="30"/>
      <c r="F175" s="30"/>
    </row>
    <row r="176" spans="2:6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6" s="24" customFormat="1" ht="15" x14ac:dyDescent="0.2"/>
    <row r="210" spans="2:6" s="24" customFormat="1" ht="15" x14ac:dyDescent="0.2"/>
    <row r="211" spans="2:6" s="24" customFormat="1" ht="15" x14ac:dyDescent="0.2"/>
    <row r="214" spans="2:6" s="27" customFormat="1" ht="11.25" x14ac:dyDescent="0.2"/>
    <row r="217" spans="2:6" x14ac:dyDescent="0.2">
      <c r="B217" s="30"/>
      <c r="C217" s="30"/>
      <c r="D217" s="30"/>
      <c r="E217" s="30"/>
      <c r="F217" s="30"/>
    </row>
    <row r="218" spans="2:6" x14ac:dyDescent="0.2">
      <c r="B218" s="30"/>
      <c r="C218" s="30"/>
      <c r="D218" s="30"/>
      <c r="E218" s="30"/>
      <c r="F218" s="30"/>
    </row>
    <row r="219" spans="2:6" x14ac:dyDescent="0.2">
      <c r="B219" s="30"/>
      <c r="C219" s="30"/>
      <c r="D219" s="30"/>
      <c r="E219" s="30"/>
      <c r="F219" s="30"/>
    </row>
    <row r="220" spans="2:6" x14ac:dyDescent="0.2">
      <c r="B220" s="30"/>
      <c r="C220" s="30"/>
      <c r="D220" s="30"/>
      <c r="E220" s="30"/>
      <c r="F220" s="30"/>
    </row>
    <row r="221" spans="2:6" x14ac:dyDescent="0.2">
      <c r="B221" s="30"/>
      <c r="C221" s="30"/>
      <c r="D221" s="30"/>
      <c r="E221" s="30"/>
      <c r="F221" s="30"/>
    </row>
    <row r="222" spans="2:6" x14ac:dyDescent="0.2">
      <c r="B222" s="30"/>
      <c r="C222" s="30"/>
      <c r="D222" s="30"/>
      <c r="E222" s="30"/>
      <c r="F222" s="30"/>
    </row>
    <row r="223" spans="2:6" x14ac:dyDescent="0.2">
      <c r="B223" s="30"/>
      <c r="C223" s="30"/>
      <c r="D223" s="30"/>
      <c r="E223" s="30"/>
      <c r="F223" s="30"/>
    </row>
    <row r="224" spans="2:6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6" s="24" customFormat="1" ht="15" x14ac:dyDescent="0.2"/>
    <row r="262" spans="2:6" s="24" customFormat="1" ht="15" x14ac:dyDescent="0.2"/>
    <row r="263" spans="2:6" s="24" customFormat="1" ht="15" x14ac:dyDescent="0.2"/>
    <row r="266" spans="2:6" s="27" customFormat="1" ht="11.25" x14ac:dyDescent="0.2"/>
    <row r="269" spans="2:6" x14ac:dyDescent="0.2">
      <c r="B269" s="30"/>
      <c r="C269" s="30"/>
      <c r="D269" s="30"/>
      <c r="E269" s="30"/>
      <c r="F269" s="30"/>
    </row>
    <row r="270" spans="2:6" x14ac:dyDescent="0.2">
      <c r="B270" s="30"/>
      <c r="C270" s="30"/>
      <c r="D270" s="30"/>
      <c r="E270" s="30"/>
      <c r="F270" s="30"/>
    </row>
    <row r="271" spans="2:6" x14ac:dyDescent="0.2">
      <c r="B271" s="30"/>
      <c r="C271" s="30"/>
      <c r="D271" s="30"/>
      <c r="E271" s="30"/>
      <c r="F271" s="30"/>
    </row>
    <row r="272" spans="2:6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6" x14ac:dyDescent="0.2">
      <c r="B305" s="30"/>
      <c r="C305" s="30"/>
      <c r="D305" s="30"/>
      <c r="E305" s="30"/>
      <c r="F305" s="30"/>
    </row>
    <row r="306" spans="2:6" x14ac:dyDescent="0.2">
      <c r="B306" s="30"/>
      <c r="C306" s="30"/>
      <c r="D306" s="30"/>
      <c r="E306" s="30"/>
      <c r="F306" s="30"/>
    </row>
    <row r="313" spans="2:6" s="24" customFormat="1" ht="15" x14ac:dyDescent="0.2"/>
    <row r="314" spans="2:6" s="24" customFormat="1" ht="15" x14ac:dyDescent="0.2"/>
    <row r="315" spans="2:6" s="24" customFormat="1" ht="15" x14ac:dyDescent="0.2"/>
    <row r="318" spans="2:6" s="27" customFormat="1" ht="11.25" x14ac:dyDescent="0.2"/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6" x14ac:dyDescent="0.2">
      <c r="B353" s="30"/>
      <c r="C353" s="30"/>
      <c r="D353" s="30"/>
      <c r="E353" s="30"/>
      <c r="F353" s="30"/>
    </row>
    <row r="354" spans="2:6" x14ac:dyDescent="0.2">
      <c r="B354" s="30"/>
      <c r="C354" s="30"/>
      <c r="D354" s="30"/>
      <c r="E354" s="30"/>
      <c r="F354" s="30"/>
    </row>
    <row r="355" spans="2:6" x14ac:dyDescent="0.2">
      <c r="B355" s="30"/>
      <c r="C355" s="30"/>
      <c r="D355" s="30"/>
      <c r="E355" s="30"/>
      <c r="F355" s="30"/>
    </row>
    <row r="356" spans="2:6" x14ac:dyDescent="0.2">
      <c r="B356" s="30"/>
      <c r="C356" s="30"/>
      <c r="D356" s="30"/>
      <c r="E356" s="30"/>
      <c r="F356" s="30"/>
    </row>
    <row r="357" spans="2:6" x14ac:dyDescent="0.2">
      <c r="B357" s="30"/>
      <c r="C357" s="30"/>
      <c r="D357" s="30"/>
      <c r="E357" s="30"/>
      <c r="F357" s="30"/>
    </row>
    <row r="358" spans="2:6" x14ac:dyDescent="0.2">
      <c r="B358" s="30"/>
      <c r="C358" s="30"/>
      <c r="D358" s="30"/>
      <c r="E358" s="30"/>
      <c r="F358" s="30"/>
    </row>
    <row r="365" spans="2:6" s="24" customFormat="1" ht="15" x14ac:dyDescent="0.2"/>
    <row r="366" spans="2:6" s="24" customFormat="1" ht="15" x14ac:dyDescent="0.2"/>
    <row r="367" spans="2:6" s="24" customFormat="1" ht="15" x14ac:dyDescent="0.2"/>
    <row r="370" spans="2:6" s="27" customFormat="1" ht="11.25" x14ac:dyDescent="0.2"/>
    <row r="373" spans="2:6" x14ac:dyDescent="0.2">
      <c r="B373" s="30"/>
      <c r="C373" s="30"/>
      <c r="D373" s="30"/>
      <c r="E373" s="30"/>
      <c r="F373" s="30"/>
    </row>
    <row r="374" spans="2:6" x14ac:dyDescent="0.2">
      <c r="B374" s="30"/>
      <c r="C374" s="30"/>
      <c r="D374" s="30"/>
      <c r="E374" s="30"/>
      <c r="F374" s="30"/>
    </row>
    <row r="375" spans="2:6" x14ac:dyDescent="0.2">
      <c r="B375" s="30"/>
      <c r="C375" s="30"/>
      <c r="D375" s="30"/>
      <c r="E375" s="30"/>
      <c r="F375" s="30"/>
    </row>
    <row r="376" spans="2:6" x14ac:dyDescent="0.2">
      <c r="B376" s="30"/>
      <c r="C376" s="30"/>
      <c r="D376" s="30"/>
      <c r="E376" s="30"/>
      <c r="F376" s="30"/>
    </row>
    <row r="377" spans="2:6" x14ac:dyDescent="0.2">
      <c r="B377" s="30"/>
      <c r="C377" s="30"/>
      <c r="D377" s="30"/>
      <c r="E377" s="30"/>
      <c r="F377" s="30"/>
    </row>
    <row r="378" spans="2:6" x14ac:dyDescent="0.2">
      <c r="B378" s="30"/>
      <c r="C378" s="30"/>
      <c r="D378" s="30"/>
      <c r="E378" s="30"/>
      <c r="F378" s="30"/>
    </row>
    <row r="379" spans="2:6" x14ac:dyDescent="0.2">
      <c r="B379" s="30"/>
      <c r="C379" s="30"/>
      <c r="D379" s="30"/>
      <c r="E379" s="30"/>
      <c r="F379" s="30"/>
    </row>
    <row r="380" spans="2:6" x14ac:dyDescent="0.2">
      <c r="B380" s="30"/>
      <c r="C380" s="30"/>
      <c r="D380" s="30"/>
      <c r="E380" s="30"/>
      <c r="F380" s="30"/>
    </row>
    <row r="381" spans="2:6" x14ac:dyDescent="0.2">
      <c r="B381" s="30"/>
      <c r="C381" s="30"/>
      <c r="D381" s="30"/>
      <c r="E381" s="30"/>
      <c r="F381" s="30"/>
    </row>
    <row r="382" spans="2:6" x14ac:dyDescent="0.2">
      <c r="B382" s="30"/>
      <c r="C382" s="30"/>
      <c r="D382" s="30"/>
      <c r="E382" s="30"/>
      <c r="F382" s="30"/>
    </row>
    <row r="383" spans="2:6" x14ac:dyDescent="0.2">
      <c r="B383" s="30"/>
      <c r="C383" s="30"/>
      <c r="D383" s="30"/>
      <c r="E383" s="30"/>
      <c r="F383" s="30"/>
    </row>
    <row r="384" spans="2:6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6" s="24" customFormat="1" ht="15" x14ac:dyDescent="0.2"/>
    <row r="418" spans="2:6" s="24" customFormat="1" ht="15" x14ac:dyDescent="0.2"/>
    <row r="419" spans="2:6" s="24" customFormat="1" ht="15" x14ac:dyDescent="0.2"/>
    <row r="422" spans="2:6" s="27" customFormat="1" ht="11.25" x14ac:dyDescent="0.2"/>
    <row r="425" spans="2:6" x14ac:dyDescent="0.2">
      <c r="B425" s="30"/>
      <c r="C425" s="30"/>
      <c r="D425" s="30"/>
      <c r="E425" s="30"/>
      <c r="F425" s="30"/>
    </row>
    <row r="426" spans="2:6" x14ac:dyDescent="0.2">
      <c r="B426" s="30"/>
      <c r="C426" s="30"/>
      <c r="D426" s="30"/>
      <c r="E426" s="30"/>
      <c r="F426" s="30"/>
    </row>
    <row r="427" spans="2:6" x14ac:dyDescent="0.2">
      <c r="B427" s="30"/>
      <c r="C427" s="30"/>
      <c r="D427" s="30"/>
      <c r="E427" s="30"/>
      <c r="F427" s="30"/>
    </row>
    <row r="428" spans="2:6" x14ac:dyDescent="0.2">
      <c r="B428" s="30"/>
      <c r="C428" s="30"/>
      <c r="D428" s="30"/>
      <c r="E428" s="30"/>
      <c r="F428" s="30"/>
    </row>
    <row r="429" spans="2:6" x14ac:dyDescent="0.2">
      <c r="B429" s="30"/>
      <c r="C429" s="30"/>
      <c r="D429" s="30"/>
      <c r="E429" s="30"/>
      <c r="F429" s="30"/>
    </row>
    <row r="430" spans="2:6" x14ac:dyDescent="0.2">
      <c r="B430" s="30"/>
      <c r="C430" s="30"/>
      <c r="D430" s="30"/>
      <c r="E430" s="30"/>
      <c r="F430" s="30"/>
    </row>
    <row r="431" spans="2:6" x14ac:dyDescent="0.2">
      <c r="B431" s="30"/>
      <c r="C431" s="30"/>
      <c r="D431" s="30"/>
      <c r="E431" s="30"/>
      <c r="F431" s="30"/>
    </row>
    <row r="432" spans="2:6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6" x14ac:dyDescent="0.2">
      <c r="B465" s="30"/>
      <c r="C465" s="30"/>
      <c r="D465" s="30"/>
      <c r="E465" s="30"/>
      <c r="F465" s="30"/>
    </row>
    <row r="466" spans="2:6" x14ac:dyDescent="0.2">
      <c r="B466" s="30"/>
      <c r="C466" s="30"/>
      <c r="D466" s="30"/>
      <c r="E466" s="30"/>
      <c r="F466" s="30"/>
    </row>
    <row r="467" spans="2:6" x14ac:dyDescent="0.2">
      <c r="B467" s="30"/>
      <c r="C467" s="30"/>
      <c r="D467" s="30"/>
      <c r="E467" s="30"/>
      <c r="F467" s="30"/>
    </row>
    <row r="468" spans="2:6" x14ac:dyDescent="0.2">
      <c r="B468" s="30"/>
      <c r="C468" s="30"/>
      <c r="D468" s="30"/>
      <c r="E468" s="30"/>
      <c r="F468" s="30"/>
    </row>
    <row r="469" spans="2:6" s="24" customFormat="1" ht="15" x14ac:dyDescent="0.2">
      <c r="B469" s="30"/>
      <c r="C469" s="30"/>
      <c r="D469" s="30"/>
      <c r="E469" s="30"/>
      <c r="F469" s="30"/>
    </row>
    <row r="470" spans="2:6" s="24" customFormat="1" ht="15" x14ac:dyDescent="0.2">
      <c r="B470" s="30"/>
      <c r="C470" s="30"/>
      <c r="D470" s="30"/>
      <c r="E470" s="30"/>
      <c r="F470" s="30"/>
    </row>
    <row r="471" spans="2:6" s="24" customFormat="1" ht="15" x14ac:dyDescent="0.2">
      <c r="B471" s="30"/>
      <c r="C471" s="30"/>
      <c r="D471" s="30"/>
      <c r="E471" s="30"/>
      <c r="F471" s="30"/>
    </row>
    <row r="472" spans="2:6" x14ac:dyDescent="0.2">
      <c r="B472" s="30"/>
      <c r="C472" s="30"/>
      <c r="D472" s="30"/>
      <c r="E472" s="30"/>
      <c r="F472" s="30"/>
    </row>
    <row r="473" spans="2:6" x14ac:dyDescent="0.2">
      <c r="B473" s="30"/>
      <c r="C473" s="30"/>
      <c r="D473" s="30"/>
      <c r="E473" s="30"/>
      <c r="F473" s="30"/>
    </row>
    <row r="474" spans="2:6" s="27" customFormat="1" ht="11.25" x14ac:dyDescent="0.2"/>
    <row r="475" spans="2:6" x14ac:dyDescent="0.2">
      <c r="B475" s="30"/>
      <c r="C475" s="30"/>
      <c r="D475" s="30"/>
      <c r="E475" s="30"/>
      <c r="F475" s="30"/>
    </row>
    <row r="476" spans="2:6" x14ac:dyDescent="0.2">
      <c r="B476" s="30"/>
      <c r="C476" s="30"/>
      <c r="D476" s="30"/>
      <c r="E476" s="30"/>
      <c r="F476" s="30"/>
    </row>
    <row r="477" spans="2:6" x14ac:dyDescent="0.2">
      <c r="B477" s="30"/>
      <c r="C477" s="30"/>
      <c r="D477" s="30"/>
      <c r="E477" s="30"/>
      <c r="F477" s="30"/>
    </row>
    <row r="478" spans="2:6" x14ac:dyDescent="0.2">
      <c r="B478" s="30"/>
      <c r="C478" s="30"/>
      <c r="D478" s="30"/>
      <c r="E478" s="30"/>
      <c r="F478" s="30"/>
    </row>
    <row r="479" spans="2:6" x14ac:dyDescent="0.2">
      <c r="B479" s="30"/>
      <c r="C479" s="30"/>
      <c r="D479" s="30"/>
      <c r="E479" s="30"/>
      <c r="F479" s="30"/>
    </row>
    <row r="480" spans="2:6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6" x14ac:dyDescent="0.2">
      <c r="B513" s="30"/>
      <c r="C513" s="30"/>
      <c r="D513" s="30"/>
      <c r="E513" s="30"/>
      <c r="F513" s="30"/>
    </row>
    <row r="514" spans="2:6" x14ac:dyDescent="0.2">
      <c r="B514" s="30"/>
      <c r="C514" s="30"/>
      <c r="D514" s="30"/>
      <c r="E514" s="30"/>
      <c r="F514" s="30"/>
    </row>
    <row r="521" spans="2:6" s="24" customFormat="1" ht="15" x14ac:dyDescent="0.2"/>
    <row r="522" spans="2:6" s="24" customFormat="1" ht="15" x14ac:dyDescent="0.2"/>
    <row r="523" spans="2:6" s="24" customFormat="1" ht="15" x14ac:dyDescent="0.2"/>
    <row r="526" spans="2:6" s="27" customFormat="1" ht="11.25" x14ac:dyDescent="0.2"/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6" x14ac:dyDescent="0.2">
      <c r="B561" s="30"/>
      <c r="C561" s="30"/>
      <c r="D561" s="30"/>
      <c r="E561" s="30"/>
      <c r="F561" s="30"/>
    </row>
    <row r="562" spans="2:6" x14ac:dyDescent="0.2">
      <c r="B562" s="30"/>
      <c r="C562" s="30"/>
      <c r="D562" s="30"/>
      <c r="E562" s="30"/>
      <c r="F562" s="30"/>
    </row>
    <row r="563" spans="2:6" x14ac:dyDescent="0.2">
      <c r="B563" s="30"/>
      <c r="C563" s="30"/>
      <c r="D563" s="30"/>
      <c r="E563" s="30"/>
      <c r="F563" s="30"/>
    </row>
    <row r="564" spans="2:6" x14ac:dyDescent="0.2">
      <c r="B564" s="30"/>
      <c r="C564" s="30"/>
      <c r="D564" s="30"/>
      <c r="E564" s="30"/>
      <c r="F564" s="30"/>
    </row>
    <row r="565" spans="2:6" x14ac:dyDescent="0.2">
      <c r="B565" s="30"/>
      <c r="C565" s="30"/>
      <c r="D565" s="30"/>
      <c r="E565" s="30"/>
      <c r="F565" s="30"/>
    </row>
    <row r="566" spans="2:6" x14ac:dyDescent="0.2">
      <c r="B566" s="30"/>
      <c r="C566" s="30"/>
      <c r="D566" s="30"/>
      <c r="E566" s="30"/>
      <c r="F566" s="30"/>
    </row>
    <row r="567" spans="2:6" x14ac:dyDescent="0.2">
      <c r="B567" s="30"/>
      <c r="C567" s="30"/>
      <c r="D567" s="30"/>
      <c r="E567" s="30"/>
      <c r="F567" s="30"/>
    </row>
    <row r="568" spans="2:6" x14ac:dyDescent="0.2">
      <c r="B568" s="30"/>
      <c r="C568" s="30"/>
      <c r="D568" s="30"/>
      <c r="E568" s="30"/>
      <c r="F568" s="30"/>
    </row>
    <row r="569" spans="2:6" x14ac:dyDescent="0.2">
      <c r="B569" s="30"/>
      <c r="C569" s="30"/>
      <c r="D569" s="30"/>
      <c r="E569" s="30"/>
      <c r="F569" s="30"/>
    </row>
    <row r="570" spans="2:6" x14ac:dyDescent="0.2">
      <c r="B570" s="30"/>
      <c r="C570" s="30"/>
      <c r="D570" s="30"/>
      <c r="E570" s="30"/>
      <c r="F570" s="30"/>
    </row>
    <row r="571" spans="2:6" x14ac:dyDescent="0.2">
      <c r="B571" s="30"/>
      <c r="C571" s="30"/>
      <c r="D571" s="30"/>
      <c r="E571" s="30"/>
      <c r="F571" s="30"/>
    </row>
    <row r="572" spans="2:6" x14ac:dyDescent="0.2">
      <c r="B572" s="30"/>
      <c r="C572" s="30"/>
      <c r="D572" s="30"/>
      <c r="E572" s="30"/>
      <c r="F572" s="30"/>
    </row>
    <row r="573" spans="2:6" s="24" customFormat="1" ht="15" x14ac:dyDescent="0.2">
      <c r="B573" s="30"/>
      <c r="C573" s="30"/>
      <c r="D573" s="30"/>
      <c r="E573" s="30"/>
      <c r="F573" s="30"/>
    </row>
    <row r="574" spans="2:6" s="24" customFormat="1" ht="15" x14ac:dyDescent="0.2">
      <c r="B574" s="30"/>
      <c r="C574" s="30"/>
      <c r="D574" s="30"/>
      <c r="E574" s="30"/>
      <c r="F574" s="30"/>
    </row>
    <row r="575" spans="2:6" s="24" customFormat="1" ht="15" x14ac:dyDescent="0.2">
      <c r="B575" s="30"/>
      <c r="C575" s="30"/>
      <c r="D575" s="30"/>
      <c r="E575" s="30"/>
      <c r="F575" s="30"/>
    </row>
    <row r="576" spans="2:6" x14ac:dyDescent="0.2">
      <c r="B576" s="30"/>
      <c r="C576" s="30"/>
      <c r="D576" s="30"/>
      <c r="E576" s="30"/>
      <c r="F576" s="30"/>
    </row>
    <row r="577" spans="2:6" x14ac:dyDescent="0.2">
      <c r="B577" s="30"/>
      <c r="C577" s="30"/>
      <c r="D577" s="30"/>
      <c r="E577" s="30"/>
      <c r="F577" s="30"/>
    </row>
    <row r="578" spans="2:6" s="27" customFormat="1" ht="11.25" x14ac:dyDescent="0.2"/>
    <row r="579" spans="2:6" x14ac:dyDescent="0.2">
      <c r="B579" s="30"/>
      <c r="C579" s="30"/>
      <c r="D579" s="30"/>
      <c r="E579" s="30"/>
      <c r="F579" s="30"/>
    </row>
    <row r="580" spans="2:6" x14ac:dyDescent="0.2">
      <c r="B580" s="30"/>
      <c r="C580" s="30"/>
      <c r="D580" s="30"/>
      <c r="E580" s="30"/>
      <c r="F580" s="30"/>
    </row>
    <row r="581" spans="2:6" x14ac:dyDescent="0.2">
      <c r="B581" s="30"/>
      <c r="C581" s="30"/>
      <c r="D581" s="30"/>
      <c r="E581" s="30"/>
      <c r="F581" s="30"/>
    </row>
    <row r="582" spans="2:6" x14ac:dyDescent="0.2">
      <c r="B582" s="30"/>
      <c r="C582" s="30"/>
      <c r="D582" s="30"/>
      <c r="E582" s="30"/>
      <c r="F582" s="30"/>
    </row>
    <row r="583" spans="2:6" x14ac:dyDescent="0.2">
      <c r="B583" s="30"/>
      <c r="C583" s="30"/>
      <c r="D583" s="30"/>
      <c r="E583" s="30"/>
      <c r="F583" s="30"/>
    </row>
    <row r="584" spans="2:6" x14ac:dyDescent="0.2">
      <c r="B584" s="30"/>
      <c r="C584" s="30"/>
      <c r="D584" s="30"/>
      <c r="E584" s="30"/>
      <c r="F584" s="30"/>
    </row>
    <row r="585" spans="2:6" x14ac:dyDescent="0.2">
      <c r="B585" s="30"/>
      <c r="C585" s="30"/>
      <c r="D585" s="30"/>
      <c r="E585" s="30"/>
      <c r="F585" s="30"/>
    </row>
    <row r="586" spans="2:6" x14ac:dyDescent="0.2">
      <c r="B586" s="30"/>
      <c r="C586" s="30"/>
      <c r="D586" s="30"/>
      <c r="E586" s="30"/>
      <c r="F586" s="30"/>
    </row>
    <row r="587" spans="2:6" x14ac:dyDescent="0.2">
      <c r="B587" s="30"/>
      <c r="C587" s="30"/>
      <c r="D587" s="30"/>
      <c r="E587" s="30"/>
      <c r="F587" s="30"/>
    </row>
    <row r="588" spans="2:6" x14ac:dyDescent="0.2">
      <c r="B588" s="30"/>
      <c r="C588" s="30"/>
      <c r="D588" s="30"/>
      <c r="E588" s="30"/>
      <c r="F588" s="30"/>
    </row>
    <row r="589" spans="2:6" x14ac:dyDescent="0.2">
      <c r="B589" s="30"/>
      <c r="C589" s="30"/>
      <c r="D589" s="30"/>
      <c r="E589" s="30"/>
      <c r="F589" s="30"/>
    </row>
    <row r="590" spans="2:6" x14ac:dyDescent="0.2">
      <c r="B590" s="30"/>
      <c r="C590" s="30"/>
      <c r="D590" s="30"/>
      <c r="E590" s="30"/>
      <c r="F590" s="30"/>
    </row>
    <row r="591" spans="2:6" x14ac:dyDescent="0.2">
      <c r="B591" s="30"/>
      <c r="C591" s="30"/>
      <c r="D591" s="30"/>
      <c r="E591" s="30"/>
      <c r="F591" s="30"/>
    </row>
    <row r="592" spans="2:6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6" s="24" customFormat="1" ht="15" x14ac:dyDescent="0.2"/>
    <row r="626" spans="2:6" s="24" customFormat="1" ht="15" x14ac:dyDescent="0.2"/>
    <row r="627" spans="2:6" s="24" customFormat="1" ht="15" x14ac:dyDescent="0.2"/>
    <row r="630" spans="2:6" s="27" customFormat="1" ht="11.25" x14ac:dyDescent="0.2"/>
    <row r="633" spans="2:6" x14ac:dyDescent="0.2">
      <c r="B633" s="30"/>
      <c r="C633" s="30"/>
      <c r="D633" s="30"/>
      <c r="E633" s="30"/>
      <c r="F633" s="30"/>
    </row>
    <row r="634" spans="2:6" x14ac:dyDescent="0.2">
      <c r="B634" s="30"/>
      <c r="C634" s="30"/>
      <c r="D634" s="30"/>
      <c r="E634" s="30"/>
      <c r="F634" s="30"/>
    </row>
    <row r="635" spans="2:6" x14ac:dyDescent="0.2">
      <c r="B635" s="30"/>
      <c r="C635" s="30"/>
      <c r="D635" s="30"/>
      <c r="E635" s="30"/>
      <c r="F635" s="30"/>
    </row>
    <row r="636" spans="2:6" x14ac:dyDescent="0.2">
      <c r="B636" s="30"/>
      <c r="C636" s="30"/>
      <c r="D636" s="30"/>
      <c r="E636" s="30"/>
      <c r="F636" s="30"/>
    </row>
    <row r="637" spans="2:6" x14ac:dyDescent="0.2">
      <c r="B637" s="30"/>
      <c r="C637" s="30"/>
      <c r="D637" s="30"/>
      <c r="E637" s="30"/>
      <c r="F637" s="30"/>
    </row>
    <row r="638" spans="2:6" x14ac:dyDescent="0.2">
      <c r="B638" s="30"/>
      <c r="C638" s="30"/>
      <c r="D638" s="30"/>
      <c r="E638" s="30"/>
      <c r="F638" s="30"/>
    </row>
    <row r="639" spans="2:6" x14ac:dyDescent="0.2">
      <c r="B639" s="30"/>
      <c r="C639" s="30"/>
      <c r="D639" s="30"/>
      <c r="E639" s="30"/>
      <c r="F639" s="30"/>
    </row>
    <row r="640" spans="2:6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6" s="24" customFormat="1" ht="15" x14ac:dyDescent="0.2"/>
    <row r="678" spans="2:6" s="24" customFormat="1" ht="15" x14ac:dyDescent="0.2"/>
    <row r="679" spans="2:6" s="24" customFormat="1" ht="15" x14ac:dyDescent="0.2"/>
    <row r="682" spans="2:6" s="27" customFormat="1" ht="11.25" x14ac:dyDescent="0.2"/>
    <row r="685" spans="2:6" x14ac:dyDescent="0.2">
      <c r="B685" s="30"/>
      <c r="C685" s="30"/>
      <c r="D685" s="30"/>
      <c r="E685" s="30"/>
      <c r="F685" s="30"/>
    </row>
    <row r="686" spans="2:6" x14ac:dyDescent="0.2">
      <c r="B686" s="30"/>
      <c r="C686" s="30"/>
      <c r="D686" s="30"/>
      <c r="E686" s="30"/>
      <c r="F686" s="30"/>
    </row>
    <row r="687" spans="2:6" x14ac:dyDescent="0.2">
      <c r="B687" s="30"/>
      <c r="C687" s="30"/>
      <c r="D687" s="30"/>
      <c r="E687" s="30"/>
      <c r="F687" s="30"/>
    </row>
    <row r="688" spans="2:6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6" x14ac:dyDescent="0.2">
      <c r="B721" s="30"/>
      <c r="C721" s="30"/>
      <c r="D721" s="30"/>
      <c r="E721" s="30"/>
      <c r="F721" s="30"/>
    </row>
    <row r="722" spans="2:6" x14ac:dyDescent="0.2">
      <c r="B722" s="30"/>
      <c r="C722" s="30"/>
      <c r="D722" s="30"/>
      <c r="E722" s="30"/>
      <c r="F722" s="30"/>
    </row>
    <row r="729" spans="2:6" s="24" customFormat="1" ht="15" x14ac:dyDescent="0.2"/>
    <row r="730" spans="2:6" s="24" customFormat="1" ht="15" x14ac:dyDescent="0.2"/>
    <row r="731" spans="2:6" s="24" customFormat="1" ht="15" x14ac:dyDescent="0.2"/>
    <row r="734" spans="2:6" s="27" customFormat="1" ht="11.25" x14ac:dyDescent="0.2"/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2"/>
  <dimension ref="A2:Z53"/>
  <sheetViews>
    <sheetView showGridLines="0" workbookViewId="0">
      <selection activeCell="O3" sqref="O3"/>
    </sheetView>
  </sheetViews>
  <sheetFormatPr defaultRowHeight="12.75" x14ac:dyDescent="0.2"/>
  <cols>
    <col min="1" max="1" width="17.140625" customWidth="1"/>
    <col min="2" max="5" width="9.7109375" customWidth="1"/>
    <col min="6" max="6" width="1.140625" style="1" customWidth="1"/>
    <col min="7" max="10" width="9.7109375" customWidth="1"/>
    <col min="11" max="11" width="1.140625" style="1" customWidth="1"/>
    <col min="12" max="12" width="9.7109375" customWidth="1"/>
    <col min="15" max="15" width="15" customWidth="1"/>
    <col min="16" max="17" width="9.140625" customWidth="1"/>
    <col min="18" max="23" width="9.140625" hidden="1" customWidth="1"/>
    <col min="24" max="24" width="9.42578125" hidden="1" customWidth="1"/>
    <col min="25" max="25" width="15.42578125" hidden="1" customWidth="1"/>
    <col min="26" max="26" width="25.5703125" hidden="1" customWidth="1"/>
    <col min="27" max="28" width="9.140625" customWidth="1"/>
  </cols>
  <sheetData>
    <row r="2" spans="1:26" ht="15.75" x14ac:dyDescent="0.25">
      <c r="A2" s="16"/>
      <c r="B2" s="24"/>
      <c r="C2" s="24"/>
      <c r="D2" s="24"/>
      <c r="E2" s="24"/>
      <c r="F2" s="60"/>
      <c r="G2" s="24"/>
      <c r="H2" s="24"/>
      <c r="I2" s="24"/>
      <c r="J2" s="24"/>
      <c r="K2" s="60"/>
      <c r="L2" s="24"/>
    </row>
    <row r="3" spans="1:26" ht="15.75" x14ac:dyDescent="0.25">
      <c r="A3" s="191" t="s">
        <v>196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6" ht="15.75" x14ac:dyDescent="0.25">
      <c r="A4" s="16"/>
      <c r="B4" s="24"/>
      <c r="C4" s="24"/>
      <c r="D4" s="24"/>
      <c r="E4" s="24"/>
      <c r="F4" s="60"/>
      <c r="G4" s="24"/>
      <c r="H4" s="24"/>
      <c r="I4" s="24"/>
      <c r="J4" s="24"/>
      <c r="K4" s="60"/>
      <c r="L4" s="24"/>
    </row>
    <row r="5" spans="1:26" ht="17.25" customHeight="1" x14ac:dyDescent="0.2">
      <c r="A5" s="27"/>
      <c r="B5" s="192" t="s">
        <v>197</v>
      </c>
      <c r="C5" s="192"/>
      <c r="D5" s="192"/>
      <c r="E5" s="192"/>
      <c r="G5" s="192" t="s">
        <v>175</v>
      </c>
      <c r="H5" s="192"/>
      <c r="I5" s="192"/>
      <c r="J5" s="192"/>
      <c r="Y5" t="s">
        <v>155</v>
      </c>
      <c r="Z5" t="s">
        <v>156</v>
      </c>
    </row>
    <row r="6" spans="1:26" ht="15.75" customHeight="1" x14ac:dyDescent="0.2">
      <c r="A6" s="27"/>
      <c r="B6" s="29" t="s">
        <v>80</v>
      </c>
      <c r="C6" s="29" t="s">
        <v>81</v>
      </c>
      <c r="D6" s="29" t="s">
        <v>82</v>
      </c>
      <c r="E6" s="29" t="s">
        <v>83</v>
      </c>
      <c r="F6" s="136"/>
      <c r="G6" s="29" t="s">
        <v>80</v>
      </c>
      <c r="H6" s="29" t="s">
        <v>81</v>
      </c>
      <c r="I6" s="29" t="s">
        <v>82</v>
      </c>
      <c r="J6" s="29" t="s">
        <v>83</v>
      </c>
      <c r="K6" s="59"/>
      <c r="L6" s="29" t="s">
        <v>158</v>
      </c>
      <c r="T6" s="29" t="s">
        <v>80</v>
      </c>
      <c r="U6" s="29" t="s">
        <v>81</v>
      </c>
      <c r="V6" s="29" t="s">
        <v>82</v>
      </c>
      <c r="W6" s="29" t="s">
        <v>83</v>
      </c>
      <c r="X6" s="44" t="s">
        <v>84</v>
      </c>
      <c r="Y6" s="44" t="s">
        <v>84</v>
      </c>
      <c r="Z6" t="s">
        <v>148</v>
      </c>
    </row>
    <row r="7" spans="1:26" ht="15.75" hidden="1" customHeight="1" x14ac:dyDescent="0.2">
      <c r="A7" s="27"/>
      <c r="B7" s="44"/>
      <c r="C7" s="44"/>
      <c r="D7" s="44"/>
      <c r="E7" s="44"/>
      <c r="F7" s="136"/>
      <c r="G7" s="29"/>
      <c r="H7" s="29"/>
      <c r="I7" s="29"/>
      <c r="J7" s="29"/>
      <c r="K7" s="59"/>
      <c r="L7" s="29"/>
      <c r="S7" s="29"/>
      <c r="T7" s="29"/>
      <c r="U7" s="29"/>
      <c r="V7" s="29"/>
      <c r="W7" s="27"/>
      <c r="X7" s="44" t="s">
        <v>85</v>
      </c>
      <c r="Y7" s="44" t="s">
        <v>85</v>
      </c>
      <c r="Z7" t="s">
        <v>149</v>
      </c>
    </row>
    <row r="8" spans="1:26" ht="3.75" customHeight="1" x14ac:dyDescent="0.2">
      <c r="A8" s="27"/>
      <c r="B8" s="44"/>
      <c r="C8" s="29"/>
      <c r="D8" s="29"/>
      <c r="E8" s="29"/>
      <c r="F8" s="136"/>
      <c r="G8" s="29"/>
      <c r="H8" s="29"/>
      <c r="I8" s="29"/>
      <c r="J8" s="29"/>
      <c r="K8" s="136"/>
      <c r="L8" s="29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2">
      <c r="A9" s="79" t="s">
        <v>207</v>
      </c>
      <c r="B9" s="80">
        <v>166.71241000000001</v>
      </c>
      <c r="C9" s="80">
        <v>55.393880000000003</v>
      </c>
      <c r="D9" s="80">
        <v>45.460610000000003</v>
      </c>
      <c r="E9" s="80">
        <v>33.23395</v>
      </c>
      <c r="F9" s="115"/>
      <c r="G9" s="93">
        <f>IF(OR('Tabel B1'!T9&lt;5,'Tabel B1'!B9&lt;0.5),"-",IFERROR('Tabel B1'!B9/'Tabel B1'!T9*100,"-"))</f>
        <v>2.6699617232543242</v>
      </c>
      <c r="H9" s="93">
        <f>IF(OR('Tabel B1'!U9&lt;5,'Tabel B1'!C9&lt;0.5),"-",IFERROR('Tabel B1'!C9/'Tabel B1'!U9*100,"-"))</f>
        <v>2.3023225270157939</v>
      </c>
      <c r="I9" s="93">
        <f>IF(OR('Tabel B1'!V9&lt;5,'Tabel B1'!D9&lt;0.5),"-",IFERROR('Tabel B1'!D9/'Tabel B1'!V9*100,"-"))</f>
        <v>1.5489134582623509</v>
      </c>
      <c r="J9" s="93">
        <f>IF(OR('Tabel B1'!W9&lt;5,'Tabel B1'!E9&lt;0.5),"-",IFERROR('Tabel B1'!E9/'Tabel B1'!W9*100,"-"))</f>
        <v>2.9967493237150586</v>
      </c>
      <c r="K9" s="115"/>
      <c r="L9" s="93">
        <f>IF(OR('Tabel B1'!X9&lt;5,'Tabel B1'!Z9&lt;0.5),"-",IFERROR('Tabel B1'!Z9/'Tabel B1'!X9*100,"-"))</f>
        <v>1.7018259167995362</v>
      </c>
      <c r="R9" s="31" t="s">
        <v>24</v>
      </c>
      <c r="S9" s="32"/>
      <c r="T9" s="36">
        <v>6244</v>
      </c>
      <c r="U9" s="36">
        <v>2406</v>
      </c>
      <c r="V9" s="71">
        <v>2935</v>
      </c>
      <c r="W9" s="36">
        <v>1109</v>
      </c>
      <c r="X9" s="36">
        <v>34495</v>
      </c>
      <c r="Y9" s="36">
        <v>683</v>
      </c>
      <c r="Z9" s="71">
        <v>587.04485</v>
      </c>
    </row>
    <row r="10" spans="1:26" ht="15.75" customHeight="1" x14ac:dyDescent="0.2">
      <c r="A10" s="90" t="s">
        <v>208</v>
      </c>
      <c r="B10" s="91">
        <v>77.51388</v>
      </c>
      <c r="C10" s="91">
        <v>84.382840000000002</v>
      </c>
      <c r="D10" s="91">
        <v>15.7575</v>
      </c>
      <c r="E10" s="91">
        <v>48.322209999999998</v>
      </c>
      <c r="F10" s="115"/>
      <c r="G10" s="94">
        <f>IF(OR('Tabel B1'!T10&lt;5,'Tabel B1'!B10&lt;0.5),"-",IFERROR('Tabel B1'!B10/'Tabel B1'!T10*100,"-"))</f>
        <v>2.392403703703704</v>
      </c>
      <c r="H10" s="94">
        <f>IF(OR('Tabel B1'!U10&lt;5,'Tabel B1'!C10&lt;0.5),"-",IFERROR('Tabel B1'!C10/'Tabel B1'!U10*100,"-"))</f>
        <v>2.7150205920205921</v>
      </c>
      <c r="I10" s="94">
        <f>IF(OR('Tabel B1'!V10&lt;5,'Tabel B1'!D10&lt;0.5),"-",IFERROR('Tabel B1'!D10/'Tabel B1'!V10*100,"-"))</f>
        <v>2.1094377510040161</v>
      </c>
      <c r="J10" s="94">
        <f>IF(OR('Tabel B1'!W10&lt;5,'Tabel B1'!E10&lt;0.5),"-",IFERROR('Tabel B1'!E10/'Tabel B1'!W10*100,"-"))</f>
        <v>2.6276351277868404</v>
      </c>
      <c r="K10" s="115"/>
      <c r="L10" s="94">
        <f>IF(OR('Tabel B1'!X10&lt;5,'Tabel B1'!Z10&lt;0.5),"-",IFERROR('Tabel B1'!Z10/'Tabel B1'!X10*100,"-"))</f>
        <v>1.6764948733500853</v>
      </c>
      <c r="R10" s="33" t="s">
        <v>25</v>
      </c>
      <c r="S10" s="32"/>
      <c r="T10" s="37">
        <v>3240</v>
      </c>
      <c r="U10" s="37">
        <v>3108</v>
      </c>
      <c r="V10" s="74">
        <v>747</v>
      </c>
      <c r="W10" s="37">
        <v>1839</v>
      </c>
      <c r="X10" s="36">
        <v>34623</v>
      </c>
      <c r="Y10" s="36">
        <v>676</v>
      </c>
      <c r="Z10" s="71">
        <v>580.45281999999997</v>
      </c>
    </row>
    <row r="11" spans="1:26" ht="15.75" customHeight="1" x14ac:dyDescent="0.2">
      <c r="A11" s="83" t="s">
        <v>209</v>
      </c>
      <c r="B11" s="84">
        <v>318.71390000000002</v>
      </c>
      <c r="C11" s="84">
        <v>114.88305</v>
      </c>
      <c r="D11" s="84">
        <v>78.281049999999993</v>
      </c>
      <c r="E11" s="84">
        <v>45.184310000000004</v>
      </c>
      <c r="F11" s="115"/>
      <c r="G11" s="95">
        <f>IF(OR('Tabel B1'!T11&lt;5,'Tabel B1'!B11&lt;0.5),"-",IFERROR('Tabel B1'!B11/'Tabel B1'!T11*100,"-"))</f>
        <v>5.1397177874536366</v>
      </c>
      <c r="H11" s="95">
        <f>IF(OR('Tabel B1'!U11&lt;5,'Tabel B1'!C11&lt;0.5),"-",IFERROR('Tabel B1'!C11/'Tabel B1'!U11*100,"-"))</f>
        <v>5.4628174037089865</v>
      </c>
      <c r="I11" s="95">
        <f>IF(OR('Tabel B1'!V11&lt;5,'Tabel B1'!D11&lt;0.5),"-",IFERROR('Tabel B1'!D11/'Tabel B1'!V11*100,"-"))</f>
        <v>6.4855882352941165</v>
      </c>
      <c r="J11" s="95">
        <f>IF(OR('Tabel B1'!W11&lt;5,'Tabel B1'!E11&lt;0.5),"-",IFERROR('Tabel B1'!E11/'Tabel B1'!W11*100,"-"))</f>
        <v>4.6533789907312055</v>
      </c>
      <c r="K11" s="115"/>
      <c r="L11" s="95">
        <f>IF(OR('Tabel B1'!X11&lt;5,'Tabel B1'!Z11&lt;0.5),"-",IFERROR('Tabel B1'!Z11/'Tabel B1'!X11*100,"-"))</f>
        <v>4.1728133504006069</v>
      </c>
      <c r="R11" s="31" t="s">
        <v>142</v>
      </c>
      <c r="S11" s="32"/>
      <c r="T11" s="36">
        <v>6201</v>
      </c>
      <c r="U11" s="36">
        <v>2103</v>
      </c>
      <c r="V11" s="71">
        <v>1207</v>
      </c>
      <c r="W11" s="36">
        <v>971</v>
      </c>
      <c r="X11" s="36">
        <v>21093</v>
      </c>
      <c r="Y11" s="36">
        <v>1033</v>
      </c>
      <c r="Z11" s="71">
        <v>880.17151999999999</v>
      </c>
    </row>
    <row r="12" spans="1:26" ht="15.75" customHeight="1" x14ac:dyDescent="0.2">
      <c r="A12" s="79" t="s">
        <v>26</v>
      </c>
      <c r="B12" s="80">
        <v>728.57357000000002</v>
      </c>
      <c r="C12" s="80">
        <v>434.22440999999998</v>
      </c>
      <c r="D12" s="80">
        <v>157.60057</v>
      </c>
      <c r="E12" s="80">
        <v>158.9453</v>
      </c>
      <c r="F12" s="115"/>
      <c r="G12" s="93">
        <f>IF(OR('Tabel B1'!T12&lt;5,'Tabel B1'!B12&lt;0.5),"-",IFERROR('Tabel B1'!B12/'Tabel B1'!T12*100,"-"))</f>
        <v>5.8012068636037899</v>
      </c>
      <c r="H12" s="93">
        <f>IF(OR('Tabel B1'!U12&lt;5,'Tabel B1'!C12&lt;0.5),"-",IFERROR('Tabel B1'!C12/'Tabel B1'!U12*100,"-"))</f>
        <v>7.9122523688046646</v>
      </c>
      <c r="I12" s="93">
        <f>IF(OR('Tabel B1'!V12&lt;5,'Tabel B1'!D12&lt;0.5),"-",IFERROR('Tabel B1'!D12/'Tabel B1'!V12*100,"-"))</f>
        <v>7.9275940643863185</v>
      </c>
      <c r="J12" s="93">
        <f>IF(OR('Tabel B1'!W12&lt;5,'Tabel B1'!E12&lt;0.5),"-",IFERROR('Tabel B1'!E12/'Tabel B1'!W12*100,"-"))</f>
        <v>7.3381948291782084</v>
      </c>
      <c r="K12" s="115"/>
      <c r="L12" s="93">
        <f>IF(OR('Tabel B1'!X12&lt;5,'Tabel B1'!Z12&lt;0.5),"-",IFERROR('Tabel B1'!Z12/'Tabel B1'!X12*100,"-"))</f>
        <v>5.5468855020491796</v>
      </c>
      <c r="R12" s="33" t="s">
        <v>26</v>
      </c>
      <c r="S12" s="32"/>
      <c r="T12" s="37">
        <v>12559</v>
      </c>
      <c r="U12" s="37">
        <v>5488</v>
      </c>
      <c r="V12" s="74">
        <v>1988</v>
      </c>
      <c r="W12" s="37">
        <v>2166</v>
      </c>
      <c r="X12" s="36">
        <v>42944</v>
      </c>
      <c r="Y12" s="36">
        <v>2892</v>
      </c>
      <c r="Z12" s="71">
        <v>2382.0545099999999</v>
      </c>
    </row>
    <row r="13" spans="1:26" ht="15.75" customHeight="1" x14ac:dyDescent="0.2">
      <c r="A13" s="90" t="s">
        <v>27</v>
      </c>
      <c r="B13" s="91">
        <v>96.708659999999995</v>
      </c>
      <c r="C13" s="91">
        <v>54.367240000000002</v>
      </c>
      <c r="D13" s="91">
        <v>6.0868200000000003</v>
      </c>
      <c r="E13" s="91">
        <v>19.221609999999998</v>
      </c>
      <c r="F13" s="115"/>
      <c r="G13" s="94">
        <f>IF(OR('Tabel B1'!T13&lt;5,'Tabel B1'!B13&lt;0.5),"-",IFERROR('Tabel B1'!B13/'Tabel B1'!T13*100,"-"))</f>
        <v>3.2311613765452716</v>
      </c>
      <c r="H13" s="94">
        <f>IF(OR('Tabel B1'!U13&lt;5,'Tabel B1'!C13&lt;0.5),"-",IFERROR('Tabel B1'!C13/'Tabel B1'!U13*100,"-"))</f>
        <v>3.1138167239404355</v>
      </c>
      <c r="I13" s="94">
        <f>IF(OR('Tabel B1'!V13&lt;5,'Tabel B1'!D13&lt;0.5),"-",IFERROR('Tabel B1'!D13/'Tabel B1'!V13*100,"-"))</f>
        <v>1.5488091603053435</v>
      </c>
      <c r="J13" s="94">
        <f>IF(OR('Tabel B1'!W13&lt;5,'Tabel B1'!E13&lt;0.5),"-",IFERROR('Tabel B1'!E13/'Tabel B1'!W13*100,"-"))</f>
        <v>2.496312987012987</v>
      </c>
      <c r="K13" s="115"/>
      <c r="L13" s="94">
        <f>IF(OR('Tabel B1'!X13&lt;5,'Tabel B1'!Z13&lt;0.5),"-",IFERROR('Tabel B1'!Z13/'Tabel B1'!X13*100,"-"))</f>
        <v>2.1561346296671395</v>
      </c>
      <c r="R13" s="31" t="s">
        <v>27</v>
      </c>
      <c r="S13" s="32"/>
      <c r="T13" s="36">
        <v>2993</v>
      </c>
      <c r="U13" s="36">
        <v>1746</v>
      </c>
      <c r="V13" s="71">
        <v>393</v>
      </c>
      <c r="W13" s="36">
        <v>770</v>
      </c>
      <c r="X13" s="36">
        <v>14811</v>
      </c>
      <c r="Y13" s="36">
        <v>387</v>
      </c>
      <c r="Z13" s="71">
        <v>319.3451</v>
      </c>
    </row>
    <row r="14" spans="1:26" ht="15.75" customHeight="1" x14ac:dyDescent="0.2">
      <c r="A14" s="83" t="s">
        <v>28</v>
      </c>
      <c r="B14" s="84">
        <v>21.743279999999999</v>
      </c>
      <c r="C14" s="84">
        <v>10.135350000000001</v>
      </c>
      <c r="D14" s="84">
        <v>1.73767</v>
      </c>
      <c r="E14" s="84">
        <v>5.42631</v>
      </c>
      <c r="F14" s="115"/>
      <c r="G14" s="95">
        <f>IF(OR('Tabel B1'!T14&lt;5,'Tabel B1'!B14&lt;0.5),"-",IFERROR('Tabel B1'!B14/'Tabel B1'!T14*100,"-"))</f>
        <v>3.2260059347181005</v>
      </c>
      <c r="H14" s="95">
        <f>IF(OR('Tabel B1'!U14&lt;5,'Tabel B1'!C14&lt;0.5),"-",IFERROR('Tabel B1'!C14/'Tabel B1'!U14*100,"-"))</f>
        <v>2.3034886363636367</v>
      </c>
      <c r="I14" s="95">
        <f>IF(OR('Tabel B1'!V14&lt;5,'Tabel B1'!D14&lt;0.5),"-",IFERROR('Tabel B1'!D14/'Tabel B1'!V14*100,"-"))</f>
        <v>2.7582063492063496</v>
      </c>
      <c r="J14" s="95">
        <f>IF(OR('Tabel B1'!W14&lt;5,'Tabel B1'!E14&lt;0.5),"-",IFERROR('Tabel B1'!E14/'Tabel B1'!W14*100,"-"))</f>
        <v>4.6778534482758625</v>
      </c>
      <c r="K14" s="115"/>
      <c r="L14" s="95">
        <f>IF(OR('Tabel B1'!X14&lt;5,'Tabel B1'!Z14&lt;0.5),"-",IFERROR('Tabel B1'!Z14/'Tabel B1'!X14*100,"-"))</f>
        <v>2.3493781250000003</v>
      </c>
      <c r="R14" s="33" t="s">
        <v>28</v>
      </c>
      <c r="S14" s="32"/>
      <c r="T14" s="37">
        <v>674</v>
      </c>
      <c r="U14" s="37">
        <v>440</v>
      </c>
      <c r="V14" s="74">
        <v>63</v>
      </c>
      <c r="W14" s="37">
        <v>116</v>
      </c>
      <c r="X14" s="36">
        <v>2560</v>
      </c>
      <c r="Y14" s="36">
        <v>71</v>
      </c>
      <c r="Z14" s="71">
        <v>60.144080000000002</v>
      </c>
    </row>
    <row r="15" spans="1:26" ht="15.75" customHeight="1" x14ac:dyDescent="0.2">
      <c r="A15" s="79" t="s">
        <v>29</v>
      </c>
      <c r="B15" s="80">
        <v>183.35308000000001</v>
      </c>
      <c r="C15" s="80">
        <v>62.213560000000001</v>
      </c>
      <c r="D15" s="80">
        <v>29.554670000000002</v>
      </c>
      <c r="E15" s="80">
        <v>16.688079999999999</v>
      </c>
      <c r="F15" s="115"/>
      <c r="G15" s="93">
        <f>IF(OR('Tabel B1'!T15&lt;5,'Tabel B1'!B15&lt;0.5),"-",IFERROR('Tabel B1'!B15/'Tabel B1'!T15*100,"-"))</f>
        <v>6.8723043478260877</v>
      </c>
      <c r="H15" s="93">
        <f>IF(OR('Tabel B1'!U15&lt;5,'Tabel B1'!C15&lt;0.5),"-",IFERROR('Tabel B1'!C15/'Tabel B1'!U15*100,"-"))</f>
        <v>10.099603896103897</v>
      </c>
      <c r="I15" s="93">
        <f>IF(OR('Tabel B1'!V15&lt;5,'Tabel B1'!D15&lt;0.5),"-",IFERROR('Tabel B1'!D15/'Tabel B1'!V15*100,"-"))</f>
        <v>10.156243986254296</v>
      </c>
      <c r="J15" s="93">
        <f>IF(OR('Tabel B1'!W15&lt;5,'Tabel B1'!E15&lt;0.5),"-",IFERROR('Tabel B1'!E15/'Tabel B1'!W15*100,"-"))</f>
        <v>11.430191780821918</v>
      </c>
      <c r="K15" s="115"/>
      <c r="L15" s="93">
        <f>IF(OR('Tabel B1'!X15&lt;5,'Tabel B1'!Z15&lt;0.5),"-",IFERROR('Tabel B1'!Z15/'Tabel B1'!X15*100,"-"))</f>
        <v>6.9418029889121007</v>
      </c>
      <c r="R15" s="31" t="s">
        <v>29</v>
      </c>
      <c r="S15" s="32"/>
      <c r="T15" s="36">
        <v>2668</v>
      </c>
      <c r="U15" s="36">
        <v>616</v>
      </c>
      <c r="V15" s="71">
        <v>291</v>
      </c>
      <c r="W15" s="36">
        <v>146</v>
      </c>
      <c r="X15" s="36">
        <v>6223</v>
      </c>
      <c r="Y15" s="36">
        <v>529</v>
      </c>
      <c r="Z15" s="71">
        <v>431.98840000000001</v>
      </c>
    </row>
    <row r="16" spans="1:26" ht="15.75" customHeight="1" x14ac:dyDescent="0.2">
      <c r="A16" s="90" t="s">
        <v>30</v>
      </c>
      <c r="B16" s="91">
        <v>78.277929999999998</v>
      </c>
      <c r="C16" s="91">
        <v>39.702489999999997</v>
      </c>
      <c r="D16" s="91">
        <v>4.9834699999999996</v>
      </c>
      <c r="E16" s="91">
        <v>15.349589999999999</v>
      </c>
      <c r="F16" s="115"/>
      <c r="G16" s="94">
        <f>IF(OR('Tabel B1'!T16&lt;5,'Tabel B1'!B16&lt;0.5),"-",IFERROR('Tabel B1'!B16/'Tabel B1'!T16*100,"-"))</f>
        <v>6.9766426024955432</v>
      </c>
      <c r="H16" s="94">
        <f>IF(OR('Tabel B1'!U16&lt;5,'Tabel B1'!C16&lt;0.5),"-",IFERROR('Tabel B1'!C16/'Tabel B1'!U16*100,"-"))</f>
        <v>8.9019035874439467</v>
      </c>
      <c r="I16" s="94">
        <f>IF(OR('Tabel B1'!V16&lt;5,'Tabel B1'!D16&lt;0.5),"-",IFERROR('Tabel B1'!D16/'Tabel B1'!V16*100,"-"))</f>
        <v>3.1540949367088609</v>
      </c>
      <c r="J16" s="94">
        <f>IF(OR('Tabel B1'!W16&lt;5,'Tabel B1'!E16&lt;0.5),"-",IFERROR('Tabel B1'!E16/'Tabel B1'!W16*100,"-"))</f>
        <v>9.2467409638554212</v>
      </c>
      <c r="K16" s="115"/>
      <c r="L16" s="94">
        <f>IF(OR('Tabel B1'!X16&lt;5,'Tabel B1'!Z16&lt;0.5),"-",IFERROR('Tabel B1'!Z16/'Tabel B1'!X16*100,"-"))</f>
        <v>5.9312326508907196</v>
      </c>
      <c r="R16" s="33" t="s">
        <v>30</v>
      </c>
      <c r="S16" s="32"/>
      <c r="T16" s="37">
        <v>1122</v>
      </c>
      <c r="U16" s="37">
        <v>446</v>
      </c>
      <c r="V16" s="74">
        <v>158</v>
      </c>
      <c r="W16" s="37">
        <v>166</v>
      </c>
      <c r="X16" s="36">
        <v>3761</v>
      </c>
      <c r="Y16" s="36">
        <v>264</v>
      </c>
      <c r="Z16" s="71">
        <v>223.07365999999999</v>
      </c>
    </row>
    <row r="17" spans="1:26" ht="15.75" hidden="1" customHeight="1" x14ac:dyDescent="0.2">
      <c r="A17" s="31" t="s">
        <v>31</v>
      </c>
      <c r="B17" s="36">
        <v>9.9550900000000002</v>
      </c>
      <c r="C17" s="36">
        <v>0.90749999999999997</v>
      </c>
      <c r="D17" s="71">
        <v>1.4046000000000001</v>
      </c>
      <c r="E17" s="36">
        <v>0.99980999999999998</v>
      </c>
      <c r="F17" s="115"/>
      <c r="G17" s="95">
        <f>IF(OR('Tabel B1'!T17&lt;5,'Tabel B1'!B17&lt;0.5),"-",IFERROR('Tabel B1'!B17/'Tabel B1'!T17*100,"-"))</f>
        <v>3.0725586419753084</v>
      </c>
      <c r="H17" s="95">
        <f>IF(OR('Tabel B1'!U17&lt;5,'Tabel B1'!C17&lt;0.5),"-",IFERROR('Tabel B1'!C17/'Tabel B1'!U17*100,"-"))</f>
        <v>1.1785714285714284</v>
      </c>
      <c r="I17" s="95">
        <f>IF(OR('Tabel B1'!V17&lt;5,'Tabel B1'!D17&lt;0.5),"-",IFERROR('Tabel B1'!D17/'Tabel B1'!V17*100,"-"))</f>
        <v>3.5114999999999998</v>
      </c>
      <c r="J17" s="95">
        <f>IF(OR('Tabel B1'!W17&lt;5,'Tabel B1'!E17&lt;0.5),"-",IFERROR('Tabel B1'!E17/'Tabel B1'!W17*100,"-"))</f>
        <v>3.1244062499999998</v>
      </c>
      <c r="K17" s="115"/>
      <c r="L17" s="95">
        <f>IF(OR('Tabel B1'!X17&lt;5,'Tabel B1'!Z17&lt;0.5),"-",IFERROR('Tabel B1'!Z17/'Tabel B1'!X17*100,"-"))</f>
        <v>1.7422770012706479</v>
      </c>
      <c r="R17" s="31" t="s">
        <v>31</v>
      </c>
      <c r="S17" s="32"/>
      <c r="T17" s="36">
        <v>324</v>
      </c>
      <c r="U17" s="36">
        <v>77</v>
      </c>
      <c r="V17" s="71">
        <v>40</v>
      </c>
      <c r="W17" s="36">
        <v>32</v>
      </c>
      <c r="X17" s="36">
        <v>2361</v>
      </c>
      <c r="Y17" s="36">
        <v>50</v>
      </c>
      <c r="Z17" s="71">
        <v>41.135159999999999</v>
      </c>
    </row>
    <row r="18" spans="1:26" ht="15.75" hidden="1" customHeight="1" x14ac:dyDescent="0.2">
      <c r="A18" s="33" t="s">
        <v>32</v>
      </c>
      <c r="B18" s="37">
        <v>8.6490399999999994</v>
      </c>
      <c r="C18" s="37">
        <v>0.42475000000000002</v>
      </c>
      <c r="D18" s="74">
        <v>0</v>
      </c>
      <c r="E18" s="37">
        <v>0</v>
      </c>
      <c r="F18" s="115"/>
      <c r="G18" s="93">
        <f>IF(OR('Tabel B1'!T18&lt;5,'Tabel B1'!B18&lt;0.5),"-",IFERROR('Tabel B1'!B18/'Tabel B1'!T18*100,"-"))</f>
        <v>3.37853125</v>
      </c>
      <c r="H18" s="93" t="str">
        <f>IF(OR('Tabel B1'!U18&lt;5,'Tabel B1'!C18&lt;0.5),"-",IFERROR('Tabel B1'!C18/'Tabel B1'!U18*100,"-"))</f>
        <v>-</v>
      </c>
      <c r="I18" s="93" t="str">
        <f>IF(OR('Tabel B1'!V18&lt;5,'Tabel B1'!D18&lt;0.5),"-",IFERROR('Tabel B1'!D18/'Tabel B1'!V18*100,"-"))</f>
        <v>-</v>
      </c>
      <c r="J18" s="93" t="str">
        <f>IF(OR('Tabel B1'!W18&lt;5,'Tabel B1'!E18&lt;0.5),"-",IFERROR('Tabel B1'!E18/'Tabel B1'!W18*100,"-"))</f>
        <v>-</v>
      </c>
      <c r="K18" s="115"/>
      <c r="L18" s="93">
        <f>IF(OR('Tabel B1'!X18&lt;5,'Tabel B1'!Z18&lt;0.5),"-",IFERROR('Tabel B1'!Z18/'Tabel B1'!X18*100,"-"))</f>
        <v>2.1736546463245494</v>
      </c>
      <c r="R18" s="33" t="s">
        <v>32</v>
      </c>
      <c r="S18" s="32"/>
      <c r="T18" s="37">
        <v>256</v>
      </c>
      <c r="U18" s="37">
        <v>20</v>
      </c>
      <c r="V18" s="74">
        <v>4</v>
      </c>
      <c r="W18" s="37">
        <v>10</v>
      </c>
      <c r="X18" s="36">
        <v>721</v>
      </c>
      <c r="Y18" s="36">
        <v>19</v>
      </c>
      <c r="Z18" s="71">
        <v>15.67205</v>
      </c>
    </row>
    <row r="19" spans="1:26" ht="15.75" hidden="1" customHeight="1" x14ac:dyDescent="0.2">
      <c r="A19" s="31" t="s">
        <v>33</v>
      </c>
      <c r="B19" s="36">
        <v>0</v>
      </c>
      <c r="C19" s="36">
        <v>0.99980999999999998</v>
      </c>
      <c r="D19" s="71">
        <v>0</v>
      </c>
      <c r="E19" s="36">
        <v>0</v>
      </c>
      <c r="F19" s="115"/>
      <c r="G19" s="94" t="str">
        <f>IF(OR('Tabel B1'!T19&lt;5,'Tabel B1'!B19&lt;0.5),"-",IFERROR('Tabel B1'!B19/'Tabel B1'!T19*100,"-"))</f>
        <v>-</v>
      </c>
      <c r="H19" s="94">
        <f>IF(OR('Tabel B1'!U19&lt;5,'Tabel B1'!C19&lt;0.5),"-",IFERROR('Tabel B1'!C19/'Tabel B1'!U19*100,"-"))</f>
        <v>11.109</v>
      </c>
      <c r="I19" s="94" t="str">
        <f>IF(OR('Tabel B1'!V19&lt;5,'Tabel B1'!D19&lt;0.5),"-",IFERROR('Tabel B1'!D19/'Tabel B1'!V19*100,"-"))</f>
        <v>-</v>
      </c>
      <c r="J19" s="94" t="str">
        <f>IF(OR('Tabel B1'!W19&lt;5,'Tabel B1'!E19&lt;0.5),"-",IFERROR('Tabel B1'!E19/'Tabel B1'!W19*100,"-"))</f>
        <v>-</v>
      </c>
      <c r="K19" s="115"/>
      <c r="L19" s="94">
        <f>IF(OR('Tabel B1'!X19&lt;5,'Tabel B1'!Z19&lt;0.5),"-",IFERROR('Tabel B1'!Z19/'Tabel B1'!X19*100,"-"))</f>
        <v>0.80216666666666669</v>
      </c>
      <c r="R19" s="31" t="s">
        <v>33</v>
      </c>
      <c r="S19" s="32"/>
      <c r="T19" s="36">
        <v>44</v>
      </c>
      <c r="U19" s="36">
        <v>9</v>
      </c>
      <c r="V19" s="71">
        <v>1</v>
      </c>
      <c r="W19" s="36">
        <v>13</v>
      </c>
      <c r="X19" s="36">
        <v>288</v>
      </c>
      <c r="Y19" s="36">
        <v>3</v>
      </c>
      <c r="Z19" s="71">
        <v>2.3102399999999998</v>
      </c>
    </row>
    <row r="20" spans="1:26" ht="15.75" hidden="1" customHeight="1" x14ac:dyDescent="0.2">
      <c r="A20" s="33" t="s">
        <v>34</v>
      </c>
      <c r="B20" s="37">
        <v>5.9365100000000002</v>
      </c>
      <c r="C20" s="37">
        <v>0</v>
      </c>
      <c r="D20" s="74">
        <v>0</v>
      </c>
      <c r="E20" s="37">
        <v>0</v>
      </c>
      <c r="F20" s="115"/>
      <c r="G20" s="95">
        <f>IF(OR('Tabel B1'!T20&lt;5,'Tabel B1'!B20&lt;0.5),"-",IFERROR('Tabel B1'!B20/'Tabel B1'!T20*100,"-"))</f>
        <v>6.4527282608695655</v>
      </c>
      <c r="H20" s="95" t="str">
        <f>IF(OR('Tabel B1'!U20&lt;5,'Tabel B1'!C20&lt;0.5),"-",IFERROR('Tabel B1'!C20/'Tabel B1'!U20*100,"-"))</f>
        <v>-</v>
      </c>
      <c r="I20" s="95" t="str">
        <f>IF(OR('Tabel B1'!V20&lt;5,'Tabel B1'!D20&lt;0.5),"-",IFERROR('Tabel B1'!D20/'Tabel B1'!V20*100,"-"))</f>
        <v>-</v>
      </c>
      <c r="J20" s="95" t="str">
        <f>IF(OR('Tabel B1'!W20&lt;5,'Tabel B1'!E20&lt;0.5),"-",IFERROR('Tabel B1'!E20/'Tabel B1'!W20*100,"-"))</f>
        <v>-</v>
      </c>
      <c r="K20" s="115"/>
      <c r="L20" s="95">
        <f>IF(OR('Tabel B1'!X20&lt;5,'Tabel B1'!Z20&lt;0.5),"-",IFERROR('Tabel B1'!Z20/'Tabel B1'!X20*100,"-"))</f>
        <v>2.6072707509881421</v>
      </c>
      <c r="R20" s="33" t="s">
        <v>34</v>
      </c>
      <c r="S20" s="32"/>
      <c r="T20" s="37">
        <v>92</v>
      </c>
      <c r="U20" s="37">
        <v>9</v>
      </c>
      <c r="V20" s="74">
        <v>3</v>
      </c>
      <c r="W20" s="37">
        <v>2</v>
      </c>
      <c r="X20" s="36">
        <v>506</v>
      </c>
      <c r="Y20" s="36">
        <v>14</v>
      </c>
      <c r="Z20" s="71">
        <v>13.19279</v>
      </c>
    </row>
    <row r="21" spans="1:26" ht="15.75" customHeight="1" x14ac:dyDescent="0.2">
      <c r="A21" s="83" t="s">
        <v>35</v>
      </c>
      <c r="B21" s="84">
        <v>24.54063</v>
      </c>
      <c r="C21" s="84">
        <v>2.3320699999999999</v>
      </c>
      <c r="D21" s="84">
        <v>1.4046000000000001</v>
      </c>
      <c r="E21" s="84">
        <v>0.99980999999999998</v>
      </c>
      <c r="F21" s="115"/>
      <c r="G21" s="95">
        <f>IF(OR('Tabel B1'!T21&lt;5,'Tabel B1'!B21&lt;0.5),"-",IFERROR('Tabel B1'!B21/'Tabel B1'!T21*100,"-"))</f>
        <v>3.4274622905027932</v>
      </c>
      <c r="H21" s="95">
        <f>IF(OR('Tabel B1'!U21&lt;5,'Tabel B1'!C21&lt;0.5),"-",IFERROR('Tabel B1'!C21/'Tabel B1'!U21*100,"-"))</f>
        <v>2.0278869565217392</v>
      </c>
      <c r="I21" s="95">
        <f>IF(OR('Tabel B1'!V21&lt;5,'Tabel B1'!D21&lt;0.5),"-",IFERROR('Tabel B1'!D21/'Tabel B1'!V21*100,"-"))</f>
        <v>2.92625</v>
      </c>
      <c r="J21" s="95">
        <f>IF(OR('Tabel B1'!W21&lt;5,'Tabel B1'!E21&lt;0.5),"-",IFERROR('Tabel B1'!E21/'Tabel B1'!W21*100,"-"))</f>
        <v>1.7540526315789471</v>
      </c>
      <c r="K21" s="115"/>
      <c r="L21" s="95">
        <f>IF(OR('Tabel B1'!X21&lt;5,'Tabel B1'!Z21&lt;0.5),"-",IFERROR('Tabel B1'!Z21/'Tabel B1'!X21*100,"-"))</f>
        <v>1.8655892672858616</v>
      </c>
      <c r="R21" s="31" t="s">
        <v>35</v>
      </c>
      <c r="S21" s="32"/>
      <c r="T21" s="36">
        <v>716</v>
      </c>
      <c r="U21" s="36">
        <v>115</v>
      </c>
      <c r="V21" s="71">
        <v>48</v>
      </c>
      <c r="W21" s="36">
        <v>57</v>
      </c>
      <c r="X21" s="36">
        <v>3876</v>
      </c>
      <c r="Y21" s="36">
        <v>86</v>
      </c>
      <c r="Z21" s="71">
        <v>72.310239999999993</v>
      </c>
    </row>
    <row r="22" spans="1:26" ht="15.75" customHeight="1" x14ac:dyDescent="0.2">
      <c r="A22" s="79" t="s">
        <v>36</v>
      </c>
      <c r="B22" s="80">
        <v>6.3986799999999997</v>
      </c>
      <c r="C22" s="80">
        <v>1.7226999999999999</v>
      </c>
      <c r="D22" s="80">
        <v>0</v>
      </c>
      <c r="E22" s="80">
        <v>0</v>
      </c>
      <c r="F22" s="115"/>
      <c r="G22" s="93">
        <f>IF(OR('Tabel B1'!T22&lt;5,'Tabel B1'!B22&lt;0.5),"-",IFERROR('Tabel B1'!B22/'Tabel B1'!T22*100,"-"))</f>
        <v>9.1409714285714276</v>
      </c>
      <c r="H22" s="93">
        <f>IF(OR('Tabel B1'!U22&lt;5,'Tabel B1'!C22&lt;0.5),"-",IFERROR('Tabel B1'!C22/'Tabel B1'!U22*100,"-"))</f>
        <v>5.557096774193548</v>
      </c>
      <c r="I22" s="93" t="str">
        <f>IF(OR('Tabel B1'!V22&lt;5,'Tabel B1'!D22&lt;0.5),"-",IFERROR('Tabel B1'!D22/'Tabel B1'!V22*100,"-"))</f>
        <v>-</v>
      </c>
      <c r="J22" s="93" t="str">
        <f>IF(OR('Tabel B1'!W22&lt;5,'Tabel B1'!E22&lt;0.5),"-",IFERROR('Tabel B1'!E22/'Tabel B1'!W22*100,"-"))</f>
        <v>-</v>
      </c>
      <c r="K22" s="115"/>
      <c r="L22" s="93">
        <f>IF(OR('Tabel B1'!X22&lt;5,'Tabel B1'!Z22&lt;0.5),"-",IFERROR('Tabel B1'!Z22/'Tabel B1'!X22*100,"-"))</f>
        <v>3.0964671916010498</v>
      </c>
      <c r="R22" s="33" t="s">
        <v>36</v>
      </c>
      <c r="S22" s="32"/>
      <c r="T22" s="37">
        <v>70</v>
      </c>
      <c r="U22" s="37">
        <v>31</v>
      </c>
      <c r="V22" s="74">
        <v>3</v>
      </c>
      <c r="W22" s="37">
        <v>5</v>
      </c>
      <c r="X22" s="36">
        <v>381</v>
      </c>
      <c r="Y22" s="37">
        <v>13</v>
      </c>
      <c r="Z22" s="74">
        <v>11.79754</v>
      </c>
    </row>
    <row r="23" spans="1:26" ht="15.75" customHeight="1" x14ac:dyDescent="0.2">
      <c r="A23" s="90" t="s">
        <v>37</v>
      </c>
      <c r="B23" s="91">
        <v>13.54768</v>
      </c>
      <c r="C23" s="91">
        <v>0.26134000000000002</v>
      </c>
      <c r="D23" s="91">
        <v>0</v>
      </c>
      <c r="E23" s="91">
        <v>0</v>
      </c>
      <c r="F23" s="115"/>
      <c r="G23" s="94">
        <f>IF(OR('Tabel B1'!T23&lt;5,'Tabel B1'!B23&lt;0.5),"-",IFERROR('Tabel B1'!B23/'Tabel B1'!T23*100,"-"))</f>
        <v>7.9692235294117646</v>
      </c>
      <c r="H23" s="94" t="str">
        <f>IF(OR('Tabel B1'!U23&lt;5,'Tabel B1'!C23&lt;0.5),"-",IFERROR('Tabel B1'!C23/'Tabel B1'!U23*100,"-"))</f>
        <v>-</v>
      </c>
      <c r="I23" s="94" t="str">
        <f>IF(OR('Tabel B1'!V23&lt;5,'Tabel B1'!D23&lt;0.5),"-",IFERROR('Tabel B1'!D23/'Tabel B1'!V23*100,"-"))</f>
        <v>-</v>
      </c>
      <c r="J23" s="94" t="str">
        <f>IF(OR('Tabel B1'!W23&lt;5,'Tabel B1'!E23&lt;0.5),"-",IFERROR('Tabel B1'!E23/'Tabel B1'!W23*100,"-"))</f>
        <v>-</v>
      </c>
      <c r="K23" s="115"/>
      <c r="L23" s="94">
        <f>IF(OR('Tabel B1'!X23&lt;5,'Tabel B1'!Z23&lt;0.5),"-",IFERROR('Tabel B1'!Z23/'Tabel B1'!X23*100,"-"))</f>
        <v>4.177187891440501</v>
      </c>
      <c r="R23" s="31" t="s">
        <v>37</v>
      </c>
      <c r="S23" s="32"/>
      <c r="T23" s="36">
        <v>170</v>
      </c>
      <c r="U23" s="36">
        <v>22</v>
      </c>
      <c r="V23" s="71">
        <v>4</v>
      </c>
      <c r="W23" s="71">
        <v>9</v>
      </c>
      <c r="X23" s="36">
        <v>479</v>
      </c>
      <c r="Y23" s="37">
        <v>24</v>
      </c>
      <c r="Z23" s="74">
        <v>20.00873</v>
      </c>
    </row>
    <row r="24" spans="1:26" ht="15.75" customHeight="1" x14ac:dyDescent="0.2">
      <c r="A24" s="83" t="s">
        <v>38</v>
      </c>
      <c r="B24" s="84">
        <v>4.8044700000000002</v>
      </c>
      <c r="C24" s="84">
        <v>0</v>
      </c>
      <c r="D24" s="84">
        <v>0</v>
      </c>
      <c r="E24" s="84">
        <v>0</v>
      </c>
      <c r="F24" s="115"/>
      <c r="G24" s="95">
        <f>IF(OR('Tabel B1'!T24&lt;5,'Tabel B1'!B24&lt;0.5),"-",IFERROR('Tabel B1'!B24/'Tabel B1'!T24*100,"-"))</f>
        <v>1.4471295180722892</v>
      </c>
      <c r="H24" s="95" t="str">
        <f>IF(OR('Tabel B1'!U24&lt;5,'Tabel B1'!C24&lt;0.5),"-",IFERROR('Tabel B1'!C24/'Tabel B1'!U24*100,"-"))</f>
        <v>-</v>
      </c>
      <c r="I24" s="95" t="str">
        <f>IF(OR('Tabel B1'!V24&lt;5,'Tabel B1'!D24&lt;0.5),"-",IFERROR('Tabel B1'!D24/'Tabel B1'!V24*100,"-"))</f>
        <v>-</v>
      </c>
      <c r="J24" s="95" t="str">
        <f>IF(OR('Tabel B1'!W24&lt;5,'Tabel B1'!E24&lt;0.5),"-",IFERROR('Tabel B1'!E24/'Tabel B1'!W24*100,"-"))</f>
        <v>-</v>
      </c>
      <c r="K24" s="115"/>
      <c r="L24" s="95">
        <f>IF(OR('Tabel B1'!X24&lt;5,'Tabel B1'!Z24&lt;0.5),"-",IFERROR('Tabel B1'!Z24/'Tabel B1'!X24*100,"-"))</f>
        <v>0.87754057279236275</v>
      </c>
      <c r="R24" s="33" t="s">
        <v>38</v>
      </c>
      <c r="S24" s="32"/>
      <c r="T24" s="37">
        <v>332</v>
      </c>
      <c r="U24" s="37">
        <v>49</v>
      </c>
      <c r="V24" s="74">
        <v>60</v>
      </c>
      <c r="W24" s="37">
        <v>50</v>
      </c>
      <c r="X24" s="36">
        <v>2514</v>
      </c>
      <c r="Y24" s="37">
        <v>31</v>
      </c>
      <c r="Z24" s="74">
        <v>22.06137</v>
      </c>
    </row>
    <row r="25" spans="1:26" ht="15.75" customHeight="1" x14ac:dyDescent="0.2">
      <c r="A25" s="79" t="s">
        <v>39</v>
      </c>
      <c r="B25" s="80">
        <v>40.332439999999998</v>
      </c>
      <c r="C25" s="80">
        <v>13.5009</v>
      </c>
      <c r="D25" s="80">
        <v>0.16903000000000001</v>
      </c>
      <c r="E25" s="80">
        <v>10.529529999999999</v>
      </c>
      <c r="F25" s="115"/>
      <c r="G25" s="93">
        <f>IF(OR('Tabel B1'!T25&lt;5,'Tabel B1'!B25&lt;0.5),"-",IFERROR('Tabel B1'!B25/'Tabel B1'!T25*100,"-"))</f>
        <v>3.1338337218337218</v>
      </c>
      <c r="H25" s="93">
        <f>IF(OR('Tabel B1'!U25&lt;5,'Tabel B1'!C25&lt;0.5),"-",IFERROR('Tabel B1'!C25/'Tabel B1'!U25*100,"-"))</f>
        <v>6.1647945205479449</v>
      </c>
      <c r="I25" s="93" t="str">
        <f>IF(OR('Tabel B1'!V25&lt;5,'Tabel B1'!D25&lt;0.5),"-",IFERROR('Tabel B1'!D25/'Tabel B1'!V25*100,"-"))</f>
        <v>-</v>
      </c>
      <c r="J25" s="93">
        <f>IF(OR('Tabel B1'!W25&lt;5,'Tabel B1'!E25&lt;0.5),"-",IFERROR('Tabel B1'!E25/'Tabel B1'!W25*100,"-"))</f>
        <v>5.0867294685990334</v>
      </c>
      <c r="K25" s="115"/>
      <c r="L25" s="93">
        <f>IF(OR('Tabel B1'!X25&lt;5,'Tabel B1'!Z25&lt;0.5),"-",IFERROR('Tabel B1'!Z25/'Tabel B1'!X25*100,"-"))</f>
        <v>2.0683347525279405</v>
      </c>
      <c r="R25" s="31" t="s">
        <v>39</v>
      </c>
      <c r="S25" s="32"/>
      <c r="T25" s="36">
        <v>1287</v>
      </c>
      <c r="U25" s="36">
        <v>219</v>
      </c>
      <c r="V25" s="71">
        <v>65</v>
      </c>
      <c r="W25" s="36">
        <v>207</v>
      </c>
      <c r="X25" s="36">
        <v>5637</v>
      </c>
      <c r="Y25" s="37">
        <v>136</v>
      </c>
      <c r="Z25" s="74">
        <v>116.59202999999999</v>
      </c>
    </row>
    <row r="26" spans="1:26" ht="15.75" customHeight="1" x14ac:dyDescent="0.2">
      <c r="A26" s="90" t="s">
        <v>40</v>
      </c>
      <c r="B26" s="91">
        <v>29.212250000000001</v>
      </c>
      <c r="C26" s="91">
        <v>15.01341</v>
      </c>
      <c r="D26" s="91">
        <v>4.1402099999999997</v>
      </c>
      <c r="E26" s="91">
        <v>8.0951799999999992</v>
      </c>
      <c r="F26" s="115"/>
      <c r="G26" s="94">
        <f>IF(OR('Tabel B1'!T26&lt;5,'Tabel B1'!B26&lt;0.5),"-",IFERROR('Tabel B1'!B26/'Tabel B1'!T26*100,"-"))</f>
        <v>1.1698938726471768</v>
      </c>
      <c r="H26" s="94">
        <f>IF(OR('Tabel B1'!U26&lt;5,'Tabel B1'!C26&lt;0.5),"-",IFERROR('Tabel B1'!C26/'Tabel B1'!U26*100,"-"))</f>
        <v>0.79184651898734182</v>
      </c>
      <c r="I26" s="94">
        <f>IF(OR('Tabel B1'!V26&lt;5,'Tabel B1'!D26&lt;0.5),"-",IFERROR('Tabel B1'!D26/'Tabel B1'!V26*100,"-"))</f>
        <v>0.66456019261637234</v>
      </c>
      <c r="J26" s="94">
        <f>IF(OR('Tabel B1'!W26&lt;5,'Tabel B1'!E26&lt;0.5),"-",IFERROR('Tabel B1'!E26/'Tabel B1'!W26*100,"-"))</f>
        <v>0.79912931885488636</v>
      </c>
      <c r="K26" s="115"/>
      <c r="L26" s="94">
        <f>IF(OR('Tabel B1'!X26&lt;5,'Tabel B1'!Z26&lt;0.5),"-",IFERROR('Tabel B1'!Z26/'Tabel B1'!X26*100,"-"))</f>
        <v>0.80276791616283749</v>
      </c>
      <c r="R26" s="33" t="s">
        <v>40</v>
      </c>
      <c r="S26" s="32"/>
      <c r="T26" s="37">
        <v>2497</v>
      </c>
      <c r="U26" s="37">
        <v>1896</v>
      </c>
      <c r="V26" s="74">
        <v>623</v>
      </c>
      <c r="W26" s="37">
        <v>1013</v>
      </c>
      <c r="X26" s="36">
        <v>12405</v>
      </c>
      <c r="Y26" s="37">
        <v>128</v>
      </c>
      <c r="Z26" s="74">
        <v>99.583359999999999</v>
      </c>
    </row>
    <row r="27" spans="1:26" ht="15.75" customHeight="1" x14ac:dyDescent="0.2">
      <c r="A27" s="83" t="s">
        <v>41</v>
      </c>
      <c r="B27" s="84">
        <v>6.5408799999999996</v>
      </c>
      <c r="C27" s="84">
        <v>2.18113</v>
      </c>
      <c r="D27" s="84">
        <v>0</v>
      </c>
      <c r="E27" s="84">
        <v>0</v>
      </c>
      <c r="F27" s="115"/>
      <c r="G27" s="95">
        <f>IF(OR('Tabel B1'!T27&lt;5,'Tabel B1'!B27&lt;0.5),"-",IFERROR('Tabel B1'!B27/'Tabel B1'!T27*100,"-"))</f>
        <v>2.1031768488745981</v>
      </c>
      <c r="H27" s="95">
        <f>IF(OR('Tabel B1'!U27&lt;5,'Tabel B1'!C27&lt;0.5),"-",IFERROR('Tabel B1'!C27/'Tabel B1'!U27*100,"-"))</f>
        <v>0.73936610169491523</v>
      </c>
      <c r="I27" s="95" t="str">
        <f>IF(OR('Tabel B1'!V27&lt;5,'Tabel B1'!D27&lt;0.5),"-",IFERROR('Tabel B1'!D27/'Tabel B1'!V27*100,"-"))</f>
        <v>-</v>
      </c>
      <c r="J27" s="95" t="str">
        <f>IF(OR('Tabel B1'!W27&lt;5,'Tabel B1'!E27&lt;0.5),"-",IFERROR('Tabel B1'!E27/'Tabel B1'!W27*100,"-"))</f>
        <v>-</v>
      </c>
      <c r="K27" s="115"/>
      <c r="L27" s="95">
        <f>IF(OR('Tabel B1'!X27&lt;5,'Tabel B1'!Z27&lt;0.5),"-",IFERROR('Tabel B1'!Z27/'Tabel B1'!X27*100,"-"))</f>
        <v>1.0052466501240693</v>
      </c>
      <c r="R27" s="31" t="s">
        <v>41</v>
      </c>
      <c r="S27" s="32"/>
      <c r="T27" s="36">
        <v>311</v>
      </c>
      <c r="U27" s="36">
        <v>295</v>
      </c>
      <c r="V27" s="71">
        <v>66</v>
      </c>
      <c r="W27" s="36">
        <v>61</v>
      </c>
      <c r="X27" s="36">
        <v>2015</v>
      </c>
      <c r="Y27" s="37">
        <v>26</v>
      </c>
      <c r="Z27" s="74">
        <v>20.25572</v>
      </c>
    </row>
    <row r="28" spans="1:26" ht="15.75" customHeight="1" x14ac:dyDescent="0.2">
      <c r="A28" s="79" t="s">
        <v>42</v>
      </c>
      <c r="B28" s="80">
        <v>88.320340000000002</v>
      </c>
      <c r="C28" s="80">
        <v>59.646349999999998</v>
      </c>
      <c r="D28" s="80">
        <v>2.4437099999999998</v>
      </c>
      <c r="E28" s="80">
        <v>0.90749999999999997</v>
      </c>
      <c r="F28" s="115"/>
      <c r="G28" s="93">
        <f>IF(OR('Tabel B1'!T28&lt;5,'Tabel B1'!B28&lt;0.5),"-",IFERROR('Tabel B1'!B28/'Tabel B1'!T28*100,"-"))</f>
        <v>3.8839199648197007</v>
      </c>
      <c r="H28" s="93">
        <f>IF(OR('Tabel B1'!U28&lt;5,'Tabel B1'!C28&lt;0.5),"-",IFERROR('Tabel B1'!C28/'Tabel B1'!U28*100,"-"))</f>
        <v>5.2551850220264313</v>
      </c>
      <c r="I28" s="93">
        <f>IF(OR('Tabel B1'!V28&lt;5,'Tabel B1'!D28&lt;0.5),"-",IFERROR('Tabel B1'!D28/'Tabel B1'!V28*100,"-"))</f>
        <v>2.980134146341463</v>
      </c>
      <c r="J28" s="93">
        <f>IF(OR('Tabel B1'!W28&lt;5,'Tabel B1'!E28&lt;0.5),"-",IFERROR('Tabel B1'!E28/'Tabel B1'!W28*100,"-"))</f>
        <v>1.5381355932203391</v>
      </c>
      <c r="K28" s="115"/>
      <c r="L28" s="93">
        <f>IF(OR('Tabel B1'!X28&lt;5,'Tabel B1'!Z28&lt;0.5),"-",IFERROR('Tabel B1'!Z28/'Tabel B1'!X28*100,"-"))</f>
        <v>3.6207670062438386</v>
      </c>
      <c r="R28" s="33" t="s">
        <v>42</v>
      </c>
      <c r="S28" s="32"/>
      <c r="T28" s="37">
        <v>2274</v>
      </c>
      <c r="U28" s="37">
        <v>1135</v>
      </c>
      <c r="V28" s="74">
        <v>82</v>
      </c>
      <c r="W28" s="37">
        <v>59</v>
      </c>
      <c r="X28" s="36">
        <v>6086</v>
      </c>
      <c r="Y28" s="37">
        <v>259</v>
      </c>
      <c r="Z28" s="74">
        <v>220.35988</v>
      </c>
    </row>
    <row r="29" spans="1:26" ht="15.75" customHeight="1" x14ac:dyDescent="0.2">
      <c r="A29" s="90" t="s">
        <v>43</v>
      </c>
      <c r="B29" s="91">
        <v>0</v>
      </c>
      <c r="C29" s="91">
        <v>0</v>
      </c>
      <c r="D29" s="91">
        <v>0</v>
      </c>
      <c r="E29" s="91">
        <v>0</v>
      </c>
      <c r="F29" s="115"/>
      <c r="G29" s="94" t="str">
        <f>IF(OR('Tabel B1'!T29&lt;5,'Tabel B1'!B29&lt;0.5),"-",IFERROR('Tabel B1'!B29/'Tabel B1'!T29*100,"-"))</f>
        <v>-</v>
      </c>
      <c r="H29" s="94" t="str">
        <f>IF(OR('Tabel B1'!U29&lt;5,'Tabel B1'!C29&lt;0.5),"-",IFERROR('Tabel B1'!C29/'Tabel B1'!U29*100,"-"))</f>
        <v>-</v>
      </c>
      <c r="I29" s="94" t="str">
        <f>IF(OR('Tabel B1'!V29&lt;5,'Tabel B1'!D29&lt;0.5),"-",IFERROR('Tabel B1'!D29/'Tabel B1'!V29*100,"-"))</f>
        <v>-</v>
      </c>
      <c r="J29" s="94" t="str">
        <f>IF(OR('Tabel B1'!W29&lt;5,'Tabel B1'!E29&lt;0.5),"-",IFERROR('Tabel B1'!E29/'Tabel B1'!W29*100,"-"))</f>
        <v>-</v>
      </c>
      <c r="K29" s="115"/>
      <c r="L29" s="94">
        <f>IF(OR('Tabel B1'!X29&lt;5,'Tabel B1'!Z29&lt;0.5),"-",IFERROR('Tabel B1'!Z29/'Tabel B1'!X29*100,"-"))</f>
        <v>0.46378922155688623</v>
      </c>
      <c r="R29" s="31" t="s">
        <v>43</v>
      </c>
      <c r="S29" s="32"/>
      <c r="T29" s="36">
        <v>51</v>
      </c>
      <c r="U29" s="36">
        <v>44</v>
      </c>
      <c r="V29" s="71">
        <v>140</v>
      </c>
      <c r="W29" s="36">
        <v>31</v>
      </c>
      <c r="X29" s="36">
        <v>835</v>
      </c>
      <c r="Y29" s="37">
        <v>5</v>
      </c>
      <c r="Z29" s="74">
        <v>3.8726400000000001</v>
      </c>
    </row>
    <row r="30" spans="1:26" ht="15.75" customHeight="1" x14ac:dyDescent="0.2">
      <c r="A30" s="83" t="s">
        <v>44</v>
      </c>
      <c r="B30" s="84">
        <v>25.698250000000002</v>
      </c>
      <c r="C30" s="84">
        <v>2.0127199999999998</v>
      </c>
      <c r="D30" s="84">
        <v>7.2275900000000002</v>
      </c>
      <c r="E30" s="84">
        <v>0</v>
      </c>
      <c r="F30" s="115"/>
      <c r="G30" s="95">
        <f>IF(OR('Tabel B1'!T30&lt;5,'Tabel B1'!B30&lt;0.5),"-",IFERROR('Tabel B1'!B30/'Tabel B1'!T30*100,"-"))</f>
        <v>3.4355949197860967</v>
      </c>
      <c r="H30" s="95">
        <f>IF(OR('Tabel B1'!U30&lt;5,'Tabel B1'!C30&lt;0.5),"-",IFERROR('Tabel B1'!C30/'Tabel B1'!U30*100,"-"))</f>
        <v>1.324157894736842</v>
      </c>
      <c r="I30" s="95">
        <f>IF(OR('Tabel B1'!V30&lt;5,'Tabel B1'!D30&lt;0.5),"-",IFERROR('Tabel B1'!D30/'Tabel B1'!V30*100,"-"))</f>
        <v>4.327898203592814</v>
      </c>
      <c r="J30" s="95" t="str">
        <f>IF(OR('Tabel B1'!W30&lt;5,'Tabel B1'!E30&lt;0.5),"-",IFERROR('Tabel B1'!E30/'Tabel B1'!W30*100,"-"))</f>
        <v>-</v>
      </c>
      <c r="K30" s="115"/>
      <c r="L30" s="95">
        <f>IF(OR('Tabel B1'!X30&lt;5,'Tabel B1'!Z30&lt;0.5),"-",IFERROR('Tabel B1'!Z30/'Tabel B1'!X30*100,"-"))</f>
        <v>2.6247146822948797</v>
      </c>
      <c r="R30" s="33" t="s">
        <v>44</v>
      </c>
      <c r="S30" s="32"/>
      <c r="T30" s="37">
        <v>748</v>
      </c>
      <c r="U30" s="37">
        <v>152</v>
      </c>
      <c r="V30" s="74">
        <v>167</v>
      </c>
      <c r="W30" s="37">
        <v>91</v>
      </c>
      <c r="X30" s="36">
        <v>3242</v>
      </c>
      <c r="Y30" s="37">
        <v>99</v>
      </c>
      <c r="Z30" s="74">
        <v>85.093249999999998</v>
      </c>
    </row>
    <row r="31" spans="1:26" ht="15.75" customHeight="1" x14ac:dyDescent="0.2">
      <c r="A31" s="79" t="s">
        <v>45</v>
      </c>
      <c r="B31" s="80">
        <v>5.5990799999999998</v>
      </c>
      <c r="C31" s="80">
        <v>4.8106999999999998</v>
      </c>
      <c r="D31" s="80">
        <v>0.28504000000000002</v>
      </c>
      <c r="E31" s="80">
        <v>0.99980999999999998</v>
      </c>
      <c r="F31" s="115"/>
      <c r="G31" s="93">
        <f>IF(OR('Tabel B1'!T31&lt;5,'Tabel B1'!B31&lt;0.5),"-",IFERROR('Tabel B1'!B31/'Tabel B1'!T31*100,"-"))</f>
        <v>4.0573043478260873</v>
      </c>
      <c r="H31" s="93">
        <f>IF(OR('Tabel B1'!U31&lt;5,'Tabel B1'!C31&lt;0.5),"-",IFERROR('Tabel B1'!C31/'Tabel B1'!U31*100,"-"))</f>
        <v>6.2476623376623373</v>
      </c>
      <c r="I31" s="93" t="str">
        <f>IF(OR('Tabel B1'!V31&lt;5,'Tabel B1'!D31&lt;0.5),"-",IFERROR('Tabel B1'!D31/'Tabel B1'!V31*100,"-"))</f>
        <v>-</v>
      </c>
      <c r="J31" s="93">
        <f>IF(OR('Tabel B1'!W31&lt;5,'Tabel B1'!E31&lt;0.5),"-",IFERROR('Tabel B1'!E31/'Tabel B1'!W31*100,"-"))</f>
        <v>2.4995250000000002</v>
      </c>
      <c r="K31" s="115"/>
      <c r="L31" s="93">
        <f>IF(OR('Tabel B1'!X31&lt;5,'Tabel B1'!Z31&lt;0.5),"-",IFERROR('Tabel B1'!Z31/'Tabel B1'!X31*100,"-"))</f>
        <v>2.5424741676234217</v>
      </c>
      <c r="R31" s="31" t="s">
        <v>45</v>
      </c>
      <c r="S31" s="32"/>
      <c r="T31" s="36">
        <v>138</v>
      </c>
      <c r="U31" s="36">
        <v>77</v>
      </c>
      <c r="V31" s="71">
        <v>50</v>
      </c>
      <c r="W31" s="36">
        <v>40</v>
      </c>
      <c r="X31" s="36">
        <v>871</v>
      </c>
      <c r="Y31" s="37">
        <v>32</v>
      </c>
      <c r="Z31" s="74">
        <v>22.144950000000001</v>
      </c>
    </row>
    <row r="32" spans="1:26" ht="15.75" customHeight="1" x14ac:dyDescent="0.2">
      <c r="A32" s="90" t="s">
        <v>46</v>
      </c>
      <c r="B32" s="91">
        <v>16.671240000000001</v>
      </c>
      <c r="C32" s="91">
        <v>7.8594099999999996</v>
      </c>
      <c r="D32" s="91">
        <v>1.81501</v>
      </c>
      <c r="E32" s="91">
        <v>1.6765399999999999</v>
      </c>
      <c r="F32" s="115"/>
      <c r="G32" s="94">
        <f>IF(OR('Tabel B1'!T32&lt;5,'Tabel B1'!B32&lt;0.5),"-",IFERROR('Tabel B1'!B32/'Tabel B1'!T32*100,"-"))</f>
        <v>6.7769268292682927</v>
      </c>
      <c r="H32" s="94">
        <f>IF(OR('Tabel B1'!U32&lt;5,'Tabel B1'!C32&lt;0.5),"-",IFERROR('Tabel B1'!C32/'Tabel B1'!U32*100,"-"))</f>
        <v>5.0380833333333337</v>
      </c>
      <c r="I32" s="94">
        <f>IF(OR('Tabel B1'!V32&lt;5,'Tabel B1'!D32&lt;0.5),"-",IFERROR('Tabel B1'!D32/'Tabel B1'!V32*100,"-"))</f>
        <v>3.0250166666666667</v>
      </c>
      <c r="J32" s="94">
        <f>IF(OR('Tabel B1'!W32&lt;5,'Tabel B1'!E32&lt;0.5),"-",IFERROR('Tabel B1'!E32/'Tabel B1'!W32*100,"-"))</f>
        <v>4.0891219512195116</v>
      </c>
      <c r="K32" s="115"/>
      <c r="L32" s="94">
        <f>IF(OR('Tabel B1'!X32&lt;5,'Tabel B1'!Z32&lt;0.5),"-",IFERROR('Tabel B1'!Z32/'Tabel B1'!X32*100,"-"))</f>
        <v>3.0139707431246348</v>
      </c>
      <c r="R32" s="33" t="s">
        <v>46</v>
      </c>
      <c r="S32" s="32"/>
      <c r="T32" s="37">
        <v>246</v>
      </c>
      <c r="U32" s="37">
        <v>156</v>
      </c>
      <c r="V32" s="74">
        <v>60</v>
      </c>
      <c r="W32" s="37">
        <v>41</v>
      </c>
      <c r="X32" s="36">
        <v>1709</v>
      </c>
      <c r="Y32" s="37">
        <v>61</v>
      </c>
      <c r="Z32" s="74">
        <v>51.508760000000002</v>
      </c>
    </row>
    <row r="33" spans="1:26" ht="15.75" customHeight="1" x14ac:dyDescent="0.2">
      <c r="A33" s="83" t="s">
        <v>47</v>
      </c>
      <c r="B33" s="84">
        <v>63.608179999999997</v>
      </c>
      <c r="C33" s="84">
        <v>59.741779999999999</v>
      </c>
      <c r="D33" s="84">
        <v>24.0504</v>
      </c>
      <c r="E33" s="84">
        <v>13.31254</v>
      </c>
      <c r="F33" s="115"/>
      <c r="G33" s="95">
        <f>IF(OR('Tabel B1'!T33&lt;5,'Tabel B1'!B33&lt;0.5),"-",IFERROR('Tabel B1'!B33/'Tabel B1'!T33*100,"-"))</f>
        <v>3.040543977055449</v>
      </c>
      <c r="H33" s="95">
        <f>IF(OR('Tabel B1'!U33&lt;5,'Tabel B1'!C33&lt;0.5),"-",IFERROR('Tabel B1'!C33/'Tabel B1'!U33*100,"-"))</f>
        <v>4.5639251336898399</v>
      </c>
      <c r="I33" s="95">
        <f>IF(OR('Tabel B1'!V33&lt;5,'Tabel B1'!D33&lt;0.5),"-",IFERROR('Tabel B1'!D33/'Tabel B1'!V33*100,"-"))</f>
        <v>4.5378113207547175</v>
      </c>
      <c r="J33" s="95">
        <f>IF(OR('Tabel B1'!W33&lt;5,'Tabel B1'!E33&lt;0.5),"-",IFERROR('Tabel B1'!E33/'Tabel B1'!W33*100,"-"))</f>
        <v>3.4222467866323907</v>
      </c>
      <c r="K33" s="115"/>
      <c r="L33" s="95">
        <f>IF(OR('Tabel B1'!X33&lt;5,'Tabel B1'!Z33&lt;0.5),"-",IFERROR('Tabel B1'!Z33/'Tabel B1'!X33*100,"-"))</f>
        <v>2.8504387600512762</v>
      </c>
      <c r="R33" s="31" t="s">
        <v>47</v>
      </c>
      <c r="S33" s="32"/>
      <c r="T33" s="36">
        <v>2092</v>
      </c>
      <c r="U33" s="36">
        <v>1309</v>
      </c>
      <c r="V33" s="71">
        <v>530</v>
      </c>
      <c r="W33" s="36">
        <v>389</v>
      </c>
      <c r="X33" s="36">
        <v>8581</v>
      </c>
      <c r="Y33" s="37">
        <v>300</v>
      </c>
      <c r="Z33" s="74">
        <v>244.59614999999999</v>
      </c>
    </row>
    <row r="34" spans="1:26" ht="15.75" customHeight="1" x14ac:dyDescent="0.2">
      <c r="A34" s="79" t="s">
        <v>48</v>
      </c>
      <c r="B34" s="80">
        <v>51.16572</v>
      </c>
      <c r="C34" s="80">
        <v>28.068359999999998</v>
      </c>
      <c r="D34" s="80">
        <v>4.7196400000000001</v>
      </c>
      <c r="E34" s="80">
        <v>4.73773</v>
      </c>
      <c r="F34" s="115"/>
      <c r="G34" s="93">
        <f>IF(OR('Tabel B1'!T34&lt;5,'Tabel B1'!B34&lt;0.5),"-",IFERROR('Tabel B1'!B34/'Tabel B1'!T34*100,"-"))</f>
        <v>1.1362584943371086</v>
      </c>
      <c r="H34" s="93">
        <f>IF(OR('Tabel B1'!U34&lt;5,'Tabel B1'!C34&lt;0.5),"-",IFERROR('Tabel B1'!C34/'Tabel B1'!U34*100,"-"))</f>
        <v>1.7912163369495853</v>
      </c>
      <c r="I34" s="93">
        <f>IF(OR('Tabel B1'!V34&lt;5,'Tabel B1'!D34&lt;0.5),"-",IFERROR('Tabel B1'!D34/'Tabel B1'!V34*100,"-"))</f>
        <v>1.0327439824945295</v>
      </c>
      <c r="J34" s="93">
        <f>IF(OR('Tabel B1'!W34&lt;5,'Tabel B1'!E34&lt;0.5),"-",IFERROR('Tabel B1'!E34/'Tabel B1'!W34*100,"-"))</f>
        <v>1.2944617486338799</v>
      </c>
      <c r="K34" s="115"/>
      <c r="L34" s="93">
        <f>IF(OR('Tabel B1'!X34&lt;5,'Tabel B1'!Z34&lt;0.5),"-",IFERROR('Tabel B1'!Z34/'Tabel B1'!X34*100,"-"))</f>
        <v>1.139485127261576</v>
      </c>
      <c r="R34" s="33" t="s">
        <v>48</v>
      </c>
      <c r="S34" s="32"/>
      <c r="T34" s="37">
        <v>4503</v>
      </c>
      <c r="U34" s="37">
        <v>1567</v>
      </c>
      <c r="V34" s="74">
        <v>457</v>
      </c>
      <c r="W34" s="37">
        <v>366</v>
      </c>
      <c r="X34" s="36">
        <v>16305</v>
      </c>
      <c r="Y34" s="37">
        <v>220</v>
      </c>
      <c r="Z34" s="74">
        <v>185.79304999999999</v>
      </c>
    </row>
    <row r="35" spans="1:26" ht="15.75" customHeight="1" x14ac:dyDescent="0.2">
      <c r="A35" s="90" t="s">
        <v>49</v>
      </c>
      <c r="B35" s="91">
        <v>41.902949999999997</v>
      </c>
      <c r="C35" s="91">
        <v>18.801220000000001</v>
      </c>
      <c r="D35" s="91">
        <v>8.6808499999999995</v>
      </c>
      <c r="E35" s="91">
        <v>1.98403</v>
      </c>
      <c r="F35" s="115"/>
      <c r="G35" s="94">
        <f>IF(OR('Tabel B1'!T35&lt;5,'Tabel B1'!B35&lt;0.5),"-",IFERROR('Tabel B1'!B35/'Tabel B1'!T35*100,"-"))</f>
        <v>1.5513865235098112</v>
      </c>
      <c r="H35" s="94">
        <f>IF(OR('Tabel B1'!U35&lt;5,'Tabel B1'!C35&lt;0.5),"-",IFERROR('Tabel B1'!C35/'Tabel B1'!U35*100,"-"))</f>
        <v>2.1785886442641949</v>
      </c>
      <c r="I35" s="94">
        <f>IF(OR('Tabel B1'!V35&lt;5,'Tabel B1'!D35&lt;0.5),"-",IFERROR('Tabel B1'!D35/'Tabel B1'!V35*100,"-"))</f>
        <v>2.8555427631578945</v>
      </c>
      <c r="J35" s="94">
        <f>IF(OR('Tabel B1'!W35&lt;5,'Tabel B1'!E35&lt;0.5),"-",IFERROR('Tabel B1'!E35/'Tabel B1'!W35*100,"-"))</f>
        <v>0.4898839506172839</v>
      </c>
      <c r="K35" s="115"/>
      <c r="L35" s="94">
        <f>IF(OR('Tabel B1'!X35&lt;5,'Tabel B1'!Z35&lt;0.5),"-",IFERROR('Tabel B1'!Z35/'Tabel B1'!X35*100,"-"))</f>
        <v>1.3257697698744768</v>
      </c>
      <c r="R35" s="31" t="s">
        <v>49</v>
      </c>
      <c r="S35" s="32"/>
      <c r="T35" s="36">
        <v>2701</v>
      </c>
      <c r="U35" s="36">
        <v>863</v>
      </c>
      <c r="V35" s="71">
        <v>304</v>
      </c>
      <c r="W35" s="36">
        <v>405</v>
      </c>
      <c r="X35" s="36">
        <v>9560</v>
      </c>
      <c r="Y35" s="37">
        <v>151</v>
      </c>
      <c r="Z35" s="74">
        <v>126.74359</v>
      </c>
    </row>
    <row r="36" spans="1:26" ht="15.75" customHeight="1" x14ac:dyDescent="0.2">
      <c r="A36" s="83" t="s">
        <v>50</v>
      </c>
      <c r="B36" s="84">
        <v>320.90375999999998</v>
      </c>
      <c r="C36" s="84">
        <v>97.633629999999997</v>
      </c>
      <c r="D36" s="84">
        <v>66.737350000000006</v>
      </c>
      <c r="E36" s="84">
        <v>43.483440000000002</v>
      </c>
      <c r="F36" s="115"/>
      <c r="G36" s="95">
        <f>IF(OR('Tabel B1'!T36&lt;5,'Tabel B1'!B36&lt;0.5),"-",IFERROR('Tabel B1'!B36/'Tabel B1'!T36*100,"-"))</f>
        <v>3.179153556568258</v>
      </c>
      <c r="H36" s="95">
        <f>IF(OR('Tabel B1'!U36&lt;5,'Tabel B1'!C36&lt;0.5),"-",IFERROR('Tabel B1'!C36/'Tabel B1'!U36*100,"-"))</f>
        <v>4.4971731920773834</v>
      </c>
      <c r="I36" s="95">
        <f>IF(OR('Tabel B1'!V36&lt;5,'Tabel B1'!D36&lt;0.5),"-",IFERROR('Tabel B1'!D36/'Tabel B1'!V36*100,"-"))</f>
        <v>6.0947351598173523</v>
      </c>
      <c r="J36" s="95">
        <f>IF(OR('Tabel B1'!W36&lt;5,'Tabel B1'!E36&lt;0.5),"-",IFERROR('Tabel B1'!E36/'Tabel B1'!W36*100,"-"))</f>
        <v>4.2967826086956524</v>
      </c>
      <c r="K36" s="115"/>
      <c r="L36" s="95">
        <f>IF(OR('Tabel B1'!X36&lt;5,'Tabel B1'!Z36&lt;0.5),"-",IFERROR('Tabel B1'!Z36/'Tabel B1'!X36*100,"-"))</f>
        <v>3.1602454343924835</v>
      </c>
      <c r="R36" s="33" t="s">
        <v>50</v>
      </c>
      <c r="S36" s="32"/>
      <c r="T36" s="37">
        <v>10094</v>
      </c>
      <c r="U36" s="37">
        <v>2171</v>
      </c>
      <c r="V36" s="74">
        <v>1095</v>
      </c>
      <c r="W36" s="37">
        <v>1012</v>
      </c>
      <c r="X36" s="36">
        <v>28419</v>
      </c>
      <c r="Y36" s="37">
        <v>1063</v>
      </c>
      <c r="Z36" s="74">
        <v>898.11014999999998</v>
      </c>
    </row>
    <row r="37" spans="1:26" ht="15.75" customHeight="1" x14ac:dyDescent="0.2">
      <c r="A37" s="79" t="s">
        <v>51</v>
      </c>
      <c r="B37" s="80">
        <v>265.58598000000001</v>
      </c>
      <c r="C37" s="80">
        <v>119.41745</v>
      </c>
      <c r="D37" s="80">
        <v>54.830039999999997</v>
      </c>
      <c r="E37" s="80">
        <v>53.974930000000001</v>
      </c>
      <c r="F37" s="115"/>
      <c r="G37" s="93">
        <f>IF(OR('Tabel B1'!T37&lt;5,'Tabel B1'!B37&lt;0.5),"-",IFERROR('Tabel B1'!B37/'Tabel B1'!T37*100,"-"))</f>
        <v>2.6081310026514779</v>
      </c>
      <c r="H37" s="93">
        <f>IF(OR('Tabel B1'!U37&lt;5,'Tabel B1'!C37&lt;0.5),"-",IFERROR('Tabel B1'!C37/'Tabel B1'!U37*100,"-"))</f>
        <v>2.7452287356321841</v>
      </c>
      <c r="I37" s="93">
        <f>IF(OR('Tabel B1'!V37&lt;5,'Tabel B1'!D37&lt;0.5),"-",IFERROR('Tabel B1'!D37/'Tabel B1'!V37*100,"-"))</f>
        <v>3.6848145161290322</v>
      </c>
      <c r="J37" s="93">
        <f>IF(OR('Tabel B1'!W37&lt;5,'Tabel B1'!E37&lt;0.5),"-",IFERROR('Tabel B1'!E37/'Tabel B1'!W37*100,"-"))</f>
        <v>4.0340007473841553</v>
      </c>
      <c r="K37" s="115"/>
      <c r="L37" s="93">
        <f>IF(OR('Tabel B1'!X37&lt;5,'Tabel B1'!Z37&lt;0.5),"-",IFERROR('Tabel B1'!Z37/'Tabel B1'!X37*100,"-"))</f>
        <v>2.2844098080360609</v>
      </c>
      <c r="R37" s="31" t="s">
        <v>51</v>
      </c>
      <c r="S37" s="32"/>
      <c r="T37" s="36">
        <v>10183</v>
      </c>
      <c r="U37" s="36">
        <v>4350</v>
      </c>
      <c r="V37" s="71">
        <v>1488</v>
      </c>
      <c r="W37" s="36">
        <v>1338</v>
      </c>
      <c r="X37" s="36">
        <v>38601</v>
      </c>
      <c r="Y37" s="37">
        <v>1037</v>
      </c>
      <c r="Z37" s="74">
        <v>881.80502999999999</v>
      </c>
    </row>
    <row r="38" spans="1:26" ht="15.75" customHeight="1" x14ac:dyDescent="0.2">
      <c r="A38" s="90" t="s">
        <v>52</v>
      </c>
      <c r="B38" s="91">
        <v>57.996009999999998</v>
      </c>
      <c r="C38" s="91">
        <v>25.731300000000001</v>
      </c>
      <c r="D38" s="91">
        <v>23.67118</v>
      </c>
      <c r="E38" s="91">
        <v>29.078779999999998</v>
      </c>
      <c r="F38" s="115"/>
      <c r="G38" s="94">
        <f>IF(OR('Tabel B1'!T38&lt;5,'Tabel B1'!B38&lt;0.5),"-",IFERROR('Tabel B1'!B38/'Tabel B1'!T38*100,"-"))</f>
        <v>4.8330008333333332</v>
      </c>
      <c r="H38" s="94">
        <f>IF(OR('Tabel B1'!U38&lt;5,'Tabel B1'!C38&lt;0.5),"-",IFERROR('Tabel B1'!C38/'Tabel B1'!U38*100,"-"))</f>
        <v>4.0908267090620027</v>
      </c>
      <c r="I38" s="94">
        <f>IF(OR('Tabel B1'!V38&lt;5,'Tabel B1'!D38&lt;0.5),"-",IFERROR('Tabel B1'!D38/'Tabel B1'!V38*100,"-"))</f>
        <v>8.4842939068100343</v>
      </c>
      <c r="J38" s="94">
        <f>IF(OR('Tabel B1'!W38&lt;5,'Tabel B1'!E38&lt;0.5),"-",IFERROR('Tabel B1'!E38/'Tabel B1'!W38*100,"-"))</f>
        <v>10.931872180451126</v>
      </c>
      <c r="K38" s="115"/>
      <c r="L38" s="94">
        <f>IF(OR('Tabel B1'!X38&lt;5,'Tabel B1'!Z38&lt;0.5),"-",IFERROR('Tabel B1'!Z38/'Tabel B1'!X38*100,"-"))</f>
        <v>3.8469944715447153</v>
      </c>
      <c r="R38" s="33" t="s">
        <v>52</v>
      </c>
      <c r="S38" s="32"/>
      <c r="T38" s="37">
        <v>1200</v>
      </c>
      <c r="U38" s="37">
        <v>629</v>
      </c>
      <c r="V38" s="74">
        <v>279</v>
      </c>
      <c r="W38" s="37">
        <v>266</v>
      </c>
      <c r="X38" s="36">
        <v>6150</v>
      </c>
      <c r="Y38" s="37">
        <v>276</v>
      </c>
      <c r="Z38" s="74">
        <v>236.59016</v>
      </c>
    </row>
    <row r="39" spans="1:26" ht="15.75" customHeight="1" x14ac:dyDescent="0.2">
      <c r="A39" s="83" t="s">
        <v>53</v>
      </c>
      <c r="B39" s="84">
        <v>56.479759999999999</v>
      </c>
      <c r="C39" s="84">
        <v>12.787380000000001</v>
      </c>
      <c r="D39" s="84">
        <v>8.6222200000000004</v>
      </c>
      <c r="E39" s="84">
        <v>3.9069400000000001</v>
      </c>
      <c r="F39" s="115"/>
      <c r="G39" s="95">
        <f>IF(OR('Tabel B1'!T39&lt;5,'Tabel B1'!B39&lt;0.5),"-",IFERROR('Tabel B1'!B39/'Tabel B1'!T39*100,"-"))</f>
        <v>5.4359730510105866</v>
      </c>
      <c r="H39" s="95">
        <f>IF(OR('Tabel B1'!U39&lt;5,'Tabel B1'!C39&lt;0.5),"-",IFERROR('Tabel B1'!C39/'Tabel B1'!U39*100,"-"))</f>
        <v>3.0373824228028505</v>
      </c>
      <c r="I39" s="95">
        <f>IF(OR('Tabel B1'!V39&lt;5,'Tabel B1'!D39&lt;0.5),"-",IFERROR('Tabel B1'!D39/'Tabel B1'!V39*100,"-"))</f>
        <v>5.1322738095238094</v>
      </c>
      <c r="J39" s="95">
        <f>IF(OR('Tabel B1'!W39&lt;5,'Tabel B1'!E39&lt;0.5),"-",IFERROR('Tabel B1'!E39/'Tabel B1'!W39*100,"-"))</f>
        <v>2.6046266666666669</v>
      </c>
      <c r="K39" s="115"/>
      <c r="L39" s="95">
        <f>IF(OR('Tabel B1'!X39&lt;5,'Tabel B1'!Z39&lt;0.5),"-",IFERROR('Tabel B1'!Z39/'Tabel B1'!X39*100,"-"))</f>
        <v>3.1584562438544737</v>
      </c>
      <c r="R39" s="31" t="s">
        <v>53</v>
      </c>
      <c r="S39" s="32"/>
      <c r="T39" s="36">
        <v>1039</v>
      </c>
      <c r="U39" s="36">
        <v>421</v>
      </c>
      <c r="V39" s="71">
        <v>168</v>
      </c>
      <c r="W39" s="36">
        <v>150</v>
      </c>
      <c r="X39" s="36">
        <v>5085</v>
      </c>
      <c r="Y39" s="37">
        <v>183</v>
      </c>
      <c r="Z39" s="74">
        <v>160.60749999999999</v>
      </c>
    </row>
    <row r="40" spans="1:26" ht="15.75" customHeight="1" x14ac:dyDescent="0.2">
      <c r="A40" s="79" t="s">
        <v>54</v>
      </c>
      <c r="B40" s="80">
        <v>102.01272</v>
      </c>
      <c r="C40" s="80">
        <v>28.00911</v>
      </c>
      <c r="D40" s="80">
        <v>16.616980000000002</v>
      </c>
      <c r="E40" s="80">
        <v>11.919169999999999</v>
      </c>
      <c r="F40" s="115"/>
      <c r="G40" s="93">
        <f>IF(OR('Tabel B1'!T40&lt;5,'Tabel B1'!B40&lt;0.5),"-",IFERROR('Tabel B1'!B40/'Tabel B1'!T40*100,"-"))</f>
        <v>5.6174405286343614</v>
      </c>
      <c r="H40" s="93">
        <f>IF(OR('Tabel B1'!U40&lt;5,'Tabel B1'!C40&lt;0.5),"-",IFERROR('Tabel B1'!C40/'Tabel B1'!U40*100,"-"))</f>
        <v>3.8740124481327798</v>
      </c>
      <c r="I40" s="93">
        <f>IF(OR('Tabel B1'!V40&lt;5,'Tabel B1'!D40&lt;0.5),"-",IFERROR('Tabel B1'!D40/'Tabel B1'!V40*100,"-"))</f>
        <v>7.5876621004566216</v>
      </c>
      <c r="J40" s="93">
        <f>IF(OR('Tabel B1'!W40&lt;5,'Tabel B1'!E40&lt;0.5),"-",IFERROR('Tabel B1'!E40/'Tabel B1'!W40*100,"-"))</f>
        <v>4.4977999999999998</v>
      </c>
      <c r="K40" s="115"/>
      <c r="L40" s="93">
        <f>IF(OR('Tabel B1'!X40&lt;5,'Tabel B1'!Z40&lt;0.5),"-",IFERROR('Tabel B1'!Z40/'Tabel B1'!X40*100,"-"))</f>
        <v>3.964396766680367</v>
      </c>
      <c r="R40" s="33" t="s">
        <v>54</v>
      </c>
      <c r="S40" s="32"/>
      <c r="T40" s="37">
        <v>1816</v>
      </c>
      <c r="U40" s="37">
        <v>723</v>
      </c>
      <c r="V40" s="74">
        <v>219</v>
      </c>
      <c r="W40" s="37">
        <v>265</v>
      </c>
      <c r="X40" s="36">
        <v>7299</v>
      </c>
      <c r="Y40" s="37">
        <v>347</v>
      </c>
      <c r="Z40" s="74">
        <v>289.36131999999998</v>
      </c>
    </row>
    <row r="41" spans="1:26" ht="15.75" customHeight="1" x14ac:dyDescent="0.2">
      <c r="A41" s="90" t="s">
        <v>214</v>
      </c>
      <c r="B41" s="91">
        <v>46.41527</v>
      </c>
      <c r="C41" s="91">
        <v>53.989330000000002</v>
      </c>
      <c r="D41" s="91">
        <v>24.840450000000001</v>
      </c>
      <c r="E41" s="91">
        <v>14.02613</v>
      </c>
      <c r="F41" s="115"/>
      <c r="G41" s="94">
        <f>IF(OR('Tabel B1'!T41&lt;5,'Tabel B1'!B41&lt;0.5),"-",IFERROR('Tabel B1'!B41/'Tabel B1'!T41*100,"-"))</f>
        <v>3.8615033277870214</v>
      </c>
      <c r="H41" s="94">
        <f>IF(OR('Tabel B1'!U41&lt;5,'Tabel B1'!C41&lt;0.5),"-",IFERROR('Tabel B1'!C41/'Tabel B1'!U41*100,"-"))</f>
        <v>5.388156686626747</v>
      </c>
      <c r="I41" s="94">
        <f>IF(OR('Tabel B1'!V41&lt;5,'Tabel B1'!D41&lt;0.5),"-",IFERROR('Tabel B1'!D41/'Tabel B1'!V41*100,"-"))</f>
        <v>4.8047292069632501</v>
      </c>
      <c r="J41" s="94">
        <f>IF(OR('Tabel B1'!W41&lt;5,'Tabel B1'!E41&lt;0.5),"-",IFERROR('Tabel B1'!E41/'Tabel B1'!W41*100,"-"))</f>
        <v>2.8624755102040815</v>
      </c>
      <c r="K41" s="115"/>
      <c r="L41" s="94">
        <f>IF(OR('Tabel B1'!X41&lt;5,'Tabel B1'!Z41&lt;0.5),"-",IFERROR('Tabel B1'!Z41/'Tabel B1'!X41*100,"-"))</f>
        <v>2.4814881424936384</v>
      </c>
      <c r="R41" s="33"/>
      <c r="S41" s="32"/>
      <c r="T41" s="37">
        <v>1202</v>
      </c>
      <c r="U41" s="37">
        <v>1002</v>
      </c>
      <c r="V41" s="74">
        <v>517</v>
      </c>
      <c r="W41" s="37">
        <v>490</v>
      </c>
      <c r="X41" s="36">
        <v>9825</v>
      </c>
      <c r="Y41" s="37">
        <v>284</v>
      </c>
      <c r="Z41" s="74">
        <v>243.80620999999999</v>
      </c>
    </row>
    <row r="42" spans="1:26" ht="15.75" customHeight="1" x14ac:dyDescent="0.2">
      <c r="A42" s="83" t="s">
        <v>55</v>
      </c>
      <c r="B42" s="84">
        <v>80.346159999999998</v>
      </c>
      <c r="C42" s="84">
        <v>31.686520000000002</v>
      </c>
      <c r="D42" s="84">
        <v>27.560030000000001</v>
      </c>
      <c r="E42" s="84">
        <v>13.86328</v>
      </c>
      <c r="F42" s="115"/>
      <c r="G42" s="95">
        <f>IF(OR('Tabel B1'!T42&lt;5,'Tabel B1'!B42&lt;0.5),"-",IFERROR('Tabel B1'!B42/'Tabel B1'!T42*100,"-"))</f>
        <v>4.3881026761332604</v>
      </c>
      <c r="H42" s="95">
        <f>IF(OR('Tabel B1'!U42&lt;5,'Tabel B1'!C42&lt;0.5),"-",IFERROR('Tabel B1'!C42/'Tabel B1'!U42*100,"-"))</f>
        <v>4.4070264255910994</v>
      </c>
      <c r="I42" s="95">
        <f>IF(OR('Tabel B1'!V42&lt;5,'Tabel B1'!D42&lt;0.5),"-",IFERROR('Tabel B1'!D42/'Tabel B1'!V42*100,"-"))</f>
        <v>6.221225733634312</v>
      </c>
      <c r="J42" s="95">
        <f>IF(OR('Tabel B1'!W42&lt;5,'Tabel B1'!E42&lt;0.5),"-",IFERROR('Tabel B1'!E42/'Tabel B1'!W42*100,"-"))</f>
        <v>9.6946013986013977</v>
      </c>
      <c r="K42" s="115"/>
      <c r="L42" s="95">
        <f>IF(OR('Tabel B1'!X42&lt;5,'Tabel B1'!Z42&lt;0.5),"-",IFERROR('Tabel B1'!Z42/'Tabel B1'!X42*100,"-"))</f>
        <v>4.3326212343864796</v>
      </c>
      <c r="R42" s="31" t="s">
        <v>55</v>
      </c>
      <c r="S42" s="32"/>
      <c r="T42" s="37">
        <v>1831</v>
      </c>
      <c r="U42" s="37">
        <v>719</v>
      </c>
      <c r="V42" s="74">
        <v>443</v>
      </c>
      <c r="W42" s="37">
        <v>143</v>
      </c>
      <c r="X42" s="36">
        <v>5444</v>
      </c>
      <c r="Y42" s="37">
        <v>268</v>
      </c>
      <c r="Z42" s="74">
        <v>235.86789999999999</v>
      </c>
    </row>
    <row r="43" spans="1:26" ht="15.75" customHeight="1" x14ac:dyDescent="0.2">
      <c r="A43" s="79" t="s">
        <v>56</v>
      </c>
      <c r="B43" s="80">
        <v>24.499469999999999</v>
      </c>
      <c r="C43" s="80">
        <v>8.3839600000000001</v>
      </c>
      <c r="D43" s="80">
        <v>0</v>
      </c>
      <c r="E43" s="80">
        <v>6.1454500000000003</v>
      </c>
      <c r="F43" s="115"/>
      <c r="G43" s="93">
        <f>IF(OR('Tabel B1'!T43&lt;5,'Tabel B1'!B43&lt;0.5),"-",IFERROR('Tabel B1'!B43/'Tabel B1'!T43*100,"-"))</f>
        <v>5.0306919917864468</v>
      </c>
      <c r="H43" s="93">
        <f>IF(OR('Tabel B1'!U43&lt;5,'Tabel B1'!C43&lt;0.5),"-",IFERROR('Tabel B1'!C43/'Tabel B1'!U43*100,"-"))</f>
        <v>7.4856785714285712</v>
      </c>
      <c r="I43" s="93" t="str">
        <f>IF(OR('Tabel B1'!V43&lt;5,'Tabel B1'!D43&lt;0.5),"-",IFERROR('Tabel B1'!D43/'Tabel B1'!V43*100,"-"))</f>
        <v>-</v>
      </c>
      <c r="J43" s="93">
        <f>IF(OR('Tabel B1'!W43&lt;5,'Tabel B1'!E43&lt;0.5),"-",IFERROR('Tabel B1'!E43/'Tabel B1'!W43*100,"-"))</f>
        <v>13.35967391304348</v>
      </c>
      <c r="K43" s="115"/>
      <c r="L43" s="93">
        <f>IF(OR('Tabel B1'!X43&lt;5,'Tabel B1'!Z43&lt;0.5),"-",IFERROR('Tabel B1'!Z43/'Tabel B1'!X43*100,"-"))</f>
        <v>5.2105476687543488</v>
      </c>
      <c r="R43" s="33" t="s">
        <v>56</v>
      </c>
      <c r="S43" s="32"/>
      <c r="T43" s="37">
        <v>487</v>
      </c>
      <c r="U43" s="37">
        <v>112</v>
      </c>
      <c r="V43" s="74">
        <v>46</v>
      </c>
      <c r="W43" s="37">
        <v>46</v>
      </c>
      <c r="X43" s="36">
        <v>1437</v>
      </c>
      <c r="Y43" s="37">
        <v>91</v>
      </c>
      <c r="Z43" s="74">
        <v>74.875569999999996</v>
      </c>
    </row>
    <row r="44" spans="1:26" ht="15.75" customHeight="1" x14ac:dyDescent="0.2">
      <c r="A44" s="90" t="s">
        <v>57</v>
      </c>
      <c r="B44" s="91">
        <v>158.72575000000001</v>
      </c>
      <c r="C44" s="91">
        <v>91.591089999999994</v>
      </c>
      <c r="D44" s="91">
        <v>26.444210000000002</v>
      </c>
      <c r="E44" s="91">
        <v>25.389510000000001</v>
      </c>
      <c r="F44" s="115"/>
      <c r="G44" s="94">
        <f>IF(OR('Tabel B1'!T44&lt;5,'Tabel B1'!B44&lt;0.5),"-",IFERROR('Tabel B1'!B44/'Tabel B1'!T44*100,"-"))</f>
        <v>10.360688642297651</v>
      </c>
      <c r="H44" s="94">
        <f>IF(OR('Tabel B1'!U44&lt;5,'Tabel B1'!C44&lt;0.5),"-",IFERROR('Tabel B1'!C44/'Tabel B1'!U44*100,"-"))</f>
        <v>12.115223544973544</v>
      </c>
      <c r="I44" s="94">
        <f>IF(OR('Tabel B1'!V44&lt;5,'Tabel B1'!D44&lt;0.5),"-",IFERROR('Tabel B1'!D44/'Tabel B1'!V44*100,"-"))</f>
        <v>11.965705882352943</v>
      </c>
      <c r="J44" s="94">
        <f>IF(OR('Tabel B1'!W44&lt;5,'Tabel B1'!E44&lt;0.5),"-",IFERROR('Tabel B1'!E44/'Tabel B1'!W44*100,"-"))</f>
        <v>6.9181226158038154</v>
      </c>
      <c r="K44" s="115"/>
      <c r="L44" s="94">
        <f>IF(OR('Tabel B1'!X44&lt;5,'Tabel B1'!Z44&lt;0.5),"-",IFERROR('Tabel B1'!Z44/'Tabel B1'!X44*100,"-"))</f>
        <v>8.9071124506339636</v>
      </c>
      <c r="R44" s="31" t="s">
        <v>57</v>
      </c>
      <c r="S44" s="32"/>
      <c r="T44" s="37">
        <v>1532</v>
      </c>
      <c r="U44" s="37">
        <v>756</v>
      </c>
      <c r="V44" s="74">
        <v>221</v>
      </c>
      <c r="W44" s="37">
        <v>367</v>
      </c>
      <c r="X44" s="36">
        <v>4811</v>
      </c>
      <c r="Y44" s="37">
        <v>529</v>
      </c>
      <c r="Z44" s="74">
        <v>428.52118000000002</v>
      </c>
    </row>
    <row r="45" spans="1:26" ht="15.75" customHeight="1" x14ac:dyDescent="0.2">
      <c r="A45" s="83" t="s">
        <v>58</v>
      </c>
      <c r="B45" s="84">
        <v>96.323830000000001</v>
      </c>
      <c r="C45" s="84">
        <v>34.012970000000003</v>
      </c>
      <c r="D45" s="84">
        <v>19.29271</v>
      </c>
      <c r="E45" s="84">
        <v>13.606310000000001</v>
      </c>
      <c r="F45" s="115"/>
      <c r="G45" s="95">
        <f>IF(OR('Tabel B1'!T45&lt;5,'Tabel B1'!B45&lt;0.5),"-",IFERROR('Tabel B1'!B45/'Tabel B1'!T45*100,"-"))</f>
        <v>9.5654250248262169</v>
      </c>
      <c r="H45" s="95">
        <f>IF(OR('Tabel B1'!U45&lt;5,'Tabel B1'!C45&lt;0.5),"-",IFERROR('Tabel B1'!C45/'Tabel B1'!U45*100,"-"))</f>
        <v>7.252232409381663</v>
      </c>
      <c r="I45" s="95">
        <f>IF(OR('Tabel B1'!V45&lt;5,'Tabel B1'!D45&lt;0.5),"-",IFERROR('Tabel B1'!D45/'Tabel B1'!V45*100,"-"))</f>
        <v>8.2096638297872335</v>
      </c>
      <c r="J45" s="95">
        <f>IF(OR('Tabel B1'!W45&lt;5,'Tabel B1'!E45&lt;0.5),"-",IFERROR('Tabel B1'!E45/'Tabel B1'!W45*100,"-"))</f>
        <v>6.871873737373738</v>
      </c>
      <c r="K45" s="115"/>
      <c r="L45" s="95">
        <f>IF(OR('Tabel B1'!X45&lt;5,'Tabel B1'!Z45&lt;0.5),"-",IFERROR('Tabel B1'!Z45/'Tabel B1'!X45*100,"-"))</f>
        <v>6.9170885377476798</v>
      </c>
      <c r="M45" t="s">
        <v>157</v>
      </c>
      <c r="R45" s="33" t="s">
        <v>58</v>
      </c>
      <c r="S45" s="32"/>
      <c r="T45" s="37">
        <v>1007</v>
      </c>
      <c r="U45" s="37">
        <v>469</v>
      </c>
      <c r="V45" s="74">
        <v>235</v>
      </c>
      <c r="W45" s="37">
        <v>198</v>
      </c>
      <c r="X45" s="36">
        <v>3987</v>
      </c>
      <c r="Y45" s="37">
        <v>330</v>
      </c>
      <c r="Z45" s="74">
        <v>275.78431999999998</v>
      </c>
    </row>
    <row r="46" spans="1:26" ht="15.75" customHeight="1" x14ac:dyDescent="0.2">
      <c r="A46" s="79" t="s">
        <v>59</v>
      </c>
      <c r="B46" s="80">
        <v>405.02526</v>
      </c>
      <c r="C46" s="80">
        <v>92.246619999999993</v>
      </c>
      <c r="D46" s="80">
        <v>36.358759999999997</v>
      </c>
      <c r="E46" s="80">
        <v>39.109960000000001</v>
      </c>
      <c r="F46" s="115"/>
      <c r="G46" s="93">
        <f>IF(OR('Tabel B1'!T46&lt;5,'Tabel B1'!B46&lt;0.5),"-",IFERROR('Tabel B1'!B46/'Tabel B1'!T46*100,"-"))</f>
        <v>5.4126053721769347</v>
      </c>
      <c r="H46" s="93">
        <f>IF(OR('Tabel B1'!U46&lt;5,'Tabel B1'!C46&lt;0.5),"-",IFERROR('Tabel B1'!C46/'Tabel B1'!U46*100,"-"))</f>
        <v>4.9145775173148634</v>
      </c>
      <c r="I46" s="93">
        <f>IF(OR('Tabel B1'!V46&lt;5,'Tabel B1'!D46&lt;0.5),"-",IFERROR('Tabel B1'!D46/'Tabel B1'!V46*100,"-"))</f>
        <v>4.7589999999999995</v>
      </c>
      <c r="J46" s="93">
        <f>IF(OR('Tabel B1'!W46&lt;5,'Tabel B1'!E46&lt;0.5),"-",IFERROR('Tabel B1'!E46/'Tabel B1'!W46*100,"-"))</f>
        <v>4.6670596658711219</v>
      </c>
      <c r="K46" s="115"/>
      <c r="L46" s="93">
        <f>IF(OR('Tabel B1'!X46&lt;5,'Tabel B1'!Z46&lt;0.5),"-",IFERROR('Tabel B1'!Z46/'Tabel B1'!X46*100,"-"))</f>
        <v>4.2576101376970668</v>
      </c>
      <c r="R46" s="31" t="s">
        <v>59</v>
      </c>
      <c r="S46" s="32"/>
      <c r="T46" s="37">
        <v>7483</v>
      </c>
      <c r="U46" s="37">
        <v>1877</v>
      </c>
      <c r="V46" s="74">
        <v>764</v>
      </c>
      <c r="W46" s="37">
        <v>838</v>
      </c>
      <c r="X46" s="36">
        <v>25055</v>
      </c>
      <c r="Y46" s="37">
        <v>1281</v>
      </c>
      <c r="Z46" s="74">
        <v>1066.74422</v>
      </c>
    </row>
    <row r="47" spans="1:26" ht="15.75" customHeight="1" x14ac:dyDescent="0.2">
      <c r="A47" s="38"/>
      <c r="K47" s="115"/>
      <c r="R47" s="32"/>
      <c r="S47" s="32"/>
      <c r="T47" s="37"/>
      <c r="U47" s="37"/>
      <c r="V47" s="74"/>
      <c r="W47" s="37"/>
      <c r="X47" s="37"/>
      <c r="Y47" s="37"/>
      <c r="Z47" s="74"/>
    </row>
    <row r="48" spans="1:26" ht="15.75" customHeight="1" x14ac:dyDescent="0.2">
      <c r="A48" s="88" t="s">
        <v>20</v>
      </c>
      <c r="B48" s="89">
        <f>SUM(B9:B46)-SUM(B17:B20)</f>
        <v>3704.2534699999997</v>
      </c>
      <c r="C48" s="89">
        <f>SUM(C9:C46)-SUM(C17:C20)</f>
        <v>1666.7442699999999</v>
      </c>
      <c r="D48" s="89">
        <f>SUM(D9:D46)-SUM(D17:D20)</f>
        <v>699.37237000000027</v>
      </c>
      <c r="E48" s="89">
        <f>SUM(E9:E46)-SUM(E17:E20)</f>
        <v>640.11793000000011</v>
      </c>
      <c r="F48" s="108">
        <f t="shared" ref="F48" si="0">SUM(F9:F46)-SUM(F17:F20)</f>
        <v>0</v>
      </c>
      <c r="G48" s="92">
        <f>IF(OR('Tabel B1'!T48&lt;5,'Tabel B1'!B48&lt;0.5),"-",IFERROR('Tabel B1'!B48/'Tabel B1'!T48*100,"-"))</f>
        <v>4.0390503538288751</v>
      </c>
      <c r="H48" s="92">
        <f>IF(OR('Tabel B1'!U48&lt;5,'Tabel B1'!C48&lt;0.5),"-",IFERROR('Tabel B1'!C48/'Tabel B1'!U48*100,"-"))</f>
        <v>4.4432295532096395</v>
      </c>
      <c r="I48" s="92">
        <f>IF(OR('Tabel B1'!V48&lt;5,'Tabel B1'!D48&lt;0.5),"-",IFERROR('Tabel B1'!D48/'Tabel B1'!V48*100,"-"))</f>
        <v>4.3941465820557948</v>
      </c>
      <c r="J48" s="92">
        <f>IF(OR('Tabel B1'!W48&lt;5,'Tabel B1'!E48&lt;0.5),"-",IFERROR('Tabel B1'!E48/'Tabel B1'!W48*100,"-"))</f>
        <v>4.2057682654402111</v>
      </c>
      <c r="K48" s="108"/>
      <c r="L48" s="92">
        <f>IF(OR('Tabel B1'!X48&lt;5,'Tabel B1'!Z48&lt;0.5),"-",IFERROR('Tabel B1'!Z48/'Tabel B1'!X48*100,"-"))</f>
        <v>3.1146531786300349</v>
      </c>
      <c r="R48" t="s">
        <v>20</v>
      </c>
      <c r="T48">
        <v>91711</v>
      </c>
      <c r="U48">
        <v>37512</v>
      </c>
      <c r="V48">
        <v>15916</v>
      </c>
      <c r="W48">
        <v>15220</v>
      </c>
      <c r="X48">
        <v>371119</v>
      </c>
      <c r="Y48">
        <v>13795</v>
      </c>
      <c r="Z48">
        <v>11559.069729999999</v>
      </c>
    </row>
    <row r="49" spans="1:26" ht="15.75" customHeight="1" x14ac:dyDescent="0.2">
      <c r="A49" s="27"/>
      <c r="B49" s="70"/>
      <c r="C49" s="70"/>
      <c r="D49" s="70"/>
      <c r="E49" s="70"/>
      <c r="F49" s="137"/>
      <c r="G49" s="46"/>
      <c r="H49" s="46"/>
      <c r="I49" s="46"/>
      <c r="J49" s="46"/>
      <c r="K49" s="115"/>
      <c r="L49" s="46"/>
      <c r="R49" s="32"/>
      <c r="S49" s="32"/>
      <c r="T49" s="37"/>
      <c r="U49" s="37"/>
      <c r="V49" s="74"/>
      <c r="W49" s="37"/>
      <c r="X49" s="37"/>
      <c r="Y49" s="37"/>
      <c r="Z49" s="74"/>
    </row>
    <row r="50" spans="1:26" ht="15.75" customHeight="1" x14ac:dyDescent="0.2">
      <c r="A50" s="90" t="s">
        <v>60</v>
      </c>
      <c r="B50" s="91">
        <v>244.22628</v>
      </c>
      <c r="C50" s="91">
        <v>139.77671000000001</v>
      </c>
      <c r="D50" s="91">
        <v>61.218110000000003</v>
      </c>
      <c r="E50" s="91">
        <v>81.556169999999995</v>
      </c>
      <c r="F50" s="76"/>
      <c r="G50" s="94">
        <f>IF(OR('Tabel B1'!T50&lt;5,'Tabel B1'!B50&lt;0.5),"-",IFERROR('Tabel B1'!B50/'Tabel B1'!T50*100,"-"))</f>
        <v>2.5751400253057781</v>
      </c>
      <c r="H50" s="94">
        <f>IF(OR('Tabel B1'!U50&lt;5,'Tabel B1'!C50&lt;0.5),"-",IFERROR('Tabel B1'!C50/'Tabel B1'!U50*100,"-"))</f>
        <v>2.5349421472615163</v>
      </c>
      <c r="I50" s="94">
        <f>IF(OR('Tabel B1'!V50&lt;5,'Tabel B1'!D50&lt;0.5),"-",IFERROR('Tabel B1'!D50/'Tabel B1'!V50*100,"-"))</f>
        <v>1.6626319934818037</v>
      </c>
      <c r="J50" s="94">
        <f>IF(OR('Tabel B1'!W50&lt;5,'Tabel B1'!E50&lt;0.5),"-",IFERROR('Tabel B1'!E50/'Tabel B1'!W50*100,"-"))</f>
        <v>2.7664915196743554</v>
      </c>
      <c r="K50" s="115"/>
      <c r="L50" s="94">
        <f>IF(OR('Tabel B1'!X50&lt;5,'Tabel B1'!Z50&lt;0.5),"-",IFERROR('Tabel B1'!Z50/'Tabel B1'!X50*100,"-"))</f>
        <v>1.6891369252582542</v>
      </c>
      <c r="R50" s="31" t="s">
        <v>150</v>
      </c>
      <c r="S50" s="32"/>
      <c r="T50" s="36">
        <v>9484</v>
      </c>
      <c r="U50" s="36">
        <v>5514</v>
      </c>
      <c r="V50" s="36">
        <v>3682</v>
      </c>
      <c r="W50" s="36">
        <v>2948</v>
      </c>
      <c r="X50" s="36">
        <v>69118</v>
      </c>
      <c r="Y50" s="36">
        <v>1359</v>
      </c>
      <c r="Z50" s="36">
        <v>1167.49766</v>
      </c>
    </row>
    <row r="51" spans="1:26" ht="15.75" customHeight="1" x14ac:dyDescent="0.2">
      <c r="A51" s="83" t="s">
        <v>61</v>
      </c>
      <c r="B51" s="84">
        <v>1108.65652</v>
      </c>
      <c r="C51" s="84">
        <v>600.64305000000002</v>
      </c>
      <c r="D51" s="84">
        <v>199.9632</v>
      </c>
      <c r="E51" s="84">
        <v>215.63088999999999</v>
      </c>
      <c r="F51" s="76"/>
      <c r="G51" s="95">
        <f>IF(OR('Tabel B1'!T51&lt;5,'Tabel B1'!B51&lt;0.5),"-",IFERROR('Tabel B1'!B51/'Tabel B1'!T51*100,"-"))</f>
        <v>5.5388515187849725</v>
      </c>
      <c r="H51" s="95">
        <f>IF(OR('Tabel B1'!U51&lt;5,'Tabel B1'!C51&lt;0.5),"-",IFERROR('Tabel B1'!C51/'Tabel B1'!U51*100,"-"))</f>
        <v>6.8754927884615391</v>
      </c>
      <c r="I51" s="95">
        <f>IF(OR('Tabel B1'!V51&lt;5,'Tabel B1'!D51&lt;0.5),"-",IFERROR('Tabel B1'!D51/'Tabel B1'!V51*100,"-"))</f>
        <v>6.9119668164535089</v>
      </c>
      <c r="J51" s="95">
        <f>IF(OR('Tabel B1'!W51&lt;5,'Tabel B1'!E51&lt;0.5),"-",IFERROR('Tabel B1'!E51/'Tabel B1'!W51*100,"-"))</f>
        <v>6.4099551129607608</v>
      </c>
      <c r="K51" s="115"/>
      <c r="L51" s="95">
        <f>IF(OR('Tabel B1'!X51&lt;5,'Tabel B1'!Z51&lt;0.5),"-",IFERROR('Tabel B1'!Z51/'Tabel B1'!X51*100,"-"))</f>
        <v>4.8601057625286277</v>
      </c>
      <c r="R51" s="33" t="s">
        <v>151</v>
      </c>
      <c r="S51" s="32"/>
      <c r="T51" s="36">
        <v>20016</v>
      </c>
      <c r="U51" s="36">
        <v>8736</v>
      </c>
      <c r="V51" s="36">
        <v>2893</v>
      </c>
      <c r="W51" s="36">
        <v>3364</v>
      </c>
      <c r="X51" s="36">
        <v>70299</v>
      </c>
      <c r="Y51" s="36">
        <v>4143</v>
      </c>
      <c r="Z51" s="36">
        <v>3416.6057500000002</v>
      </c>
    </row>
    <row r="52" spans="1:26" ht="15.75" customHeight="1" x14ac:dyDescent="0.2">
      <c r="A52" s="79" t="s">
        <v>62</v>
      </c>
      <c r="B52" s="80">
        <v>737.55442000000005</v>
      </c>
      <c r="C52" s="80">
        <v>289.65197000000001</v>
      </c>
      <c r="D52" s="80">
        <v>158.63906</v>
      </c>
      <c r="E52" s="80">
        <v>133.25890000000001</v>
      </c>
      <c r="F52" s="76"/>
      <c r="G52" s="93">
        <f>IF(OR('Tabel B1'!T52&lt;5,'Tabel B1'!B52&lt;0.5),"-",IFERROR('Tabel B1'!B52/'Tabel B1'!T52*100,"-"))</f>
        <v>2.5715784665806636</v>
      </c>
      <c r="H52" s="93">
        <f>IF(OR('Tabel B1'!U52&lt;5,'Tabel B1'!C52&lt;0.5),"-",IFERROR('Tabel B1'!C52/'Tabel B1'!U52*100,"-"))</f>
        <v>3.0235069937369521</v>
      </c>
      <c r="I52" s="93">
        <f>IF(OR('Tabel B1'!V52&lt;5,'Tabel B1'!D52&lt;0.5),"-",IFERROR('Tabel B1'!D52/'Tabel B1'!V52*100,"-"))</f>
        <v>4.3786657466188244</v>
      </c>
      <c r="J52" s="93">
        <f>IF(OR('Tabel B1'!W52&lt;5,'Tabel B1'!E52&lt;0.5),"-",IFERROR('Tabel B1'!E52/'Tabel B1'!W52*100,"-"))</f>
        <v>3.9344227930321822</v>
      </c>
      <c r="K52" s="115"/>
      <c r="L52" s="93">
        <f>IF(OR('Tabel B1'!X52&lt;5,'Tabel B1'!Z52&lt;0.5),"-",IFERROR('Tabel B1'!Z52/'Tabel B1'!X52*100,"-"))</f>
        <v>2.3517362346645125</v>
      </c>
      <c r="R52" s="31" t="s">
        <v>152</v>
      </c>
      <c r="S52" s="32"/>
      <c r="T52" s="36">
        <v>28681</v>
      </c>
      <c r="U52" s="36">
        <v>9580</v>
      </c>
      <c r="V52" s="36">
        <v>3623</v>
      </c>
      <c r="W52" s="36">
        <v>3387</v>
      </c>
      <c r="X52" s="36">
        <v>99035</v>
      </c>
      <c r="Y52" s="36">
        <v>2747</v>
      </c>
      <c r="Z52" s="36">
        <v>2329.04198</v>
      </c>
    </row>
    <row r="53" spans="1:26" ht="15.75" customHeight="1" x14ac:dyDescent="0.2">
      <c r="A53" s="27" t="s">
        <v>63</v>
      </c>
      <c r="R53" s="33" t="s">
        <v>153</v>
      </c>
      <c r="S53" s="32"/>
      <c r="T53" s="36">
        <v>716</v>
      </c>
      <c r="U53" s="36">
        <v>115</v>
      </c>
      <c r="V53" s="36">
        <v>48</v>
      </c>
      <c r="W53" s="36">
        <v>57</v>
      </c>
      <c r="X53" s="36">
        <v>3876</v>
      </c>
      <c r="Y53" s="36">
        <v>86</v>
      </c>
      <c r="Z53" s="36">
        <v>72.310239999999993</v>
      </c>
    </row>
  </sheetData>
  <mergeCells count="3">
    <mergeCell ref="A3:L3"/>
    <mergeCell ref="B5:E5"/>
    <mergeCell ref="G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5"/>
  <dimension ref="A1:AA48"/>
  <sheetViews>
    <sheetView topLeftCell="A22" workbookViewId="0">
      <selection activeCell="C38" sqref="C38"/>
    </sheetView>
  </sheetViews>
  <sheetFormatPr defaultRowHeight="12.75" x14ac:dyDescent="0.2"/>
  <cols>
    <col min="1" max="1" width="17.140625" style="58" customWidth="1"/>
    <col min="2" max="2" width="1.140625" style="58" customWidth="1"/>
    <col min="3" max="3" width="108.7109375" style="58" customWidth="1"/>
    <col min="4" max="16384" width="9.140625" style="58"/>
  </cols>
  <sheetData>
    <row r="1" spans="1:27" ht="15.75" customHeight="1" x14ac:dyDescent="0.2"/>
    <row r="2" spans="1:27" ht="15.75" customHeight="1" x14ac:dyDescent="0.2"/>
    <row r="3" spans="1:27" ht="15.75" customHeight="1" x14ac:dyDescent="0.25">
      <c r="A3" s="193" t="s">
        <v>87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27" ht="15.75" customHeight="1" x14ac:dyDescent="0.2"/>
    <row r="5" spans="1:27" ht="15.75" customHeight="1" x14ac:dyDescent="0.2"/>
    <row r="6" spans="1:27" ht="15.75" customHeight="1" x14ac:dyDescent="0.2"/>
    <row r="7" spans="1:27" ht="15.75" customHeight="1" x14ac:dyDescent="0.2">
      <c r="C7" s="168" t="s">
        <v>88</v>
      </c>
    </row>
    <row r="8" spans="1:27" ht="15.75" hidden="1" customHeight="1" x14ac:dyDescent="0.2"/>
    <row r="9" spans="1:27" s="78" customFormat="1" ht="18.75" customHeight="1" x14ac:dyDescent="0.2">
      <c r="A9" s="169" t="s">
        <v>210</v>
      </c>
      <c r="B9" s="170"/>
      <c r="C9" s="171" t="s">
        <v>89</v>
      </c>
    </row>
    <row r="10" spans="1:27" s="78" customFormat="1" ht="18.75" customHeight="1" x14ac:dyDescent="0.2">
      <c r="A10" s="172" t="s">
        <v>211</v>
      </c>
      <c r="B10" s="170"/>
      <c r="C10" s="173" t="s">
        <v>90</v>
      </c>
    </row>
    <row r="11" spans="1:27" s="78" customFormat="1" ht="18.75" customHeight="1" x14ac:dyDescent="0.2">
      <c r="A11" s="174" t="s">
        <v>209</v>
      </c>
      <c r="B11" s="170"/>
      <c r="C11" s="175" t="s">
        <v>200</v>
      </c>
    </row>
    <row r="12" spans="1:27" s="78" customFormat="1" ht="18.75" customHeight="1" x14ac:dyDescent="0.2">
      <c r="A12" s="169" t="s">
        <v>91</v>
      </c>
      <c r="B12" s="170"/>
      <c r="C12" s="171" t="s">
        <v>201</v>
      </c>
    </row>
    <row r="13" spans="1:27" s="78" customFormat="1" ht="18.75" customHeight="1" x14ac:dyDescent="0.2">
      <c r="A13" s="172" t="s">
        <v>92</v>
      </c>
      <c r="B13" s="170"/>
      <c r="C13" s="173" t="s">
        <v>93</v>
      </c>
      <c r="AA13" s="78" t="s">
        <v>154</v>
      </c>
    </row>
    <row r="14" spans="1:27" s="78" customFormat="1" ht="18.75" customHeight="1" x14ac:dyDescent="0.2">
      <c r="A14" s="174" t="s">
        <v>94</v>
      </c>
      <c r="B14" s="170"/>
      <c r="C14" s="175" t="s">
        <v>95</v>
      </c>
    </row>
    <row r="15" spans="1:27" s="78" customFormat="1" ht="18.75" customHeight="1" x14ac:dyDescent="0.2">
      <c r="A15" s="169" t="s">
        <v>96</v>
      </c>
      <c r="B15" s="170"/>
      <c r="C15" s="171" t="s">
        <v>97</v>
      </c>
    </row>
    <row r="16" spans="1:27" s="78" customFormat="1" ht="18.75" customHeight="1" x14ac:dyDescent="0.2">
      <c r="A16" s="172" t="s">
        <v>98</v>
      </c>
      <c r="B16" s="170"/>
      <c r="C16" s="173" t="s">
        <v>99</v>
      </c>
    </row>
    <row r="17" spans="1:3" s="78" customFormat="1" ht="27" customHeight="1" x14ac:dyDescent="0.2">
      <c r="A17" s="174" t="s">
        <v>35</v>
      </c>
      <c r="B17" s="170"/>
      <c r="C17" s="176" t="s">
        <v>100</v>
      </c>
    </row>
    <row r="18" spans="1:3" s="78" customFormat="1" ht="18.75" customHeight="1" x14ac:dyDescent="0.2">
      <c r="A18" s="169" t="s">
        <v>101</v>
      </c>
      <c r="B18" s="170"/>
      <c r="C18" s="171" t="s">
        <v>102</v>
      </c>
    </row>
    <row r="19" spans="1:3" s="78" customFormat="1" ht="18.75" customHeight="1" x14ac:dyDescent="0.2">
      <c r="A19" s="172" t="s">
        <v>37</v>
      </c>
      <c r="B19" s="170"/>
      <c r="C19" s="173" t="s">
        <v>103</v>
      </c>
    </row>
    <row r="20" spans="1:3" s="78" customFormat="1" ht="18.75" customHeight="1" x14ac:dyDescent="0.2">
      <c r="A20" s="174" t="s">
        <v>104</v>
      </c>
      <c r="B20" s="170"/>
      <c r="C20" s="175" t="s">
        <v>105</v>
      </c>
    </row>
    <row r="21" spans="1:3" s="78" customFormat="1" ht="27" customHeight="1" x14ac:dyDescent="0.2">
      <c r="A21" s="169" t="s">
        <v>106</v>
      </c>
      <c r="B21" s="177">
        <v>22549</v>
      </c>
      <c r="C21" s="178" t="s">
        <v>215</v>
      </c>
    </row>
    <row r="22" spans="1:3" s="78" customFormat="1" ht="18.75" customHeight="1" x14ac:dyDescent="0.2">
      <c r="A22" s="172" t="s">
        <v>107</v>
      </c>
      <c r="B22" s="170"/>
      <c r="C22" s="173" t="s">
        <v>108</v>
      </c>
    </row>
    <row r="23" spans="1:3" s="78" customFormat="1" ht="18.75" customHeight="1" x14ac:dyDescent="0.2">
      <c r="A23" s="174" t="s">
        <v>109</v>
      </c>
      <c r="B23" s="170"/>
      <c r="C23" s="175" t="s">
        <v>110</v>
      </c>
    </row>
    <row r="24" spans="1:3" s="78" customFormat="1" ht="18.75" customHeight="1" x14ac:dyDescent="0.2">
      <c r="A24" s="169" t="s">
        <v>42</v>
      </c>
      <c r="B24" s="170"/>
      <c r="C24" s="171" t="s">
        <v>213</v>
      </c>
    </row>
    <row r="25" spans="1:3" s="78" customFormat="1" ht="18.75" customHeight="1" x14ac:dyDescent="0.2">
      <c r="A25" s="172" t="s">
        <v>111</v>
      </c>
      <c r="B25" s="170"/>
      <c r="C25" s="173" t="s">
        <v>112</v>
      </c>
    </row>
    <row r="26" spans="1:3" s="78" customFormat="1" ht="18.75" customHeight="1" x14ac:dyDescent="0.2">
      <c r="A26" s="174" t="s">
        <v>113</v>
      </c>
      <c r="B26" s="170"/>
      <c r="C26" s="175" t="s">
        <v>114</v>
      </c>
    </row>
    <row r="27" spans="1:3" s="78" customFormat="1" ht="18.75" customHeight="1" x14ac:dyDescent="0.2">
      <c r="A27" s="169" t="s">
        <v>115</v>
      </c>
      <c r="B27" s="170"/>
      <c r="C27" s="171" t="s">
        <v>202</v>
      </c>
    </row>
    <row r="28" spans="1:3" s="78" customFormat="1" ht="18.75" customHeight="1" x14ac:dyDescent="0.2">
      <c r="A28" s="172" t="s">
        <v>116</v>
      </c>
      <c r="B28" s="170"/>
      <c r="C28" s="173" t="s">
        <v>117</v>
      </c>
    </row>
    <row r="29" spans="1:3" s="78" customFormat="1" ht="18.75" customHeight="1" x14ac:dyDescent="0.2">
      <c r="A29" s="174" t="s">
        <v>118</v>
      </c>
      <c r="B29" s="170"/>
      <c r="C29" s="175" t="s">
        <v>119</v>
      </c>
    </row>
    <row r="30" spans="1:3" s="78" customFormat="1" ht="18.75" customHeight="1" x14ac:dyDescent="0.2">
      <c r="A30" s="169" t="s">
        <v>120</v>
      </c>
      <c r="B30" s="170"/>
      <c r="C30" s="171" t="s">
        <v>121</v>
      </c>
    </row>
    <row r="31" spans="1:3" s="78" customFormat="1" ht="18.75" customHeight="1" x14ac:dyDescent="0.2">
      <c r="A31" s="172" t="s">
        <v>122</v>
      </c>
      <c r="B31" s="170"/>
      <c r="C31" s="173" t="s">
        <v>123</v>
      </c>
    </row>
    <row r="32" spans="1:3" s="78" customFormat="1" ht="27" customHeight="1" x14ac:dyDescent="0.2">
      <c r="A32" s="174" t="s">
        <v>124</v>
      </c>
      <c r="B32" s="170"/>
      <c r="C32" s="176" t="s">
        <v>125</v>
      </c>
    </row>
    <row r="33" spans="1:11" s="78" customFormat="1" ht="18.75" customHeight="1" x14ac:dyDescent="0.2">
      <c r="A33" s="169" t="s">
        <v>126</v>
      </c>
      <c r="B33" s="170"/>
      <c r="C33" s="171" t="s">
        <v>127</v>
      </c>
    </row>
    <row r="34" spans="1:11" s="78" customFormat="1" ht="18.75" customHeight="1" x14ac:dyDescent="0.2">
      <c r="A34" s="172" t="s">
        <v>128</v>
      </c>
      <c r="B34" s="170"/>
      <c r="C34" s="173" t="s">
        <v>129</v>
      </c>
    </row>
    <row r="35" spans="1:11" s="78" customFormat="1" ht="18.75" customHeight="1" x14ac:dyDescent="0.2">
      <c r="A35" s="174" t="s">
        <v>53</v>
      </c>
      <c r="B35" s="170"/>
      <c r="C35" s="175" t="s">
        <v>130</v>
      </c>
    </row>
    <row r="36" spans="1:11" s="78" customFormat="1" ht="18.75" customHeight="1" x14ac:dyDescent="0.2">
      <c r="A36" s="169" t="s">
        <v>131</v>
      </c>
      <c r="B36" s="170"/>
      <c r="C36" s="171" t="s">
        <v>132</v>
      </c>
    </row>
    <row r="37" spans="1:11" s="78" customFormat="1" ht="18.75" customHeight="1" x14ac:dyDescent="0.2">
      <c r="A37" s="172" t="s">
        <v>214</v>
      </c>
      <c r="B37" s="170"/>
      <c r="C37" s="173" t="s">
        <v>216</v>
      </c>
    </row>
    <row r="38" spans="1:11" s="78" customFormat="1" ht="18.75" customHeight="1" x14ac:dyDescent="0.2">
      <c r="A38" s="174" t="s">
        <v>133</v>
      </c>
      <c r="B38" s="170"/>
      <c r="C38" s="175" t="s">
        <v>133</v>
      </c>
    </row>
    <row r="39" spans="1:11" s="78" customFormat="1" ht="18.75" customHeight="1" x14ac:dyDescent="0.2">
      <c r="A39" s="169" t="s">
        <v>134</v>
      </c>
      <c r="B39" s="170"/>
      <c r="C39" s="171" t="s">
        <v>135</v>
      </c>
    </row>
    <row r="40" spans="1:11" s="78" customFormat="1" ht="18.75" customHeight="1" x14ac:dyDescent="0.2">
      <c r="A40" s="172" t="s">
        <v>136</v>
      </c>
      <c r="B40" s="170"/>
      <c r="C40" s="173" t="s">
        <v>137</v>
      </c>
    </row>
    <row r="41" spans="1:11" s="78" customFormat="1" ht="18.75" customHeight="1" x14ac:dyDescent="0.2">
      <c r="A41" s="174" t="s">
        <v>138</v>
      </c>
      <c r="B41" s="170"/>
      <c r="C41" s="175" t="s">
        <v>139</v>
      </c>
    </row>
    <row r="42" spans="1:11" s="78" customFormat="1" ht="27" customHeight="1" x14ac:dyDescent="0.2">
      <c r="A42" s="169" t="s">
        <v>140</v>
      </c>
      <c r="B42" s="170"/>
      <c r="C42" s="178" t="s">
        <v>212</v>
      </c>
    </row>
    <row r="43" spans="1:11" ht="15.75" customHeight="1" x14ac:dyDescent="0.2"/>
    <row r="44" spans="1:11" ht="15.75" customHeight="1" x14ac:dyDescent="0.2"/>
    <row r="45" spans="1:11" ht="15.75" customHeight="1" x14ac:dyDescent="0.2"/>
    <row r="48" spans="1:11" x14ac:dyDescent="0.2">
      <c r="B48" s="58">
        <f>SUM(B9:B46)-SUM(B17:B20)</f>
        <v>22549</v>
      </c>
      <c r="C48" s="73"/>
      <c r="H48" s="73"/>
      <c r="I48" s="73"/>
      <c r="J48" s="73"/>
      <c r="K48" s="73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C925-0382-47D0-BF45-644F2138F44B}">
  <dimension ref="A1:AC53"/>
  <sheetViews>
    <sheetView showGridLines="0" zoomScaleNormal="100" workbookViewId="0">
      <selection activeCell="A6" sqref="A6:J53"/>
    </sheetView>
  </sheetViews>
  <sheetFormatPr defaultRowHeight="12.75" x14ac:dyDescent="0.2"/>
  <cols>
    <col min="1" max="1" width="17.140625" style="27" customWidth="1"/>
    <col min="2" max="2" width="0.7109375" style="2" customWidth="1"/>
    <col min="3" max="4" width="9.7109375" bestFit="1" customWidth="1"/>
    <col min="5" max="5" width="0.7109375" style="2" customWidth="1"/>
    <col min="6" max="7" width="9.7109375" customWidth="1"/>
    <col min="8" max="8" width="0.7109375" style="2" customWidth="1"/>
    <col min="9" max="10" width="9.7109375" customWidth="1"/>
    <col min="11" max="11" width="5.42578125" customWidth="1"/>
    <col min="12" max="12" width="2.42578125" customWidth="1"/>
    <col min="13" max="13" width="5.42578125" customWidth="1"/>
    <col min="14" max="14" width="17.140625" customWidth="1"/>
    <col min="15" max="15" width="0.85546875" style="1" customWidth="1"/>
    <col min="16" max="17" width="9.7109375" customWidth="1"/>
    <col min="18" max="18" width="0.7109375" style="1" customWidth="1"/>
    <col min="19" max="20" width="9.7109375" customWidth="1"/>
    <col min="21" max="21" width="0.7109375" style="1" customWidth="1"/>
    <col min="22" max="23" width="9.7109375" customWidth="1"/>
    <col min="26" max="26" width="12.28515625" customWidth="1"/>
    <col min="27" max="27" width="11.7109375" customWidth="1"/>
  </cols>
  <sheetData>
    <row r="1" spans="1:25" s="24" customFormat="1" ht="15.75" customHeight="1" x14ac:dyDescent="0.25">
      <c r="A1" s="16" t="s">
        <v>21</v>
      </c>
      <c r="B1" s="2"/>
      <c r="E1" s="2"/>
      <c r="H1" s="2"/>
      <c r="L1" s="25"/>
      <c r="N1" s="16" t="s">
        <v>21</v>
      </c>
      <c r="O1" s="20"/>
      <c r="R1" s="2"/>
      <c r="U1" s="2"/>
    </row>
    <row r="2" spans="1:25" ht="15.75" customHeight="1" x14ac:dyDescent="0.2">
      <c r="L2" s="26"/>
      <c r="O2" s="20"/>
      <c r="R2" s="2"/>
      <c r="U2" s="2"/>
    </row>
    <row r="3" spans="1:25" ht="15.75" customHeight="1" x14ac:dyDescent="0.25">
      <c r="A3" s="16" t="s">
        <v>22</v>
      </c>
      <c r="L3" s="26"/>
      <c r="N3" s="16" t="s">
        <v>23</v>
      </c>
      <c r="O3" s="20"/>
      <c r="R3" s="2"/>
      <c r="U3" s="2"/>
    </row>
    <row r="4" spans="1:25" ht="15.75" customHeight="1" x14ac:dyDescent="0.2">
      <c r="L4" s="26"/>
      <c r="N4" s="27"/>
      <c r="O4" s="20"/>
      <c r="R4" s="2"/>
      <c r="U4" s="2"/>
    </row>
    <row r="5" spans="1:25" ht="15.75" customHeight="1" x14ac:dyDescent="0.2">
      <c r="L5" s="26"/>
      <c r="N5" s="27"/>
      <c r="O5" s="20"/>
      <c r="R5" s="2"/>
      <c r="U5" s="2"/>
    </row>
    <row r="6" spans="1:25" s="27" customFormat="1" ht="15.75" customHeight="1" x14ac:dyDescent="0.2">
      <c r="B6" s="2"/>
      <c r="C6" s="186" t="s">
        <v>14</v>
      </c>
      <c r="D6" s="187"/>
      <c r="E6" s="2"/>
      <c r="F6" s="186" t="s">
        <v>15</v>
      </c>
      <c r="G6" s="187"/>
      <c r="H6" s="2"/>
      <c r="I6" s="186" t="s">
        <v>13</v>
      </c>
      <c r="J6" s="187"/>
      <c r="L6" s="28"/>
      <c r="O6" s="106"/>
      <c r="P6" s="186" t="s">
        <v>14</v>
      </c>
      <c r="Q6" s="187"/>
      <c r="R6" s="2"/>
      <c r="S6" s="186" t="s">
        <v>15</v>
      </c>
      <c r="T6" s="187"/>
      <c r="U6" s="2"/>
      <c r="V6" s="186" t="s">
        <v>13</v>
      </c>
      <c r="W6" s="187"/>
    </row>
    <row r="7" spans="1:25" s="27" customFormat="1" ht="15.75" customHeight="1" x14ac:dyDescent="0.2">
      <c r="B7" s="2"/>
      <c r="C7" s="29">
        <f>Nøgletalstabeller!$M$5</f>
        <v>2021</v>
      </c>
      <c r="D7" s="29">
        <f>Nøgletalstabeller!$N$5</f>
        <v>2022</v>
      </c>
      <c r="E7" s="2"/>
      <c r="F7" s="29">
        <f>Nøgletalstabeller!$M$5</f>
        <v>2021</v>
      </c>
      <c r="G7" s="29">
        <f>Nøgletalstabeller!$N$5</f>
        <v>2022</v>
      </c>
      <c r="H7" s="2"/>
      <c r="I7" s="29">
        <f>Nøgletalstabeller!$M$5</f>
        <v>2021</v>
      </c>
      <c r="J7" s="29">
        <f>Nøgletalstabeller!$N$5</f>
        <v>2022</v>
      </c>
      <c r="L7" s="28"/>
      <c r="O7" s="107"/>
      <c r="P7" s="29">
        <f>Nøgletalstabeller!$M$5</f>
        <v>2021</v>
      </c>
      <c r="Q7" s="29">
        <f>Nøgletalstabeller!$N$5</f>
        <v>2022</v>
      </c>
      <c r="R7" s="2"/>
      <c r="S7" s="29">
        <f>Nøgletalstabeller!$M$5</f>
        <v>2021</v>
      </c>
      <c r="T7" s="29">
        <f>Nøgletalstabeller!$N$5</f>
        <v>2022</v>
      </c>
      <c r="U7" s="2"/>
      <c r="V7" s="29">
        <f>Nøgletalstabeller!$M$5</f>
        <v>2021</v>
      </c>
      <c r="W7" s="29">
        <f>Nøgletalstabeller!$N$5</f>
        <v>2022</v>
      </c>
    </row>
    <row r="8" spans="1:25" ht="15.75" customHeight="1" x14ac:dyDescent="0.2">
      <c r="C8" s="30"/>
      <c r="D8" s="30"/>
      <c r="F8" s="30"/>
      <c r="G8" s="30"/>
      <c r="I8" s="30"/>
      <c r="J8" s="30"/>
      <c r="L8" s="26"/>
      <c r="N8" s="27"/>
      <c r="O8" s="20"/>
      <c r="P8" s="30"/>
      <c r="Q8" s="30"/>
      <c r="R8" s="2"/>
      <c r="S8" s="30"/>
      <c r="T8" s="30"/>
      <c r="U8" s="2"/>
      <c r="V8" s="30"/>
      <c r="W8" s="30"/>
    </row>
    <row r="9" spans="1:25" ht="15.75" customHeight="1" x14ac:dyDescent="0.2">
      <c r="A9" s="79" t="s">
        <v>207</v>
      </c>
      <c r="B9" s="98"/>
      <c r="C9" s="80">
        <v>24328</v>
      </c>
      <c r="D9" s="80">
        <v>25227</v>
      </c>
      <c r="E9" s="103"/>
      <c r="F9" s="80">
        <v>8798</v>
      </c>
      <c r="G9" s="80">
        <v>9268</v>
      </c>
      <c r="H9" s="103"/>
      <c r="I9" s="80">
        <v>33126</v>
      </c>
      <c r="J9" s="80">
        <f>D9+G9</f>
        <v>34495</v>
      </c>
      <c r="K9" s="32"/>
      <c r="L9" s="26"/>
      <c r="N9" s="79" t="s">
        <v>207</v>
      </c>
      <c r="O9" s="98"/>
      <c r="P9" s="80">
        <v>24411</v>
      </c>
      <c r="Q9" s="80">
        <v>25289</v>
      </c>
      <c r="R9" s="103"/>
      <c r="S9" s="80">
        <v>8816</v>
      </c>
      <c r="T9" s="80">
        <v>9281</v>
      </c>
      <c r="U9" s="103"/>
      <c r="V9" s="80">
        <v>33227</v>
      </c>
      <c r="W9" s="80">
        <f>Q9+T9</f>
        <v>34570</v>
      </c>
      <c r="Y9" s="32"/>
    </row>
    <row r="10" spans="1:25" ht="15.75" customHeight="1" x14ac:dyDescent="0.2">
      <c r="A10" s="90" t="s">
        <v>208</v>
      </c>
      <c r="B10" s="98"/>
      <c r="C10" s="91">
        <v>27808</v>
      </c>
      <c r="D10" s="91">
        <v>27904</v>
      </c>
      <c r="E10" s="103"/>
      <c r="F10" s="91">
        <v>6523</v>
      </c>
      <c r="G10" s="91">
        <v>6719</v>
      </c>
      <c r="H10" s="103"/>
      <c r="I10" s="91">
        <v>34331</v>
      </c>
      <c r="J10" s="91">
        <f>D10+G10</f>
        <v>34623</v>
      </c>
      <c r="K10" s="32"/>
      <c r="L10" s="26"/>
      <c r="N10" s="90" t="s">
        <v>208</v>
      </c>
      <c r="O10" s="98"/>
      <c r="P10" s="91">
        <v>28096</v>
      </c>
      <c r="Q10" s="91">
        <v>28146</v>
      </c>
      <c r="R10" s="103"/>
      <c r="S10" s="91">
        <v>6553</v>
      </c>
      <c r="T10" s="91">
        <v>6750</v>
      </c>
      <c r="U10" s="103"/>
      <c r="V10" s="91">
        <v>34649</v>
      </c>
      <c r="W10" s="91">
        <f t="shared" ref="W10:W46" si="0">Q10+T10</f>
        <v>34896</v>
      </c>
      <c r="Y10" s="32"/>
    </row>
    <row r="11" spans="1:25" ht="15.75" customHeight="1" x14ac:dyDescent="0.2">
      <c r="A11" s="83" t="s">
        <v>209</v>
      </c>
      <c r="B11" s="98"/>
      <c r="C11" s="84">
        <v>10760</v>
      </c>
      <c r="D11" s="84">
        <v>11486</v>
      </c>
      <c r="E11" s="103"/>
      <c r="F11" s="84">
        <v>8877</v>
      </c>
      <c r="G11" s="84">
        <v>9607</v>
      </c>
      <c r="H11" s="103"/>
      <c r="I11" s="84">
        <v>19637</v>
      </c>
      <c r="J11" s="84">
        <f>D11+G11</f>
        <v>21093</v>
      </c>
      <c r="K11" s="32"/>
      <c r="L11" s="26"/>
      <c r="N11" s="83" t="s">
        <v>209</v>
      </c>
      <c r="O11" s="98"/>
      <c r="P11" s="84">
        <v>10768</v>
      </c>
      <c r="Q11" s="84">
        <v>11496</v>
      </c>
      <c r="R11" s="103"/>
      <c r="S11" s="84">
        <v>8882</v>
      </c>
      <c r="T11" s="84">
        <v>9612</v>
      </c>
      <c r="U11" s="103"/>
      <c r="V11" s="84">
        <v>19650</v>
      </c>
      <c r="W11" s="84">
        <f t="shared" si="0"/>
        <v>21108</v>
      </c>
      <c r="Y11" s="32"/>
    </row>
    <row r="12" spans="1:25" ht="15.75" customHeight="1" x14ac:dyDescent="0.2">
      <c r="A12" s="79" t="s">
        <v>26</v>
      </c>
      <c r="B12" s="98"/>
      <c r="C12" s="80">
        <v>13228</v>
      </c>
      <c r="D12" s="80">
        <v>13370</v>
      </c>
      <c r="E12" s="103"/>
      <c r="F12" s="80">
        <v>28931</v>
      </c>
      <c r="G12" s="80">
        <v>29574</v>
      </c>
      <c r="H12" s="103"/>
      <c r="I12" s="80">
        <v>42159</v>
      </c>
      <c r="J12" s="80">
        <f t="shared" ref="J12:J46" si="1">D12+G12</f>
        <v>42944</v>
      </c>
      <c r="K12" s="32"/>
      <c r="L12" s="26"/>
      <c r="N12" s="79" t="s">
        <v>26</v>
      </c>
      <c r="O12" s="98"/>
      <c r="P12" s="80">
        <v>13349</v>
      </c>
      <c r="Q12" s="80">
        <v>13481</v>
      </c>
      <c r="R12" s="103"/>
      <c r="S12" s="80">
        <v>29141</v>
      </c>
      <c r="T12" s="80">
        <v>29782</v>
      </c>
      <c r="U12" s="103"/>
      <c r="V12" s="80">
        <v>42490</v>
      </c>
      <c r="W12" s="80">
        <f t="shared" si="0"/>
        <v>43263</v>
      </c>
      <c r="Y12" s="32"/>
    </row>
    <row r="13" spans="1:25" ht="15.75" customHeight="1" x14ac:dyDescent="0.2">
      <c r="A13" s="90" t="s">
        <v>27</v>
      </c>
      <c r="B13" s="98"/>
      <c r="C13" s="91">
        <v>7616</v>
      </c>
      <c r="D13" s="91">
        <v>7538</v>
      </c>
      <c r="E13" s="103"/>
      <c r="F13" s="91">
        <v>7181</v>
      </c>
      <c r="G13" s="91">
        <v>7273</v>
      </c>
      <c r="H13" s="103"/>
      <c r="I13" s="91">
        <v>14797</v>
      </c>
      <c r="J13" s="91">
        <f t="shared" si="1"/>
        <v>14811</v>
      </c>
      <c r="K13" s="32"/>
      <c r="L13" s="26"/>
      <c r="N13" s="90" t="s">
        <v>27</v>
      </c>
      <c r="O13" s="98"/>
      <c r="P13" s="91">
        <v>7707</v>
      </c>
      <c r="Q13" s="91">
        <v>7614</v>
      </c>
      <c r="R13" s="103"/>
      <c r="S13" s="91">
        <v>7226</v>
      </c>
      <c r="T13" s="91">
        <v>7313</v>
      </c>
      <c r="U13" s="103"/>
      <c r="V13" s="91">
        <v>14933</v>
      </c>
      <c r="W13" s="91">
        <f t="shared" si="0"/>
        <v>14927</v>
      </c>
      <c r="Y13" s="32"/>
    </row>
    <row r="14" spans="1:25" ht="15.75" customHeight="1" x14ac:dyDescent="0.2">
      <c r="A14" s="83" t="s">
        <v>28</v>
      </c>
      <c r="B14" s="98"/>
      <c r="C14" s="84">
        <v>1390</v>
      </c>
      <c r="D14" s="84">
        <v>1405</v>
      </c>
      <c r="E14" s="103"/>
      <c r="F14" s="84">
        <v>1132</v>
      </c>
      <c r="G14" s="84">
        <v>1155</v>
      </c>
      <c r="H14" s="103"/>
      <c r="I14" s="84">
        <v>2522</v>
      </c>
      <c r="J14" s="84">
        <f t="shared" si="1"/>
        <v>2560</v>
      </c>
      <c r="K14" s="32"/>
      <c r="L14" s="26"/>
      <c r="N14" s="83" t="s">
        <v>28</v>
      </c>
      <c r="O14" s="98"/>
      <c r="P14" s="84">
        <v>1394</v>
      </c>
      <c r="Q14" s="84">
        <v>1408</v>
      </c>
      <c r="R14" s="103"/>
      <c r="S14" s="84">
        <v>1136</v>
      </c>
      <c r="T14" s="84">
        <v>1157</v>
      </c>
      <c r="U14" s="103"/>
      <c r="V14" s="84">
        <v>2530</v>
      </c>
      <c r="W14" s="84">
        <f t="shared" si="0"/>
        <v>2565</v>
      </c>
      <c r="Y14" s="32"/>
    </row>
    <row r="15" spans="1:25" ht="15.75" customHeight="1" x14ac:dyDescent="0.2">
      <c r="A15" s="79" t="s">
        <v>29</v>
      </c>
      <c r="B15" s="98"/>
      <c r="C15" s="80">
        <v>1469</v>
      </c>
      <c r="D15" s="80">
        <v>1635</v>
      </c>
      <c r="E15" s="103"/>
      <c r="F15" s="80">
        <v>4045</v>
      </c>
      <c r="G15" s="80">
        <v>4588</v>
      </c>
      <c r="H15" s="103"/>
      <c r="I15" s="80">
        <v>5514</v>
      </c>
      <c r="J15" s="80">
        <f t="shared" si="1"/>
        <v>6223</v>
      </c>
      <c r="K15" s="32"/>
      <c r="L15" s="26"/>
      <c r="N15" s="79" t="s">
        <v>29</v>
      </c>
      <c r="O15" s="98"/>
      <c r="P15" s="80">
        <v>1472</v>
      </c>
      <c r="Q15" s="80">
        <v>1639</v>
      </c>
      <c r="R15" s="103"/>
      <c r="S15" s="80">
        <v>4054</v>
      </c>
      <c r="T15" s="80">
        <v>4593</v>
      </c>
      <c r="U15" s="103"/>
      <c r="V15" s="80">
        <v>5526</v>
      </c>
      <c r="W15" s="80">
        <f t="shared" si="0"/>
        <v>6232</v>
      </c>
      <c r="Y15" s="32"/>
    </row>
    <row r="16" spans="1:25" ht="15.75" customHeight="1" x14ac:dyDescent="0.2">
      <c r="A16" s="90" t="s">
        <v>30</v>
      </c>
      <c r="B16" s="98"/>
      <c r="C16" s="91">
        <v>1168</v>
      </c>
      <c r="D16" s="91">
        <v>1268</v>
      </c>
      <c r="E16" s="103"/>
      <c r="F16" s="91">
        <v>2188</v>
      </c>
      <c r="G16" s="91">
        <v>2493</v>
      </c>
      <c r="H16" s="103"/>
      <c r="I16" s="91">
        <v>3356</v>
      </c>
      <c r="J16" s="91">
        <f t="shared" si="1"/>
        <v>3761</v>
      </c>
      <c r="K16" s="32"/>
      <c r="L16" s="26"/>
      <c r="N16" s="90" t="s">
        <v>30</v>
      </c>
      <c r="O16" s="98"/>
      <c r="P16" s="91">
        <v>1187</v>
      </c>
      <c r="Q16" s="91">
        <v>1286</v>
      </c>
      <c r="R16" s="103"/>
      <c r="S16" s="91">
        <v>2229</v>
      </c>
      <c r="T16" s="91">
        <v>2529</v>
      </c>
      <c r="U16" s="103"/>
      <c r="V16" s="91">
        <v>3416</v>
      </c>
      <c r="W16" s="91">
        <f t="shared" si="0"/>
        <v>3815</v>
      </c>
      <c r="Y16" s="32"/>
    </row>
    <row r="17" spans="1:29" ht="15.75" hidden="1" customHeight="1" x14ac:dyDescent="0.2">
      <c r="A17" s="83" t="s">
        <v>31</v>
      </c>
      <c r="B17" s="98"/>
      <c r="C17" s="84">
        <v>1180</v>
      </c>
      <c r="D17" s="84">
        <v>1156</v>
      </c>
      <c r="E17" s="103"/>
      <c r="F17" s="84">
        <v>1200</v>
      </c>
      <c r="G17" s="84">
        <v>1205</v>
      </c>
      <c r="H17" s="103"/>
      <c r="I17" s="84">
        <v>2380</v>
      </c>
      <c r="J17" s="84">
        <f t="shared" si="1"/>
        <v>2361</v>
      </c>
      <c r="K17" s="32"/>
      <c r="L17" s="26"/>
      <c r="N17" s="83" t="s">
        <v>31</v>
      </c>
      <c r="O17" s="98"/>
      <c r="P17" s="84">
        <v>1197</v>
      </c>
      <c r="Q17" s="84">
        <v>1169</v>
      </c>
      <c r="R17" s="103"/>
      <c r="S17" s="84">
        <v>1213</v>
      </c>
      <c r="T17" s="84">
        <v>1212</v>
      </c>
      <c r="U17" s="103"/>
      <c r="V17" s="84">
        <v>2410</v>
      </c>
      <c r="W17" s="84">
        <f t="shared" si="0"/>
        <v>2381</v>
      </c>
      <c r="Y17" s="32"/>
      <c r="AA17" s="32"/>
      <c r="AC17" s="32"/>
    </row>
    <row r="18" spans="1:29" ht="15.75" hidden="1" customHeight="1" x14ac:dyDescent="0.2">
      <c r="A18" s="79" t="s">
        <v>32</v>
      </c>
      <c r="B18" s="98"/>
      <c r="C18" s="80">
        <v>199</v>
      </c>
      <c r="D18" s="80">
        <v>200</v>
      </c>
      <c r="E18" s="103"/>
      <c r="F18" s="80">
        <v>516</v>
      </c>
      <c r="G18" s="80">
        <v>521</v>
      </c>
      <c r="H18" s="103"/>
      <c r="I18" s="80">
        <v>715</v>
      </c>
      <c r="J18" s="80">
        <f t="shared" si="1"/>
        <v>721</v>
      </c>
      <c r="K18" s="32"/>
      <c r="L18" s="26"/>
      <c r="N18" s="79" t="s">
        <v>32</v>
      </c>
      <c r="O18" s="98"/>
      <c r="P18" s="80">
        <v>200</v>
      </c>
      <c r="Q18" s="80">
        <v>201</v>
      </c>
      <c r="R18" s="103"/>
      <c r="S18" s="80">
        <v>517</v>
      </c>
      <c r="T18" s="80">
        <v>524</v>
      </c>
      <c r="U18" s="103"/>
      <c r="V18" s="80">
        <v>717</v>
      </c>
      <c r="W18" s="80">
        <f t="shared" si="0"/>
        <v>725</v>
      </c>
      <c r="Y18" s="32"/>
    </row>
    <row r="19" spans="1:29" ht="15.75" hidden="1" customHeight="1" x14ac:dyDescent="0.2">
      <c r="A19" s="81" t="s">
        <v>33</v>
      </c>
      <c r="B19" s="98"/>
      <c r="C19" s="82">
        <v>114</v>
      </c>
      <c r="D19" s="82">
        <v>106</v>
      </c>
      <c r="E19" s="103"/>
      <c r="F19" s="82">
        <v>191</v>
      </c>
      <c r="G19" s="82">
        <v>182</v>
      </c>
      <c r="H19" s="103"/>
      <c r="I19" s="82">
        <v>305</v>
      </c>
      <c r="J19" s="82">
        <f t="shared" si="1"/>
        <v>288</v>
      </c>
      <c r="K19" s="32"/>
      <c r="L19" s="26"/>
      <c r="N19" s="81" t="s">
        <v>33</v>
      </c>
      <c r="O19" s="98"/>
      <c r="P19" s="82">
        <v>118</v>
      </c>
      <c r="Q19" s="82">
        <v>109</v>
      </c>
      <c r="R19" s="103"/>
      <c r="S19" s="82">
        <v>196</v>
      </c>
      <c r="T19" s="82">
        <v>186</v>
      </c>
      <c r="U19" s="103"/>
      <c r="V19" s="82">
        <v>314</v>
      </c>
      <c r="W19" s="82">
        <f t="shared" si="0"/>
        <v>295</v>
      </c>
      <c r="Y19" s="32"/>
    </row>
    <row r="20" spans="1:29" ht="15.75" hidden="1" customHeight="1" x14ac:dyDescent="0.2">
      <c r="A20" s="83" t="s">
        <v>34</v>
      </c>
      <c r="B20" s="98"/>
      <c r="C20" s="84">
        <v>380</v>
      </c>
      <c r="D20" s="84">
        <v>373</v>
      </c>
      <c r="E20" s="103"/>
      <c r="F20" s="84">
        <v>134</v>
      </c>
      <c r="G20" s="84">
        <v>133</v>
      </c>
      <c r="H20" s="103"/>
      <c r="I20" s="84">
        <v>514</v>
      </c>
      <c r="J20" s="84">
        <f t="shared" si="1"/>
        <v>506</v>
      </c>
      <c r="K20" s="32"/>
      <c r="L20" s="26"/>
      <c r="N20" s="83" t="s">
        <v>34</v>
      </c>
      <c r="O20" s="98"/>
      <c r="P20" s="84">
        <v>383</v>
      </c>
      <c r="Q20" s="84">
        <v>374</v>
      </c>
      <c r="R20" s="103"/>
      <c r="S20" s="84">
        <v>135</v>
      </c>
      <c r="T20" s="84">
        <v>134</v>
      </c>
      <c r="U20" s="103"/>
      <c r="V20" s="84">
        <v>518</v>
      </c>
      <c r="W20" s="84">
        <f t="shared" si="0"/>
        <v>508</v>
      </c>
      <c r="Y20" s="32"/>
    </row>
    <row r="21" spans="1:29" ht="15.75" customHeight="1" x14ac:dyDescent="0.2">
      <c r="A21" s="83" t="s">
        <v>35</v>
      </c>
      <c r="B21" s="98">
        <v>22549</v>
      </c>
      <c r="C21" s="84">
        <v>1873</v>
      </c>
      <c r="D21" s="84">
        <v>1835</v>
      </c>
      <c r="E21" s="103"/>
      <c r="F21" s="84">
        <v>2041</v>
      </c>
      <c r="G21" s="84">
        <v>2041</v>
      </c>
      <c r="H21" s="103"/>
      <c r="I21" s="84">
        <v>3914</v>
      </c>
      <c r="J21" s="84">
        <f>D21+G21</f>
        <v>3876</v>
      </c>
      <c r="K21" s="32"/>
      <c r="L21" s="26"/>
      <c r="N21" s="83" t="s">
        <v>35</v>
      </c>
      <c r="O21" s="98"/>
      <c r="P21" s="84">
        <v>1898</v>
      </c>
      <c r="Q21" s="84">
        <v>1853</v>
      </c>
      <c r="R21" s="103"/>
      <c r="S21" s="84">
        <v>2061</v>
      </c>
      <c r="T21" s="84">
        <v>2056</v>
      </c>
      <c r="U21" s="103"/>
      <c r="V21" s="84">
        <v>3959</v>
      </c>
      <c r="W21" s="84">
        <f t="shared" si="0"/>
        <v>3909</v>
      </c>
      <c r="Y21" s="32"/>
    </row>
    <row r="22" spans="1:29" ht="15.75" customHeight="1" x14ac:dyDescent="0.2">
      <c r="A22" s="79" t="s">
        <v>36</v>
      </c>
      <c r="B22" s="98"/>
      <c r="C22" s="80">
        <v>190</v>
      </c>
      <c r="D22" s="80">
        <v>189</v>
      </c>
      <c r="E22" s="103"/>
      <c r="F22" s="80">
        <v>182</v>
      </c>
      <c r="G22" s="80">
        <v>192</v>
      </c>
      <c r="H22" s="103"/>
      <c r="I22" s="80">
        <v>372</v>
      </c>
      <c r="J22" s="80">
        <f t="shared" si="1"/>
        <v>381</v>
      </c>
      <c r="K22" s="32"/>
      <c r="L22" s="26"/>
      <c r="N22" s="79" t="s">
        <v>36</v>
      </c>
      <c r="O22" s="98"/>
      <c r="P22" s="80">
        <v>192</v>
      </c>
      <c r="Q22" s="80">
        <v>191</v>
      </c>
      <c r="R22" s="103"/>
      <c r="S22" s="80">
        <v>183</v>
      </c>
      <c r="T22" s="80">
        <v>193</v>
      </c>
      <c r="U22" s="103"/>
      <c r="V22" s="80">
        <v>375</v>
      </c>
      <c r="W22" s="80">
        <f t="shared" si="0"/>
        <v>384</v>
      </c>
      <c r="Y22" s="32"/>
    </row>
    <row r="23" spans="1:29" ht="15.75" customHeight="1" x14ac:dyDescent="0.2">
      <c r="A23" s="90" t="s">
        <v>37</v>
      </c>
      <c r="B23" s="98"/>
      <c r="C23" s="91">
        <v>69</v>
      </c>
      <c r="D23" s="91">
        <v>77</v>
      </c>
      <c r="E23" s="103"/>
      <c r="F23" s="91">
        <v>381</v>
      </c>
      <c r="G23" s="91">
        <v>402</v>
      </c>
      <c r="H23" s="103"/>
      <c r="I23" s="91">
        <v>450</v>
      </c>
      <c r="J23" s="91">
        <f t="shared" si="1"/>
        <v>479</v>
      </c>
      <c r="K23" s="32"/>
      <c r="L23" s="26"/>
      <c r="N23" s="90" t="s">
        <v>37</v>
      </c>
      <c r="O23" s="98"/>
      <c r="P23" s="91">
        <v>69</v>
      </c>
      <c r="Q23" s="91">
        <v>77</v>
      </c>
      <c r="R23" s="103"/>
      <c r="S23" s="91">
        <v>381</v>
      </c>
      <c r="T23" s="91">
        <v>403</v>
      </c>
      <c r="U23" s="103"/>
      <c r="V23" s="91">
        <v>450</v>
      </c>
      <c r="W23" s="91">
        <f>Q23+T23</f>
        <v>480</v>
      </c>
      <c r="Y23" s="32"/>
    </row>
    <row r="24" spans="1:29" ht="15.75" customHeight="1" x14ac:dyDescent="0.2">
      <c r="A24" s="83" t="s">
        <v>38</v>
      </c>
      <c r="B24" s="98"/>
      <c r="C24" s="84">
        <v>450</v>
      </c>
      <c r="D24" s="84">
        <v>434</v>
      </c>
      <c r="E24" s="103"/>
      <c r="F24" s="84">
        <v>1991</v>
      </c>
      <c r="G24" s="84">
        <v>2080</v>
      </c>
      <c r="H24" s="103"/>
      <c r="I24" s="84">
        <v>2441</v>
      </c>
      <c r="J24" s="84">
        <f t="shared" si="1"/>
        <v>2514</v>
      </c>
      <c r="K24" s="32"/>
      <c r="L24" s="26"/>
      <c r="N24" s="83" t="s">
        <v>38</v>
      </c>
      <c r="O24" s="98"/>
      <c r="P24" s="84">
        <v>454</v>
      </c>
      <c r="Q24" s="84">
        <v>438</v>
      </c>
      <c r="R24" s="103"/>
      <c r="S24" s="84">
        <v>1999</v>
      </c>
      <c r="T24" s="84">
        <v>2088</v>
      </c>
      <c r="U24" s="103"/>
      <c r="V24" s="84">
        <v>2453</v>
      </c>
      <c r="W24" s="84">
        <f t="shared" si="0"/>
        <v>2526</v>
      </c>
      <c r="Y24" s="32"/>
    </row>
    <row r="25" spans="1:29" ht="15.75" customHeight="1" x14ac:dyDescent="0.2">
      <c r="A25" s="79" t="s">
        <v>39</v>
      </c>
      <c r="B25" s="98"/>
      <c r="C25" s="80">
        <v>1435</v>
      </c>
      <c r="D25" s="80">
        <v>1478</v>
      </c>
      <c r="E25" s="103"/>
      <c r="F25" s="80">
        <v>4023</v>
      </c>
      <c r="G25" s="80">
        <v>4159</v>
      </c>
      <c r="H25" s="103"/>
      <c r="I25" s="80">
        <v>5458</v>
      </c>
      <c r="J25" s="80">
        <f t="shared" si="1"/>
        <v>5637</v>
      </c>
      <c r="K25" s="32"/>
      <c r="L25" s="26"/>
      <c r="N25" s="79" t="s">
        <v>39</v>
      </c>
      <c r="O25" s="98"/>
      <c r="P25" s="80">
        <v>1441</v>
      </c>
      <c r="Q25" s="80">
        <v>1482</v>
      </c>
      <c r="R25" s="103"/>
      <c r="S25" s="80">
        <v>4047</v>
      </c>
      <c r="T25" s="80">
        <v>4180</v>
      </c>
      <c r="U25" s="103"/>
      <c r="V25" s="80">
        <v>5488</v>
      </c>
      <c r="W25" s="80">
        <f t="shared" si="0"/>
        <v>5662</v>
      </c>
      <c r="Y25" s="32"/>
    </row>
    <row r="26" spans="1:29" ht="15.75" customHeight="1" x14ac:dyDescent="0.2">
      <c r="A26" s="90" t="s">
        <v>40</v>
      </c>
      <c r="B26" s="98"/>
      <c r="C26" s="91">
        <v>3691</v>
      </c>
      <c r="D26" s="91">
        <v>3720</v>
      </c>
      <c r="E26" s="103"/>
      <c r="F26" s="91">
        <v>8436</v>
      </c>
      <c r="G26" s="91">
        <v>8685</v>
      </c>
      <c r="H26" s="103"/>
      <c r="I26" s="91">
        <v>12127</v>
      </c>
      <c r="J26" s="91">
        <f t="shared" si="1"/>
        <v>12405</v>
      </c>
      <c r="K26" s="32"/>
      <c r="L26" s="26"/>
      <c r="N26" s="90" t="s">
        <v>40</v>
      </c>
      <c r="O26" s="98"/>
      <c r="P26" s="91">
        <v>3700</v>
      </c>
      <c r="Q26" s="91">
        <v>3728</v>
      </c>
      <c r="R26" s="103"/>
      <c r="S26" s="91">
        <v>8449</v>
      </c>
      <c r="T26" s="91">
        <v>8690</v>
      </c>
      <c r="U26" s="103"/>
      <c r="V26" s="91">
        <v>12149</v>
      </c>
      <c r="W26" s="91">
        <f t="shared" si="0"/>
        <v>12418</v>
      </c>
      <c r="Y26" s="32"/>
    </row>
    <row r="27" spans="1:29" ht="15.75" customHeight="1" x14ac:dyDescent="0.2">
      <c r="A27" s="83" t="s">
        <v>41</v>
      </c>
      <c r="B27" s="98"/>
      <c r="C27" s="84">
        <v>294</v>
      </c>
      <c r="D27" s="84">
        <v>300</v>
      </c>
      <c r="E27" s="103"/>
      <c r="F27" s="84">
        <v>1737</v>
      </c>
      <c r="G27" s="84">
        <v>1715</v>
      </c>
      <c r="H27" s="103"/>
      <c r="I27" s="84">
        <v>2031</v>
      </c>
      <c r="J27" s="84">
        <f t="shared" si="1"/>
        <v>2015</v>
      </c>
      <c r="K27" s="32"/>
      <c r="L27" s="26"/>
      <c r="N27" s="83" t="s">
        <v>41</v>
      </c>
      <c r="O27" s="98"/>
      <c r="P27" s="84">
        <v>298</v>
      </c>
      <c r="Q27" s="84">
        <v>302</v>
      </c>
      <c r="R27" s="103"/>
      <c r="S27" s="84">
        <v>1754</v>
      </c>
      <c r="T27" s="84">
        <v>1732</v>
      </c>
      <c r="U27" s="103"/>
      <c r="V27" s="84">
        <v>2052</v>
      </c>
      <c r="W27" s="84">
        <f t="shared" si="0"/>
        <v>2034</v>
      </c>
      <c r="Y27" s="32"/>
    </row>
    <row r="28" spans="1:29" ht="15.75" customHeight="1" x14ac:dyDescent="0.2">
      <c r="A28" s="79" t="s">
        <v>42</v>
      </c>
      <c r="B28" s="98"/>
      <c r="C28" s="80">
        <v>2754</v>
      </c>
      <c r="D28" s="80">
        <v>2716</v>
      </c>
      <c r="E28" s="103"/>
      <c r="F28" s="80">
        <v>3332</v>
      </c>
      <c r="G28" s="80">
        <v>3370</v>
      </c>
      <c r="H28" s="103"/>
      <c r="I28" s="80">
        <v>6086</v>
      </c>
      <c r="J28" s="80">
        <f t="shared" si="1"/>
        <v>6086</v>
      </c>
      <c r="K28" s="32"/>
      <c r="L28" s="26"/>
      <c r="N28" s="79" t="s">
        <v>42</v>
      </c>
      <c r="O28" s="98"/>
      <c r="P28" s="80">
        <v>2805</v>
      </c>
      <c r="Q28" s="80">
        <v>2761</v>
      </c>
      <c r="R28" s="103"/>
      <c r="S28" s="80">
        <v>3377</v>
      </c>
      <c r="T28" s="80">
        <v>3417</v>
      </c>
      <c r="U28" s="103"/>
      <c r="V28" s="80">
        <v>6182</v>
      </c>
      <c r="W28" s="80">
        <f t="shared" si="0"/>
        <v>6178</v>
      </c>
      <c r="Y28" s="32"/>
    </row>
    <row r="29" spans="1:29" ht="15.75" customHeight="1" x14ac:dyDescent="0.2">
      <c r="A29" s="90" t="s">
        <v>43</v>
      </c>
      <c r="B29" s="98"/>
      <c r="C29" s="91">
        <v>591</v>
      </c>
      <c r="D29" s="91">
        <v>579</v>
      </c>
      <c r="E29" s="103"/>
      <c r="F29" s="91">
        <v>254</v>
      </c>
      <c r="G29" s="91">
        <v>256</v>
      </c>
      <c r="H29" s="103"/>
      <c r="I29" s="91">
        <v>845</v>
      </c>
      <c r="J29" s="91">
        <f t="shared" si="1"/>
        <v>835</v>
      </c>
      <c r="K29" s="32"/>
      <c r="L29" s="26"/>
      <c r="N29" s="90" t="s">
        <v>43</v>
      </c>
      <c r="O29" s="98"/>
      <c r="P29" s="91">
        <v>605</v>
      </c>
      <c r="Q29" s="91">
        <v>590</v>
      </c>
      <c r="R29" s="103"/>
      <c r="S29" s="91">
        <v>257</v>
      </c>
      <c r="T29" s="91">
        <v>258</v>
      </c>
      <c r="U29" s="103"/>
      <c r="V29" s="91">
        <v>862</v>
      </c>
      <c r="W29" s="91">
        <f t="shared" si="0"/>
        <v>848</v>
      </c>
      <c r="Y29" s="32"/>
    </row>
    <row r="30" spans="1:29" ht="15.75" customHeight="1" x14ac:dyDescent="0.2">
      <c r="A30" s="83" t="s">
        <v>44</v>
      </c>
      <c r="B30" s="98"/>
      <c r="C30" s="84">
        <v>872</v>
      </c>
      <c r="D30" s="84">
        <v>842</v>
      </c>
      <c r="E30" s="103"/>
      <c r="F30" s="84">
        <v>2480</v>
      </c>
      <c r="G30" s="84">
        <v>2400</v>
      </c>
      <c r="H30" s="103"/>
      <c r="I30" s="84">
        <v>3352</v>
      </c>
      <c r="J30" s="84">
        <f t="shared" si="1"/>
        <v>3242</v>
      </c>
      <c r="K30" s="32"/>
      <c r="L30" s="26"/>
      <c r="N30" s="83" t="s">
        <v>44</v>
      </c>
      <c r="O30" s="98"/>
      <c r="P30" s="84">
        <v>909</v>
      </c>
      <c r="Q30" s="84">
        <v>875</v>
      </c>
      <c r="R30" s="103"/>
      <c r="S30" s="84">
        <v>2609</v>
      </c>
      <c r="T30" s="84">
        <v>2521</v>
      </c>
      <c r="U30" s="103"/>
      <c r="V30" s="84">
        <v>3518</v>
      </c>
      <c r="W30" s="84">
        <f t="shared" si="0"/>
        <v>3396</v>
      </c>
      <c r="Y30" s="32"/>
    </row>
    <row r="31" spans="1:29" ht="15.75" customHeight="1" x14ac:dyDescent="0.2">
      <c r="A31" s="79" t="s">
        <v>45</v>
      </c>
      <c r="B31" s="98"/>
      <c r="C31" s="80">
        <v>391</v>
      </c>
      <c r="D31" s="80">
        <v>376</v>
      </c>
      <c r="E31" s="103"/>
      <c r="F31" s="80">
        <v>515</v>
      </c>
      <c r="G31" s="80">
        <v>495</v>
      </c>
      <c r="H31" s="103"/>
      <c r="I31" s="80">
        <v>906</v>
      </c>
      <c r="J31" s="80">
        <f t="shared" si="1"/>
        <v>871</v>
      </c>
      <c r="K31" s="32"/>
      <c r="L31" s="26"/>
      <c r="N31" s="79" t="s">
        <v>45</v>
      </c>
      <c r="O31" s="98"/>
      <c r="P31" s="80">
        <v>398</v>
      </c>
      <c r="Q31" s="80">
        <v>386</v>
      </c>
      <c r="R31" s="103"/>
      <c r="S31" s="80">
        <v>529</v>
      </c>
      <c r="T31" s="80">
        <v>512</v>
      </c>
      <c r="U31" s="103"/>
      <c r="V31" s="80">
        <v>927</v>
      </c>
      <c r="W31" s="80">
        <f t="shared" si="0"/>
        <v>898</v>
      </c>
      <c r="Y31" s="32"/>
    </row>
    <row r="32" spans="1:29" ht="15.75" customHeight="1" x14ac:dyDescent="0.2">
      <c r="A32" s="90" t="s">
        <v>46</v>
      </c>
      <c r="B32" s="98"/>
      <c r="C32" s="91">
        <v>664</v>
      </c>
      <c r="D32" s="91">
        <v>650</v>
      </c>
      <c r="E32" s="103"/>
      <c r="F32" s="91">
        <v>1067</v>
      </c>
      <c r="G32" s="91">
        <v>1059</v>
      </c>
      <c r="H32" s="103"/>
      <c r="I32" s="91">
        <v>1731</v>
      </c>
      <c r="J32" s="91">
        <f t="shared" si="1"/>
        <v>1709</v>
      </c>
      <c r="K32" s="32"/>
      <c r="L32" s="26"/>
      <c r="N32" s="90" t="s">
        <v>46</v>
      </c>
      <c r="O32" s="98"/>
      <c r="P32" s="91">
        <v>669</v>
      </c>
      <c r="Q32" s="91">
        <v>654</v>
      </c>
      <c r="R32" s="103"/>
      <c r="S32" s="91">
        <v>1075</v>
      </c>
      <c r="T32" s="91">
        <v>1067</v>
      </c>
      <c r="U32" s="103"/>
      <c r="V32" s="91">
        <v>1744</v>
      </c>
      <c r="W32" s="91">
        <f t="shared" si="0"/>
        <v>1721</v>
      </c>
      <c r="Y32" s="86"/>
    </row>
    <row r="33" spans="1:28" ht="15.75" customHeight="1" x14ac:dyDescent="0.2">
      <c r="A33" s="83" t="s">
        <v>47</v>
      </c>
      <c r="B33" s="98"/>
      <c r="C33" s="84">
        <v>1498</v>
      </c>
      <c r="D33" s="84">
        <v>1539</v>
      </c>
      <c r="E33" s="103"/>
      <c r="F33" s="84">
        <v>6776</v>
      </c>
      <c r="G33" s="84">
        <v>7042</v>
      </c>
      <c r="H33" s="103"/>
      <c r="I33" s="84">
        <v>8274</v>
      </c>
      <c r="J33" s="84">
        <f t="shared" si="1"/>
        <v>8581</v>
      </c>
      <c r="K33" s="32"/>
      <c r="L33" s="26"/>
      <c r="N33" s="83" t="s">
        <v>47</v>
      </c>
      <c r="O33" s="98"/>
      <c r="P33" s="84">
        <v>1513</v>
      </c>
      <c r="Q33" s="84">
        <v>1548</v>
      </c>
      <c r="R33" s="103"/>
      <c r="S33" s="84">
        <v>6816</v>
      </c>
      <c r="T33" s="84">
        <v>7081</v>
      </c>
      <c r="U33" s="103"/>
      <c r="V33" s="84">
        <v>8329</v>
      </c>
      <c r="W33" s="84">
        <f t="shared" si="0"/>
        <v>8629</v>
      </c>
      <c r="Y33" s="86"/>
    </row>
    <row r="34" spans="1:28" ht="15.75" customHeight="1" x14ac:dyDescent="0.2">
      <c r="A34" s="79" t="s">
        <v>48</v>
      </c>
      <c r="B34" s="98"/>
      <c r="C34" s="80">
        <v>5288</v>
      </c>
      <c r="D34" s="80">
        <v>5377</v>
      </c>
      <c r="E34" s="103"/>
      <c r="F34" s="80">
        <v>10642</v>
      </c>
      <c r="G34" s="80">
        <v>10928</v>
      </c>
      <c r="H34" s="103"/>
      <c r="I34" s="80">
        <v>15930</v>
      </c>
      <c r="J34" s="80">
        <f t="shared" si="1"/>
        <v>16305</v>
      </c>
      <c r="K34" s="32"/>
      <c r="L34" s="26"/>
      <c r="N34" s="79" t="s">
        <v>48</v>
      </c>
      <c r="O34" s="98"/>
      <c r="P34" s="80">
        <v>5321</v>
      </c>
      <c r="Q34" s="80">
        <v>5401</v>
      </c>
      <c r="R34" s="103"/>
      <c r="S34" s="80">
        <v>10674</v>
      </c>
      <c r="T34" s="80">
        <v>10957</v>
      </c>
      <c r="U34" s="103"/>
      <c r="V34" s="80">
        <v>15995</v>
      </c>
      <c r="W34" s="80">
        <f t="shared" si="0"/>
        <v>16358</v>
      </c>
      <c r="Y34" s="86"/>
    </row>
    <row r="35" spans="1:28" ht="15.75" customHeight="1" x14ac:dyDescent="0.2">
      <c r="A35" s="90" t="s">
        <v>49</v>
      </c>
      <c r="B35" s="98"/>
      <c r="C35" s="91">
        <v>5712</v>
      </c>
      <c r="D35" s="91">
        <v>5758</v>
      </c>
      <c r="E35" s="103"/>
      <c r="F35" s="91">
        <v>3718</v>
      </c>
      <c r="G35" s="91">
        <v>3802</v>
      </c>
      <c r="H35" s="103"/>
      <c r="I35" s="91">
        <v>9430</v>
      </c>
      <c r="J35" s="91">
        <f t="shared" si="1"/>
        <v>9560</v>
      </c>
      <c r="K35" s="32"/>
      <c r="L35" s="26"/>
      <c r="N35" s="90" t="s">
        <v>49</v>
      </c>
      <c r="O35" s="98"/>
      <c r="P35" s="91">
        <v>5732</v>
      </c>
      <c r="Q35" s="91">
        <v>5777</v>
      </c>
      <c r="R35" s="103"/>
      <c r="S35" s="91">
        <v>3721</v>
      </c>
      <c r="T35" s="91">
        <v>3804</v>
      </c>
      <c r="U35" s="103"/>
      <c r="V35" s="91">
        <v>9453</v>
      </c>
      <c r="W35" s="91">
        <f t="shared" si="0"/>
        <v>9581</v>
      </c>
      <c r="Y35" s="86"/>
    </row>
    <row r="36" spans="1:28" ht="15.75" customHeight="1" x14ac:dyDescent="0.2">
      <c r="A36" s="83" t="s">
        <v>50</v>
      </c>
      <c r="B36" s="98"/>
      <c r="C36" s="84">
        <v>11236</v>
      </c>
      <c r="D36" s="84">
        <v>11420</v>
      </c>
      <c r="E36" s="103"/>
      <c r="F36" s="84">
        <v>16522</v>
      </c>
      <c r="G36" s="84">
        <v>16999</v>
      </c>
      <c r="H36" s="103"/>
      <c r="I36" s="84">
        <v>27758</v>
      </c>
      <c r="J36" s="84">
        <f t="shared" si="1"/>
        <v>28419</v>
      </c>
      <c r="K36" s="32"/>
      <c r="L36" s="26"/>
      <c r="N36" s="83" t="s">
        <v>50</v>
      </c>
      <c r="O36" s="98"/>
      <c r="P36" s="84">
        <v>11276</v>
      </c>
      <c r="Q36" s="84">
        <v>11459</v>
      </c>
      <c r="R36" s="103"/>
      <c r="S36" s="84">
        <v>16547</v>
      </c>
      <c r="T36" s="84">
        <v>17022</v>
      </c>
      <c r="U36" s="103"/>
      <c r="V36" s="84">
        <v>27823</v>
      </c>
      <c r="W36" s="84">
        <f t="shared" si="0"/>
        <v>28481</v>
      </c>
      <c r="Y36" s="86"/>
      <c r="Z36" s="87"/>
      <c r="AA36" s="87"/>
      <c r="AB36" s="87"/>
    </row>
    <row r="37" spans="1:28" ht="15.75" customHeight="1" x14ac:dyDescent="0.2">
      <c r="A37" s="79" t="s">
        <v>51</v>
      </c>
      <c r="B37" s="98"/>
      <c r="C37" s="80">
        <v>19041</v>
      </c>
      <c r="D37" s="80">
        <v>19603</v>
      </c>
      <c r="E37" s="103"/>
      <c r="F37" s="80">
        <v>18202</v>
      </c>
      <c r="G37" s="80">
        <v>18998</v>
      </c>
      <c r="H37" s="103"/>
      <c r="I37" s="80">
        <v>37243</v>
      </c>
      <c r="J37" s="80">
        <f t="shared" si="1"/>
        <v>38601</v>
      </c>
      <c r="K37" s="32"/>
      <c r="L37" s="26"/>
      <c r="N37" s="79" t="s">
        <v>51</v>
      </c>
      <c r="O37" s="98"/>
      <c r="P37" s="80">
        <v>19083</v>
      </c>
      <c r="Q37" s="80">
        <v>19640</v>
      </c>
      <c r="R37" s="103"/>
      <c r="S37" s="80">
        <v>18214</v>
      </c>
      <c r="T37" s="80">
        <v>19008</v>
      </c>
      <c r="U37" s="103"/>
      <c r="V37" s="80">
        <v>37297</v>
      </c>
      <c r="W37" s="80">
        <f t="shared" si="0"/>
        <v>38648</v>
      </c>
      <c r="Y37" s="32"/>
    </row>
    <row r="38" spans="1:28" ht="15.75" customHeight="1" x14ac:dyDescent="0.2">
      <c r="A38" s="90" t="s">
        <v>52</v>
      </c>
      <c r="B38" s="98"/>
      <c r="C38" s="91">
        <v>3205</v>
      </c>
      <c r="D38" s="91">
        <v>3249</v>
      </c>
      <c r="E38" s="103"/>
      <c r="F38" s="91">
        <v>2747</v>
      </c>
      <c r="G38" s="91">
        <v>2901</v>
      </c>
      <c r="H38" s="103"/>
      <c r="I38" s="91">
        <v>5952</v>
      </c>
      <c r="J38" s="91">
        <f t="shared" si="1"/>
        <v>6150</v>
      </c>
      <c r="K38" s="32"/>
      <c r="L38" s="26"/>
      <c r="N38" s="90" t="s">
        <v>52</v>
      </c>
      <c r="O38" s="98"/>
      <c r="P38" s="91">
        <v>3244</v>
      </c>
      <c r="Q38" s="91">
        <v>3276</v>
      </c>
      <c r="R38" s="103"/>
      <c r="S38" s="91">
        <v>2757</v>
      </c>
      <c r="T38" s="91">
        <v>2913</v>
      </c>
      <c r="U38" s="103"/>
      <c r="V38" s="91">
        <v>6001</v>
      </c>
      <c r="W38" s="91">
        <f t="shared" si="0"/>
        <v>6189</v>
      </c>
      <c r="Y38" s="32"/>
    </row>
    <row r="39" spans="1:28" ht="15.75" customHeight="1" x14ac:dyDescent="0.2">
      <c r="A39" s="83" t="s">
        <v>53</v>
      </c>
      <c r="B39" s="98"/>
      <c r="C39" s="84">
        <v>2877</v>
      </c>
      <c r="D39" s="84">
        <v>2743</v>
      </c>
      <c r="E39" s="103"/>
      <c r="F39" s="84">
        <v>2395</v>
      </c>
      <c r="G39" s="84">
        <v>2342</v>
      </c>
      <c r="H39" s="103"/>
      <c r="I39" s="84">
        <v>5272</v>
      </c>
      <c r="J39" s="84">
        <f t="shared" si="1"/>
        <v>5085</v>
      </c>
      <c r="K39" s="32"/>
      <c r="L39" s="26"/>
      <c r="N39" s="83" t="s">
        <v>53</v>
      </c>
      <c r="O39" s="98"/>
      <c r="P39" s="84">
        <v>2916</v>
      </c>
      <c r="Q39" s="84">
        <v>2772</v>
      </c>
      <c r="R39" s="103"/>
      <c r="S39" s="84">
        <v>2421</v>
      </c>
      <c r="T39" s="84">
        <v>2363</v>
      </c>
      <c r="U39" s="103"/>
      <c r="V39" s="84">
        <v>5337</v>
      </c>
      <c r="W39" s="84">
        <f t="shared" si="0"/>
        <v>5135</v>
      </c>
      <c r="Y39" s="32"/>
    </row>
    <row r="40" spans="1:28" ht="15.75" customHeight="1" x14ac:dyDescent="0.2">
      <c r="A40" s="79" t="s">
        <v>54</v>
      </c>
      <c r="B40" s="98"/>
      <c r="C40" s="80">
        <v>1095</v>
      </c>
      <c r="D40" s="80">
        <v>1079</v>
      </c>
      <c r="E40" s="103"/>
      <c r="F40" s="80">
        <v>6345</v>
      </c>
      <c r="G40" s="80">
        <v>6220</v>
      </c>
      <c r="H40" s="103"/>
      <c r="I40" s="80">
        <v>7440</v>
      </c>
      <c r="J40" s="80">
        <f t="shared" si="1"/>
        <v>7299</v>
      </c>
      <c r="K40" s="32"/>
      <c r="L40" s="26"/>
      <c r="N40" s="79" t="s">
        <v>54</v>
      </c>
      <c r="O40" s="98"/>
      <c r="P40" s="80">
        <v>1097</v>
      </c>
      <c r="Q40" s="80">
        <v>1083</v>
      </c>
      <c r="R40" s="103"/>
      <c r="S40" s="80">
        <v>6541</v>
      </c>
      <c r="T40" s="80">
        <v>6437</v>
      </c>
      <c r="U40" s="103"/>
      <c r="V40" s="80">
        <v>7638</v>
      </c>
      <c r="W40" s="80">
        <f t="shared" si="0"/>
        <v>7520</v>
      </c>
      <c r="Y40" s="32"/>
      <c r="Z40" s="85"/>
    </row>
    <row r="41" spans="1:28" ht="15.75" customHeight="1" x14ac:dyDescent="0.2">
      <c r="A41" s="90" t="s">
        <v>214</v>
      </c>
      <c r="B41" s="98"/>
      <c r="C41" s="91">
        <v>7640</v>
      </c>
      <c r="D41" s="91">
        <v>8317</v>
      </c>
      <c r="E41" s="103"/>
      <c r="F41" s="91">
        <v>1304</v>
      </c>
      <c r="G41" s="91">
        <v>1508</v>
      </c>
      <c r="H41" s="103"/>
      <c r="I41" s="91">
        <v>8944</v>
      </c>
      <c r="J41" s="91">
        <f t="shared" si="1"/>
        <v>9825</v>
      </c>
      <c r="K41" s="32"/>
      <c r="L41" s="26"/>
      <c r="N41" s="90" t="s">
        <v>214</v>
      </c>
      <c r="O41" s="98"/>
      <c r="P41" s="91">
        <v>7640</v>
      </c>
      <c r="Q41" s="91">
        <v>8317</v>
      </c>
      <c r="R41" s="103"/>
      <c r="S41" s="91">
        <v>1304</v>
      </c>
      <c r="T41" s="91">
        <v>1508</v>
      </c>
      <c r="U41" s="103"/>
      <c r="V41" s="91">
        <v>8944</v>
      </c>
      <c r="W41" s="91">
        <f t="shared" si="0"/>
        <v>9825</v>
      </c>
      <c r="Y41" s="32"/>
    </row>
    <row r="42" spans="1:28" ht="15.75" customHeight="1" x14ac:dyDescent="0.2">
      <c r="A42" s="83" t="s">
        <v>55</v>
      </c>
      <c r="B42" s="98"/>
      <c r="C42" s="84">
        <v>2686</v>
      </c>
      <c r="D42" s="84">
        <v>2891</v>
      </c>
      <c r="E42" s="103"/>
      <c r="F42" s="84">
        <v>2288</v>
      </c>
      <c r="G42" s="84">
        <v>2553</v>
      </c>
      <c r="H42" s="103"/>
      <c r="I42" s="84">
        <v>4974</v>
      </c>
      <c r="J42" s="84">
        <f t="shared" si="1"/>
        <v>5444</v>
      </c>
      <c r="K42" s="32"/>
      <c r="L42" s="26"/>
      <c r="N42" s="83" t="s">
        <v>55</v>
      </c>
      <c r="O42" s="98"/>
      <c r="P42" s="84">
        <v>2686</v>
      </c>
      <c r="Q42" s="84">
        <v>2892</v>
      </c>
      <c r="R42" s="103"/>
      <c r="S42" s="84">
        <v>2288</v>
      </c>
      <c r="T42" s="84">
        <v>2553</v>
      </c>
      <c r="U42" s="103"/>
      <c r="V42" s="84">
        <v>4974</v>
      </c>
      <c r="W42" s="84">
        <f t="shared" si="0"/>
        <v>5445</v>
      </c>
      <c r="Y42" s="32"/>
    </row>
    <row r="43" spans="1:28" ht="15.75" customHeight="1" x14ac:dyDescent="0.2">
      <c r="A43" s="79" t="s">
        <v>56</v>
      </c>
      <c r="B43" s="98"/>
      <c r="C43" s="80">
        <v>649</v>
      </c>
      <c r="D43" s="80">
        <v>663</v>
      </c>
      <c r="E43" s="103"/>
      <c r="F43" s="80">
        <v>759</v>
      </c>
      <c r="G43" s="80">
        <v>774</v>
      </c>
      <c r="H43" s="103"/>
      <c r="I43" s="80">
        <v>1408</v>
      </c>
      <c r="J43" s="80">
        <f t="shared" si="1"/>
        <v>1437</v>
      </c>
      <c r="K43" s="32"/>
      <c r="L43" s="26"/>
      <c r="N43" s="79" t="s">
        <v>56</v>
      </c>
      <c r="O43" s="98"/>
      <c r="P43" s="80">
        <v>653</v>
      </c>
      <c r="Q43" s="80">
        <v>665</v>
      </c>
      <c r="R43" s="103"/>
      <c r="S43" s="80">
        <v>761</v>
      </c>
      <c r="T43" s="80">
        <v>775</v>
      </c>
      <c r="U43" s="103"/>
      <c r="V43" s="80">
        <v>1414</v>
      </c>
      <c r="W43" s="80">
        <f t="shared" si="0"/>
        <v>1440</v>
      </c>
      <c r="Y43" s="32"/>
    </row>
    <row r="44" spans="1:28" ht="15.75" customHeight="1" x14ac:dyDescent="0.2">
      <c r="A44" s="90" t="s">
        <v>57</v>
      </c>
      <c r="B44" s="98"/>
      <c r="C44" s="91">
        <v>1587</v>
      </c>
      <c r="D44" s="91">
        <v>1758</v>
      </c>
      <c r="E44" s="103"/>
      <c r="F44" s="91">
        <v>2788</v>
      </c>
      <c r="G44" s="91">
        <v>3053</v>
      </c>
      <c r="H44" s="103"/>
      <c r="I44" s="91">
        <v>4375</v>
      </c>
      <c r="J44" s="91">
        <f t="shared" si="1"/>
        <v>4811</v>
      </c>
      <c r="K44" s="32"/>
      <c r="L44" s="26"/>
      <c r="N44" s="90" t="s">
        <v>57</v>
      </c>
      <c r="O44" s="98"/>
      <c r="P44" s="91">
        <v>1594</v>
      </c>
      <c r="Q44" s="91">
        <v>1768</v>
      </c>
      <c r="R44" s="103"/>
      <c r="S44" s="91">
        <v>2812</v>
      </c>
      <c r="T44" s="91">
        <v>3078</v>
      </c>
      <c r="U44" s="103"/>
      <c r="V44" s="91">
        <v>4406</v>
      </c>
      <c r="W44" s="91">
        <f t="shared" si="0"/>
        <v>4846</v>
      </c>
      <c r="Y44" s="32"/>
    </row>
    <row r="45" spans="1:28" ht="15.75" customHeight="1" x14ac:dyDescent="0.2">
      <c r="A45" s="83" t="s">
        <v>58</v>
      </c>
      <c r="B45" s="98"/>
      <c r="C45" s="84">
        <v>2233</v>
      </c>
      <c r="D45" s="84">
        <v>2614</v>
      </c>
      <c r="E45" s="103"/>
      <c r="F45" s="84">
        <v>1188</v>
      </c>
      <c r="G45" s="84">
        <v>1373</v>
      </c>
      <c r="H45" s="103"/>
      <c r="I45" s="84">
        <v>3421</v>
      </c>
      <c r="J45" s="84">
        <f t="shared" si="1"/>
        <v>3987</v>
      </c>
      <c r="K45" s="32"/>
      <c r="L45" s="26"/>
      <c r="N45" s="83" t="s">
        <v>58</v>
      </c>
      <c r="O45" s="98"/>
      <c r="P45" s="84">
        <v>2234</v>
      </c>
      <c r="Q45" s="84">
        <v>2615</v>
      </c>
      <c r="R45" s="103"/>
      <c r="S45" s="84">
        <v>1188</v>
      </c>
      <c r="T45" s="84">
        <v>1376</v>
      </c>
      <c r="U45" s="103"/>
      <c r="V45" s="84">
        <v>3422</v>
      </c>
      <c r="W45" s="84">
        <f t="shared" si="0"/>
        <v>3991</v>
      </c>
      <c r="Y45" s="32"/>
    </row>
    <row r="46" spans="1:28" ht="15.75" customHeight="1" x14ac:dyDescent="0.2">
      <c r="A46" s="79" t="s">
        <v>59</v>
      </c>
      <c r="B46" s="98"/>
      <c r="C46" s="80">
        <v>11866</v>
      </c>
      <c r="D46" s="80">
        <v>12486</v>
      </c>
      <c r="E46" s="103"/>
      <c r="F46" s="80">
        <v>12048</v>
      </c>
      <c r="G46" s="80">
        <v>12569</v>
      </c>
      <c r="H46" s="103"/>
      <c r="I46" s="80">
        <v>23914</v>
      </c>
      <c r="J46" s="80">
        <f t="shared" si="1"/>
        <v>25055</v>
      </c>
      <c r="L46" s="26"/>
      <c r="N46" s="79" t="s">
        <v>59</v>
      </c>
      <c r="O46" s="98"/>
      <c r="P46" s="80">
        <v>12033</v>
      </c>
      <c r="Q46" s="80">
        <v>12625</v>
      </c>
      <c r="R46" s="103"/>
      <c r="S46" s="80">
        <v>12194</v>
      </c>
      <c r="T46" s="80">
        <v>12703</v>
      </c>
      <c r="U46" s="103"/>
      <c r="V46" s="80">
        <v>24227</v>
      </c>
      <c r="W46" s="80">
        <f t="shared" si="0"/>
        <v>25328</v>
      </c>
    </row>
    <row r="47" spans="1:28" ht="15.75" customHeight="1" x14ac:dyDescent="0.2">
      <c r="A47" s="38"/>
      <c r="K47" s="34"/>
      <c r="L47" s="35"/>
      <c r="M47" s="34"/>
      <c r="N47" s="38"/>
      <c r="O47" s="2"/>
      <c r="R47" s="2"/>
      <c r="U47" s="2"/>
    </row>
    <row r="48" spans="1:28" ht="15.75" customHeight="1" x14ac:dyDescent="0.2">
      <c r="A48" s="88" t="s">
        <v>20</v>
      </c>
      <c r="B48" s="99">
        <f>SUM(B9:B46)-SUM(B17:B20)</f>
        <v>22549</v>
      </c>
      <c r="C48" s="89">
        <f>SUM(C9:C46)-SUM(C17:C20)</f>
        <v>177654</v>
      </c>
      <c r="D48" s="89">
        <f>SUM(D9:D46)-SUM(D17:D20)</f>
        <v>182526</v>
      </c>
      <c r="E48" s="102"/>
      <c r="F48" s="89">
        <f>SUM(F9:F46)-SUM(F17:F20)</f>
        <v>181836</v>
      </c>
      <c r="G48" s="89">
        <f>SUM(G9:G46)-SUM(G17:G20)</f>
        <v>188593</v>
      </c>
      <c r="H48" s="105">
        <f>SUM(H9:H46)-SUM(H17:H20)</f>
        <v>0</v>
      </c>
      <c r="I48" s="89">
        <f>SUM(I9:I46)-SUM(I17:I20)</f>
        <v>359490</v>
      </c>
      <c r="J48" s="89">
        <f>SUM(J9:J46)-SUM(J17:J20)</f>
        <v>371119</v>
      </c>
      <c r="L48" s="26"/>
      <c r="N48" s="88" t="s">
        <v>20</v>
      </c>
      <c r="O48" s="99"/>
      <c r="P48" s="89">
        <f>SUM(P9:P46)-SUM(P17:P20)</f>
        <v>178844</v>
      </c>
      <c r="Q48" s="89">
        <f>SUM(Q9:Q46)-SUM(Q17:Q20)</f>
        <v>183534</v>
      </c>
      <c r="R48" s="102"/>
      <c r="S48" s="89">
        <f>SUM(S9:S46)-SUM(S17:S20)</f>
        <v>182996</v>
      </c>
      <c r="T48" s="89">
        <f>SUM(T9:T46)-SUM(T17:T20)</f>
        <v>189712</v>
      </c>
      <c r="U48" s="105"/>
      <c r="V48" s="89">
        <f>SUM(V9:V46)-SUM(V17:V20)</f>
        <v>361840</v>
      </c>
      <c r="W48" s="89">
        <f>SUM(W9:W46)-SUM(W17:W20)</f>
        <v>373246</v>
      </c>
    </row>
    <row r="49" spans="1:23" ht="15.75" customHeight="1" x14ac:dyDescent="0.2">
      <c r="K49" s="34"/>
      <c r="L49" s="35"/>
      <c r="M49" s="34"/>
      <c r="N49" s="27"/>
      <c r="O49" s="2"/>
      <c r="R49" s="2"/>
      <c r="U49" s="2"/>
    </row>
    <row r="50" spans="1:23" s="34" customFormat="1" ht="15.75" customHeight="1" x14ac:dyDescent="0.2">
      <c r="A50" s="90" t="s">
        <v>60</v>
      </c>
      <c r="B50" s="98"/>
      <c r="C50" s="91">
        <v>52136</v>
      </c>
      <c r="D50" s="91">
        <v>53131</v>
      </c>
      <c r="E50" s="103"/>
      <c r="F50" s="91">
        <v>15321</v>
      </c>
      <c r="G50" s="91">
        <v>15987</v>
      </c>
      <c r="H50" s="103"/>
      <c r="I50" s="91">
        <v>67457</v>
      </c>
      <c r="J50" s="91">
        <f>D50+G50</f>
        <v>69118</v>
      </c>
      <c r="L50" s="35"/>
      <c r="N50" s="90" t="s">
        <v>60</v>
      </c>
      <c r="O50" s="98"/>
      <c r="P50" s="91">
        <v>52507</v>
      </c>
      <c r="Q50" s="91">
        <v>53435</v>
      </c>
      <c r="R50" s="103"/>
      <c r="S50" s="91">
        <v>15369</v>
      </c>
      <c r="T50" s="91">
        <v>16031</v>
      </c>
      <c r="U50" s="103"/>
      <c r="V50" s="91">
        <v>67876</v>
      </c>
      <c r="W50" s="91">
        <f>Q50+T50</f>
        <v>69466</v>
      </c>
    </row>
    <row r="51" spans="1:23" ht="15" x14ac:dyDescent="0.2">
      <c r="A51" s="83" t="s">
        <v>61</v>
      </c>
      <c r="B51" s="98"/>
      <c r="C51" s="84">
        <v>24871</v>
      </c>
      <c r="D51" s="84">
        <v>25216</v>
      </c>
      <c r="E51" s="104"/>
      <c r="F51" s="84">
        <v>43477</v>
      </c>
      <c r="G51" s="84">
        <v>45083</v>
      </c>
      <c r="H51" s="104"/>
      <c r="I51" s="84">
        <v>68348</v>
      </c>
      <c r="J51" s="84">
        <f>D51+G51</f>
        <v>70299</v>
      </c>
      <c r="K51" s="24"/>
      <c r="L51" s="25"/>
      <c r="M51" s="24"/>
      <c r="N51" s="83" t="s">
        <v>61</v>
      </c>
      <c r="O51" s="98"/>
      <c r="P51" s="84">
        <v>25109</v>
      </c>
      <c r="Q51" s="84">
        <v>25428</v>
      </c>
      <c r="R51" s="104"/>
      <c r="S51" s="84">
        <v>43786</v>
      </c>
      <c r="T51" s="84">
        <v>45374</v>
      </c>
      <c r="U51" s="104"/>
      <c r="V51" s="84">
        <v>68895</v>
      </c>
      <c r="W51" s="84">
        <f t="shared" ref="W51:W52" si="2">Q51+T51</f>
        <v>70802</v>
      </c>
    </row>
    <row r="52" spans="1:23" x14ac:dyDescent="0.2">
      <c r="A52" s="79" t="s">
        <v>62</v>
      </c>
      <c r="B52" s="98"/>
      <c r="C52" s="80">
        <v>44482</v>
      </c>
      <c r="D52" s="80">
        <v>45407</v>
      </c>
      <c r="E52" s="104"/>
      <c r="F52" s="80">
        <v>51831</v>
      </c>
      <c r="G52" s="80">
        <v>53628</v>
      </c>
      <c r="H52" s="104"/>
      <c r="I52" s="80">
        <v>96313</v>
      </c>
      <c r="J52" s="80">
        <f>D52+G52</f>
        <v>99035</v>
      </c>
      <c r="L52" s="35"/>
      <c r="N52" s="79" t="s">
        <v>62</v>
      </c>
      <c r="O52" s="98"/>
      <c r="P52" s="80">
        <v>44656</v>
      </c>
      <c r="Q52" s="80">
        <v>45553</v>
      </c>
      <c r="R52" s="104"/>
      <c r="S52" s="80">
        <v>51913</v>
      </c>
      <c r="T52" s="80">
        <v>53704</v>
      </c>
      <c r="U52" s="104"/>
      <c r="V52" s="80">
        <v>96569</v>
      </c>
      <c r="W52" s="80">
        <f t="shared" si="2"/>
        <v>99257</v>
      </c>
    </row>
    <row r="53" spans="1:23" x14ac:dyDescent="0.2">
      <c r="A53" s="27" t="s">
        <v>63</v>
      </c>
    </row>
  </sheetData>
  <mergeCells count="6">
    <mergeCell ref="V6:W6"/>
    <mergeCell ref="C6:D6"/>
    <mergeCell ref="F6:G6"/>
    <mergeCell ref="I6:J6"/>
    <mergeCell ref="P6:Q6"/>
    <mergeCell ref="S6:T6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53"/>
  <sheetViews>
    <sheetView showGridLines="0" workbookViewId="0">
      <selection activeCell="A5" sqref="A5:J53"/>
    </sheetView>
  </sheetViews>
  <sheetFormatPr defaultRowHeight="12.75" x14ac:dyDescent="0.2"/>
  <cols>
    <col min="1" max="1" width="17.140625" style="27" customWidth="1"/>
    <col min="2" max="2" width="0.7109375" style="2" customWidth="1"/>
    <col min="3" max="3" width="9.7109375" customWidth="1"/>
    <col min="4" max="4" width="9.7109375" style="23" customWidth="1"/>
    <col min="5" max="5" width="0.7109375" style="2" customWidth="1"/>
    <col min="6" max="6" width="9.7109375" customWidth="1"/>
    <col min="7" max="7" width="9.7109375" style="23" customWidth="1"/>
    <col min="8" max="8" width="0.7109375" style="2" customWidth="1"/>
    <col min="9" max="10" width="9.7109375" customWidth="1"/>
  </cols>
  <sheetData>
    <row r="1" spans="1:12" s="24" customFormat="1" ht="15.75" customHeight="1" x14ac:dyDescent="0.25">
      <c r="A1" s="16" t="s">
        <v>21</v>
      </c>
      <c r="B1" s="2"/>
      <c r="C1" s="16"/>
      <c r="D1" s="16"/>
      <c r="E1" s="2"/>
      <c r="F1" s="16"/>
      <c r="G1" s="16"/>
      <c r="H1" s="2"/>
      <c r="I1" s="16"/>
      <c r="J1" s="16"/>
    </row>
    <row r="2" spans="1:12" ht="15.75" customHeight="1" x14ac:dyDescent="0.25">
      <c r="C2" s="16"/>
      <c r="D2" s="16"/>
      <c r="F2" s="16"/>
      <c r="G2" s="16"/>
      <c r="I2" s="16"/>
      <c r="J2" s="16"/>
    </row>
    <row r="3" spans="1:12" ht="15.75" customHeight="1" x14ac:dyDescent="0.25">
      <c r="A3" s="16" t="s">
        <v>178</v>
      </c>
      <c r="C3" s="16"/>
      <c r="D3" s="16"/>
      <c r="F3" s="16"/>
      <c r="G3" s="16"/>
      <c r="I3" s="16"/>
      <c r="J3" s="16"/>
    </row>
    <row r="4" spans="1:12" ht="15.75" customHeight="1" x14ac:dyDescent="0.25">
      <c r="A4" s="24"/>
      <c r="C4" s="16"/>
      <c r="D4" s="16"/>
      <c r="F4" s="16"/>
      <c r="G4" s="16"/>
      <c r="I4" s="16"/>
      <c r="J4" s="16"/>
    </row>
    <row r="5" spans="1:12" ht="15.75" customHeight="1" x14ac:dyDescent="0.2">
      <c r="C5" s="186" t="s">
        <v>14</v>
      </c>
      <c r="D5" s="186"/>
      <c r="F5" s="186" t="s">
        <v>15</v>
      </c>
      <c r="G5" s="186"/>
      <c r="I5" s="186" t="s">
        <v>13</v>
      </c>
      <c r="J5" s="186"/>
    </row>
    <row r="6" spans="1:12" s="27" customFormat="1" ht="15.75" customHeight="1" x14ac:dyDescent="0.2">
      <c r="B6" s="2"/>
      <c r="C6" s="188" t="s">
        <v>177</v>
      </c>
      <c r="D6" s="188" t="s">
        <v>176</v>
      </c>
      <c r="E6" s="2"/>
      <c r="F6" s="188" t="s">
        <v>177</v>
      </c>
      <c r="G6" s="188" t="s">
        <v>176</v>
      </c>
      <c r="H6" s="2"/>
      <c r="I6" s="188" t="s">
        <v>177</v>
      </c>
      <c r="J6" s="188" t="s">
        <v>176</v>
      </c>
    </row>
    <row r="7" spans="1:12" s="27" customFormat="1" ht="15.75" customHeight="1" x14ac:dyDescent="0.2">
      <c r="B7" s="2"/>
      <c r="C7" s="190"/>
      <c r="D7" s="189"/>
      <c r="E7" s="2"/>
      <c r="F7" s="190"/>
      <c r="G7" s="189"/>
      <c r="H7" s="2"/>
      <c r="I7" s="190"/>
      <c r="J7" s="189"/>
    </row>
    <row r="8" spans="1:12" ht="15.75" customHeight="1" x14ac:dyDescent="0.2">
      <c r="C8" s="190"/>
      <c r="D8" s="189"/>
      <c r="F8" s="190"/>
      <c r="G8" s="189"/>
      <c r="I8" s="190"/>
      <c r="J8" s="189"/>
    </row>
    <row r="9" spans="1:12" ht="15.75" customHeight="1" x14ac:dyDescent="0.2">
      <c r="A9" s="79" t="s">
        <v>207</v>
      </c>
      <c r="B9" s="98"/>
      <c r="C9" s="80">
        <v>460</v>
      </c>
      <c r="D9" s="80">
        <v>405.82299</v>
      </c>
      <c r="E9" s="103"/>
      <c r="F9" s="80">
        <v>223</v>
      </c>
      <c r="G9" s="80">
        <v>181.22184999999999</v>
      </c>
      <c r="H9" s="103">
        <v>854</v>
      </c>
      <c r="I9" s="80">
        <f>C9+F9</f>
        <v>683</v>
      </c>
      <c r="J9" s="80">
        <f>D9+G9</f>
        <v>587.04484000000002</v>
      </c>
      <c r="L9" s="32"/>
    </row>
    <row r="10" spans="1:12" ht="15.75" customHeight="1" x14ac:dyDescent="0.2">
      <c r="A10" s="90" t="s">
        <v>208</v>
      </c>
      <c r="B10" s="98"/>
      <c r="C10" s="91">
        <v>505</v>
      </c>
      <c r="D10" s="91">
        <v>439.98815000000002</v>
      </c>
      <c r="E10" s="103"/>
      <c r="F10" s="91">
        <v>171</v>
      </c>
      <c r="G10" s="91">
        <v>140.46467000000001</v>
      </c>
      <c r="H10" s="103">
        <v>738</v>
      </c>
      <c r="I10" s="91">
        <f t="shared" ref="I10:J44" si="0">C10+F10</f>
        <v>676</v>
      </c>
      <c r="J10" s="91">
        <f t="shared" si="0"/>
        <v>580.45281999999997</v>
      </c>
      <c r="L10" s="32"/>
    </row>
    <row r="11" spans="1:12" ht="15.75" customHeight="1" x14ac:dyDescent="0.2">
      <c r="A11" s="83" t="s">
        <v>209</v>
      </c>
      <c r="B11" s="98"/>
      <c r="C11" s="84">
        <v>547</v>
      </c>
      <c r="D11" s="84">
        <v>474.63855999999998</v>
      </c>
      <c r="E11" s="103"/>
      <c r="F11" s="84">
        <v>486</v>
      </c>
      <c r="G11" s="84">
        <v>405.53296</v>
      </c>
      <c r="H11" s="103">
        <v>2239</v>
      </c>
      <c r="I11" s="84">
        <f t="shared" si="0"/>
        <v>1033</v>
      </c>
      <c r="J11" s="84">
        <f t="shared" si="0"/>
        <v>880.17151999999999</v>
      </c>
      <c r="L11" s="32"/>
    </row>
    <row r="12" spans="1:12" ht="15.75" customHeight="1" x14ac:dyDescent="0.2">
      <c r="A12" s="79" t="s">
        <v>26</v>
      </c>
      <c r="B12" s="98"/>
      <c r="C12" s="80">
        <v>972</v>
      </c>
      <c r="D12" s="80">
        <v>813.38364999999999</v>
      </c>
      <c r="E12" s="103"/>
      <c r="F12" s="80">
        <v>1920</v>
      </c>
      <c r="G12" s="80">
        <v>1568.6708699999999</v>
      </c>
      <c r="H12" s="103">
        <v>550</v>
      </c>
      <c r="I12" s="80">
        <f t="shared" si="0"/>
        <v>2892</v>
      </c>
      <c r="J12" s="80">
        <f t="shared" si="0"/>
        <v>2382.0545199999997</v>
      </c>
      <c r="L12" s="32"/>
    </row>
    <row r="13" spans="1:12" ht="15.75" customHeight="1" x14ac:dyDescent="0.2">
      <c r="A13" s="90" t="s">
        <v>27</v>
      </c>
      <c r="B13" s="98"/>
      <c r="C13" s="91">
        <v>170</v>
      </c>
      <c r="D13" s="91">
        <v>144.52378999999999</v>
      </c>
      <c r="E13" s="103"/>
      <c r="F13" s="91">
        <v>217</v>
      </c>
      <c r="G13" s="91">
        <v>174.82131000000001</v>
      </c>
      <c r="H13" s="103">
        <v>91</v>
      </c>
      <c r="I13" s="91">
        <f t="shared" si="0"/>
        <v>387</v>
      </c>
      <c r="J13" s="91">
        <f t="shared" si="0"/>
        <v>319.3451</v>
      </c>
      <c r="L13" s="32"/>
    </row>
    <row r="14" spans="1:12" ht="15.75" customHeight="1" x14ac:dyDescent="0.2">
      <c r="A14" s="83" t="s">
        <v>28</v>
      </c>
      <c r="B14" s="98"/>
      <c r="C14" s="84">
        <v>35</v>
      </c>
      <c r="D14" s="84">
        <v>30.230149999999998</v>
      </c>
      <c r="E14" s="103"/>
      <c r="F14" s="84">
        <v>36</v>
      </c>
      <c r="G14" s="84">
        <v>29.913930000000001</v>
      </c>
      <c r="H14" s="103">
        <v>349</v>
      </c>
      <c r="I14" s="84">
        <f t="shared" si="0"/>
        <v>71</v>
      </c>
      <c r="J14" s="84">
        <f t="shared" si="0"/>
        <v>60.144080000000002</v>
      </c>
      <c r="L14" s="32"/>
    </row>
    <row r="15" spans="1:12" ht="15.75" customHeight="1" x14ac:dyDescent="0.2">
      <c r="A15" s="79" t="s">
        <v>29</v>
      </c>
      <c r="B15" s="98"/>
      <c r="C15" s="80">
        <v>159</v>
      </c>
      <c r="D15" s="80">
        <v>136.21530999999999</v>
      </c>
      <c r="E15" s="103"/>
      <c r="F15" s="80">
        <v>370</v>
      </c>
      <c r="G15" s="80">
        <v>295.77309000000002</v>
      </c>
      <c r="H15" s="103">
        <v>204</v>
      </c>
      <c r="I15" s="80">
        <f t="shared" si="0"/>
        <v>529</v>
      </c>
      <c r="J15" s="80">
        <f t="shared" si="0"/>
        <v>431.98840000000001</v>
      </c>
      <c r="L15" s="32"/>
    </row>
    <row r="16" spans="1:12" ht="15.75" customHeight="1" x14ac:dyDescent="0.2">
      <c r="A16" s="90" t="s">
        <v>30</v>
      </c>
      <c r="B16" s="98"/>
      <c r="C16" s="91">
        <v>87</v>
      </c>
      <c r="D16" s="91">
        <v>76.713650000000001</v>
      </c>
      <c r="E16" s="103"/>
      <c r="F16" s="91">
        <v>177</v>
      </c>
      <c r="G16" s="91">
        <v>146.36000999999999</v>
      </c>
      <c r="H16" s="103">
        <v>66</v>
      </c>
      <c r="I16" s="91">
        <f t="shared" si="0"/>
        <v>264</v>
      </c>
      <c r="J16" s="91">
        <f t="shared" si="0"/>
        <v>223.07365999999999</v>
      </c>
      <c r="L16" s="32"/>
    </row>
    <row r="17" spans="1:12" ht="15.75" hidden="1" customHeight="1" x14ac:dyDescent="0.2">
      <c r="A17" s="83" t="s">
        <v>31</v>
      </c>
      <c r="B17" s="98"/>
      <c r="C17" s="84">
        <v>25</v>
      </c>
      <c r="D17" s="84">
        <v>19.78669</v>
      </c>
      <c r="E17" s="103"/>
      <c r="F17" s="84">
        <v>25</v>
      </c>
      <c r="G17" s="84">
        <v>21.348469999999999</v>
      </c>
      <c r="H17" s="103">
        <v>40</v>
      </c>
      <c r="I17" s="84">
        <f>C17+F17</f>
        <v>50</v>
      </c>
      <c r="J17" s="84">
        <f t="shared" si="0"/>
        <v>41.135159999999999</v>
      </c>
      <c r="L17" s="32"/>
    </row>
    <row r="18" spans="1:12" ht="15.75" hidden="1" customHeight="1" x14ac:dyDescent="0.2">
      <c r="A18" s="79" t="s">
        <v>32</v>
      </c>
      <c r="B18" s="98"/>
      <c r="C18" s="80">
        <v>3</v>
      </c>
      <c r="D18" s="80">
        <v>2.2416299999999998</v>
      </c>
      <c r="E18" s="103"/>
      <c r="F18" s="80">
        <v>16</v>
      </c>
      <c r="G18" s="80">
        <v>13.43042</v>
      </c>
      <c r="H18" s="103">
        <v>16</v>
      </c>
      <c r="I18" s="80">
        <f t="shared" si="0"/>
        <v>19</v>
      </c>
      <c r="J18" s="80">
        <f t="shared" si="0"/>
        <v>15.672049999999999</v>
      </c>
      <c r="L18" s="32"/>
    </row>
    <row r="19" spans="1:12" ht="15.75" hidden="1" customHeight="1" x14ac:dyDescent="0.2">
      <c r="A19" s="81" t="s">
        <v>33</v>
      </c>
      <c r="B19" s="98"/>
      <c r="C19" s="82">
        <v>0</v>
      </c>
      <c r="D19" s="82">
        <v>0</v>
      </c>
      <c r="E19" s="103"/>
      <c r="F19" s="82">
        <v>3</v>
      </c>
      <c r="G19" s="82">
        <v>2.3102399999999998</v>
      </c>
      <c r="H19" s="103">
        <v>14</v>
      </c>
      <c r="I19" s="82">
        <f t="shared" si="0"/>
        <v>3</v>
      </c>
      <c r="J19" s="82">
        <f t="shared" si="0"/>
        <v>2.3102399999999998</v>
      </c>
      <c r="L19" s="32"/>
    </row>
    <row r="20" spans="1:12" ht="15.75" hidden="1" customHeight="1" x14ac:dyDescent="0.2">
      <c r="A20" s="83" t="s">
        <v>34</v>
      </c>
      <c r="B20" s="98"/>
      <c r="C20" s="84">
        <v>9</v>
      </c>
      <c r="D20" s="84">
        <v>8.8798100000000009</v>
      </c>
      <c r="E20" s="103">
        <v>83</v>
      </c>
      <c r="F20" s="84">
        <v>5</v>
      </c>
      <c r="G20" s="84">
        <v>4.3129799999999996</v>
      </c>
      <c r="H20" s="103">
        <v>136</v>
      </c>
      <c r="I20" s="84">
        <f t="shared" si="0"/>
        <v>14</v>
      </c>
      <c r="J20" s="84">
        <f t="shared" si="0"/>
        <v>13.19279</v>
      </c>
      <c r="L20" s="32"/>
    </row>
    <row r="21" spans="1:12" ht="15.75" customHeight="1" x14ac:dyDescent="0.2">
      <c r="A21" s="83" t="s">
        <v>35</v>
      </c>
      <c r="B21" s="98">
        <v>22549</v>
      </c>
      <c r="C21" s="84">
        <v>37</v>
      </c>
      <c r="D21" s="84">
        <v>30.90813</v>
      </c>
      <c r="E21" s="103"/>
      <c r="F21" s="84">
        <v>49</v>
      </c>
      <c r="G21" s="84">
        <v>41.40211</v>
      </c>
      <c r="H21" s="103"/>
      <c r="I21" s="84">
        <f>C21+F21</f>
        <v>86</v>
      </c>
      <c r="J21" s="84">
        <f>D21+G21</f>
        <v>72.310239999999993</v>
      </c>
      <c r="L21" s="32"/>
    </row>
    <row r="22" spans="1:12" ht="15.75" customHeight="1" x14ac:dyDescent="0.2">
      <c r="A22" s="79" t="s">
        <v>36</v>
      </c>
      <c r="B22" s="98"/>
      <c r="C22" s="80">
        <v>7</v>
      </c>
      <c r="D22" s="80">
        <v>6.49099</v>
      </c>
      <c r="E22" s="103"/>
      <c r="F22" s="80">
        <v>6</v>
      </c>
      <c r="G22" s="80">
        <v>5.3065600000000002</v>
      </c>
      <c r="H22" s="103">
        <v>17</v>
      </c>
      <c r="I22" s="80">
        <f t="shared" si="0"/>
        <v>13</v>
      </c>
      <c r="J22" s="80">
        <f t="shared" si="0"/>
        <v>11.797550000000001</v>
      </c>
      <c r="L22" s="32"/>
    </row>
    <row r="23" spans="1:12" ht="15.75" customHeight="1" x14ac:dyDescent="0.2">
      <c r="A23" s="90" t="s">
        <v>37</v>
      </c>
      <c r="B23" s="98"/>
      <c r="C23" s="91">
        <v>6</v>
      </c>
      <c r="D23" s="91">
        <v>5.5834799999999998</v>
      </c>
      <c r="E23" s="103"/>
      <c r="F23" s="91">
        <v>18</v>
      </c>
      <c r="G23" s="91">
        <v>14.42525</v>
      </c>
      <c r="H23" s="103">
        <v>110</v>
      </c>
      <c r="I23" s="91">
        <f t="shared" si="0"/>
        <v>24</v>
      </c>
      <c r="J23" s="91">
        <f t="shared" si="0"/>
        <v>20.00873</v>
      </c>
      <c r="L23" s="32"/>
    </row>
    <row r="24" spans="1:12" ht="15.75" customHeight="1" x14ac:dyDescent="0.2">
      <c r="A24" s="83" t="s">
        <v>38</v>
      </c>
      <c r="B24" s="98"/>
      <c r="C24" s="84">
        <v>4</v>
      </c>
      <c r="D24" s="84">
        <v>2.7555700000000001</v>
      </c>
      <c r="E24" s="103"/>
      <c r="F24" s="84">
        <v>27</v>
      </c>
      <c r="G24" s="84">
        <v>19.305810000000001</v>
      </c>
      <c r="H24" s="103">
        <v>143</v>
      </c>
      <c r="I24" s="84">
        <f t="shared" si="0"/>
        <v>31</v>
      </c>
      <c r="J24" s="84">
        <f t="shared" si="0"/>
        <v>22.06138</v>
      </c>
      <c r="L24" s="32"/>
    </row>
    <row r="25" spans="1:12" ht="15.75" customHeight="1" x14ac:dyDescent="0.2">
      <c r="A25" s="79" t="s">
        <v>39</v>
      </c>
      <c r="B25" s="98"/>
      <c r="C25" s="80">
        <v>49</v>
      </c>
      <c r="D25" s="80">
        <v>44.78201</v>
      </c>
      <c r="E25" s="103"/>
      <c r="F25" s="80">
        <v>87</v>
      </c>
      <c r="G25" s="80">
        <v>71.810019999999994</v>
      </c>
      <c r="H25" s="103">
        <v>66</v>
      </c>
      <c r="I25" s="80">
        <f t="shared" si="0"/>
        <v>136</v>
      </c>
      <c r="J25" s="80">
        <f t="shared" si="0"/>
        <v>116.59202999999999</v>
      </c>
      <c r="L25" s="32"/>
    </row>
    <row r="26" spans="1:12" ht="15.75" customHeight="1" x14ac:dyDescent="0.2">
      <c r="A26" s="90" t="s">
        <v>40</v>
      </c>
      <c r="B26" s="98"/>
      <c r="C26" s="91">
        <v>45</v>
      </c>
      <c r="D26" s="91">
        <v>36.902009999999997</v>
      </c>
      <c r="E26" s="103"/>
      <c r="F26" s="91">
        <v>83</v>
      </c>
      <c r="G26" s="91">
        <v>62.681339999999999</v>
      </c>
      <c r="H26" s="103">
        <v>55</v>
      </c>
      <c r="I26" s="91">
        <f t="shared" si="0"/>
        <v>128</v>
      </c>
      <c r="J26" s="91">
        <f t="shared" si="0"/>
        <v>99.583349999999996</v>
      </c>
      <c r="L26" s="32"/>
    </row>
    <row r="27" spans="1:12" ht="15.75" customHeight="1" x14ac:dyDescent="0.2">
      <c r="A27" s="83" t="s">
        <v>41</v>
      </c>
      <c r="B27" s="98"/>
      <c r="C27" s="84">
        <v>6</v>
      </c>
      <c r="D27" s="84">
        <v>5.2416900000000002</v>
      </c>
      <c r="E27" s="103"/>
      <c r="F27" s="84">
        <v>20</v>
      </c>
      <c r="G27" s="84">
        <v>15.01403</v>
      </c>
      <c r="H27" s="103">
        <v>345</v>
      </c>
      <c r="I27" s="84">
        <f t="shared" si="0"/>
        <v>26</v>
      </c>
      <c r="J27" s="84">
        <f t="shared" si="0"/>
        <v>20.25572</v>
      </c>
      <c r="L27" s="32"/>
    </row>
    <row r="28" spans="1:12" ht="15.75" customHeight="1" x14ac:dyDescent="0.2">
      <c r="A28" s="79" t="s">
        <v>42</v>
      </c>
      <c r="B28" s="98"/>
      <c r="C28" s="80">
        <v>101</v>
      </c>
      <c r="D28" s="80">
        <v>87.45899</v>
      </c>
      <c r="E28" s="103"/>
      <c r="F28" s="80">
        <v>158</v>
      </c>
      <c r="G28" s="80">
        <v>132.90089</v>
      </c>
      <c r="H28" s="103">
        <v>7</v>
      </c>
      <c r="I28" s="80">
        <f t="shared" si="0"/>
        <v>259</v>
      </c>
      <c r="J28" s="80">
        <f t="shared" si="0"/>
        <v>220.35988</v>
      </c>
      <c r="L28" s="32"/>
    </row>
    <row r="29" spans="1:12" ht="15.75" customHeight="1" x14ac:dyDescent="0.2">
      <c r="A29" s="90" t="s">
        <v>43</v>
      </c>
      <c r="B29" s="98"/>
      <c r="C29" s="91">
        <v>4</v>
      </c>
      <c r="D29" s="91">
        <v>3.1036000000000001</v>
      </c>
      <c r="E29" s="103"/>
      <c r="F29" s="91">
        <v>1</v>
      </c>
      <c r="G29" s="91">
        <v>0.76903999999999995</v>
      </c>
      <c r="H29" s="103">
        <v>276</v>
      </c>
      <c r="I29" s="91">
        <f t="shared" si="0"/>
        <v>5</v>
      </c>
      <c r="J29" s="91">
        <f t="shared" si="0"/>
        <v>3.8726400000000001</v>
      </c>
      <c r="L29" s="32"/>
    </row>
    <row r="30" spans="1:12" ht="15.75" customHeight="1" x14ac:dyDescent="0.2">
      <c r="A30" s="83" t="s">
        <v>44</v>
      </c>
      <c r="B30" s="98"/>
      <c r="C30" s="84">
        <v>34</v>
      </c>
      <c r="D30" s="84">
        <v>30.185870000000001</v>
      </c>
      <c r="E30" s="103"/>
      <c r="F30" s="84">
        <v>65</v>
      </c>
      <c r="G30" s="84">
        <v>54.907380000000003</v>
      </c>
      <c r="H30" s="103">
        <v>32</v>
      </c>
      <c r="I30" s="84">
        <f t="shared" si="0"/>
        <v>99</v>
      </c>
      <c r="J30" s="84">
        <f t="shared" si="0"/>
        <v>85.093250000000012</v>
      </c>
      <c r="L30" s="32"/>
    </row>
    <row r="31" spans="1:12" ht="15.75" customHeight="1" x14ac:dyDescent="0.2">
      <c r="A31" s="79" t="s">
        <v>45</v>
      </c>
      <c r="B31" s="98"/>
      <c r="C31" s="80">
        <v>11</v>
      </c>
      <c r="D31" s="80">
        <v>8.2585899999999999</v>
      </c>
      <c r="E31" s="103"/>
      <c r="F31" s="80">
        <v>21</v>
      </c>
      <c r="G31" s="80">
        <v>13.88636</v>
      </c>
      <c r="H31" s="103">
        <v>59</v>
      </c>
      <c r="I31" s="80">
        <f t="shared" si="0"/>
        <v>32</v>
      </c>
      <c r="J31" s="80">
        <f t="shared" si="0"/>
        <v>22.144950000000001</v>
      </c>
      <c r="L31" s="32"/>
    </row>
    <row r="32" spans="1:12" ht="15.75" customHeight="1" x14ac:dyDescent="0.2">
      <c r="A32" s="90" t="s">
        <v>46</v>
      </c>
      <c r="B32" s="98"/>
      <c r="C32" s="91">
        <v>25</v>
      </c>
      <c r="D32" s="91">
        <v>21.347850000000001</v>
      </c>
      <c r="E32" s="103"/>
      <c r="F32" s="91">
        <v>36</v>
      </c>
      <c r="G32" s="91">
        <v>30.160920000000001</v>
      </c>
      <c r="H32" s="103">
        <v>279</v>
      </c>
      <c r="I32" s="91">
        <f t="shared" si="0"/>
        <v>61</v>
      </c>
      <c r="J32" s="91">
        <f t="shared" si="0"/>
        <v>51.508769999999998</v>
      </c>
      <c r="L32" s="32"/>
    </row>
    <row r="33" spans="1:12" ht="15.75" customHeight="1" x14ac:dyDescent="0.2">
      <c r="A33" s="83" t="s">
        <v>47</v>
      </c>
      <c r="B33" s="98"/>
      <c r="C33" s="84">
        <v>68</v>
      </c>
      <c r="D33" s="84">
        <v>59.958829999999999</v>
      </c>
      <c r="E33" s="103"/>
      <c r="F33" s="84">
        <v>232</v>
      </c>
      <c r="G33" s="84">
        <v>184.63731000000001</v>
      </c>
      <c r="H33" s="103">
        <v>372</v>
      </c>
      <c r="I33" s="84">
        <f t="shared" si="0"/>
        <v>300</v>
      </c>
      <c r="J33" s="84">
        <f t="shared" si="0"/>
        <v>244.59614000000002</v>
      </c>
      <c r="L33" s="32"/>
    </row>
    <row r="34" spans="1:12" ht="15.75" customHeight="1" x14ac:dyDescent="0.2">
      <c r="A34" s="79" t="s">
        <v>48</v>
      </c>
      <c r="B34" s="98"/>
      <c r="C34" s="80">
        <v>77</v>
      </c>
      <c r="D34" s="80">
        <v>64.684709999999995</v>
      </c>
      <c r="E34" s="103"/>
      <c r="F34" s="80">
        <v>143</v>
      </c>
      <c r="G34" s="80">
        <v>121.10834</v>
      </c>
      <c r="H34" s="103">
        <v>263</v>
      </c>
      <c r="I34" s="80">
        <f t="shared" si="0"/>
        <v>220</v>
      </c>
      <c r="J34" s="80">
        <f t="shared" si="0"/>
        <v>185.79304999999999</v>
      </c>
      <c r="L34" s="32"/>
    </row>
    <row r="35" spans="1:12" ht="15.75" customHeight="1" x14ac:dyDescent="0.2">
      <c r="A35" s="90" t="s">
        <v>49</v>
      </c>
      <c r="B35" s="98"/>
      <c r="C35" s="91">
        <v>88</v>
      </c>
      <c r="D35" s="91">
        <v>74.810079999999999</v>
      </c>
      <c r="E35" s="103"/>
      <c r="F35" s="91">
        <v>63</v>
      </c>
      <c r="G35" s="91">
        <v>51.933509999999998</v>
      </c>
      <c r="H35" s="103">
        <v>1004</v>
      </c>
      <c r="I35" s="91">
        <f t="shared" si="0"/>
        <v>151</v>
      </c>
      <c r="J35" s="91">
        <f t="shared" si="0"/>
        <v>126.74359</v>
      </c>
      <c r="L35" s="32"/>
    </row>
    <row r="36" spans="1:12" ht="15.75" customHeight="1" x14ac:dyDescent="0.2">
      <c r="A36" s="83" t="s">
        <v>50</v>
      </c>
      <c r="B36" s="98"/>
      <c r="C36" s="84">
        <v>410</v>
      </c>
      <c r="D36" s="84">
        <v>353.01814999999999</v>
      </c>
      <c r="E36" s="103"/>
      <c r="F36" s="84">
        <v>653</v>
      </c>
      <c r="G36" s="84">
        <v>545.09199999999998</v>
      </c>
      <c r="H36" s="103">
        <v>1657</v>
      </c>
      <c r="I36" s="84">
        <f t="shared" si="0"/>
        <v>1063</v>
      </c>
      <c r="J36" s="84">
        <f t="shared" si="0"/>
        <v>898.11014999999998</v>
      </c>
      <c r="L36" s="32"/>
    </row>
    <row r="37" spans="1:12" ht="15.75" customHeight="1" x14ac:dyDescent="0.2">
      <c r="A37" s="79" t="s">
        <v>51</v>
      </c>
      <c r="B37" s="98"/>
      <c r="C37" s="80">
        <v>494</v>
      </c>
      <c r="D37" s="80">
        <v>429.09186999999997</v>
      </c>
      <c r="E37" s="103"/>
      <c r="F37" s="80">
        <v>543</v>
      </c>
      <c r="G37" s="80">
        <v>452.71314999999998</v>
      </c>
      <c r="H37" s="103">
        <v>333</v>
      </c>
      <c r="I37" s="80">
        <f t="shared" si="0"/>
        <v>1037</v>
      </c>
      <c r="J37" s="80">
        <f t="shared" si="0"/>
        <v>881.80502000000001</v>
      </c>
      <c r="L37" s="32"/>
    </row>
    <row r="38" spans="1:12" ht="15.75" customHeight="1" x14ac:dyDescent="0.2">
      <c r="A38" s="90" t="s">
        <v>52</v>
      </c>
      <c r="B38" s="98"/>
      <c r="C38" s="91">
        <v>145</v>
      </c>
      <c r="D38" s="91">
        <v>121.67717</v>
      </c>
      <c r="E38" s="103"/>
      <c r="F38" s="91">
        <v>131</v>
      </c>
      <c r="G38" s="91">
        <v>114.91298999999999</v>
      </c>
      <c r="H38" s="103">
        <v>272</v>
      </c>
      <c r="I38" s="91">
        <f t="shared" si="0"/>
        <v>276</v>
      </c>
      <c r="J38" s="91">
        <f t="shared" si="0"/>
        <v>236.59016</v>
      </c>
      <c r="L38" s="32"/>
    </row>
    <row r="39" spans="1:12" ht="15.75" customHeight="1" x14ac:dyDescent="0.2">
      <c r="A39" s="83" t="s">
        <v>53</v>
      </c>
      <c r="B39" s="98"/>
      <c r="C39" s="84">
        <v>102</v>
      </c>
      <c r="D39" s="84">
        <v>90.565079999999995</v>
      </c>
      <c r="E39" s="103"/>
      <c r="F39" s="84">
        <v>81</v>
      </c>
      <c r="G39" s="84">
        <v>70.042410000000004</v>
      </c>
      <c r="H39" s="103">
        <v>457</v>
      </c>
      <c r="I39" s="84">
        <f t="shared" si="0"/>
        <v>183</v>
      </c>
      <c r="J39" s="84">
        <f t="shared" si="0"/>
        <v>160.60748999999998</v>
      </c>
      <c r="L39" s="32"/>
    </row>
    <row r="40" spans="1:12" ht="15.75" customHeight="1" x14ac:dyDescent="0.2">
      <c r="A40" s="79" t="s">
        <v>54</v>
      </c>
      <c r="B40" s="98"/>
      <c r="C40" s="80">
        <v>68</v>
      </c>
      <c r="D40" s="80">
        <v>56.589530000000003</v>
      </c>
      <c r="E40" s="103"/>
      <c r="F40" s="80">
        <v>279</v>
      </c>
      <c r="G40" s="80">
        <v>232.77178000000001</v>
      </c>
      <c r="H40" s="103">
        <v>241</v>
      </c>
      <c r="I40" s="80">
        <f>C40+F40</f>
        <v>347</v>
      </c>
      <c r="J40" s="80">
        <f t="shared" si="0"/>
        <v>289.36131</v>
      </c>
      <c r="L40" s="32"/>
    </row>
    <row r="41" spans="1:12" ht="15.75" customHeight="1" x14ac:dyDescent="0.2">
      <c r="A41" s="90" t="s">
        <v>214</v>
      </c>
      <c r="B41" s="98"/>
      <c r="C41" s="91">
        <v>205</v>
      </c>
      <c r="D41" s="91">
        <v>174.40353999999999</v>
      </c>
      <c r="E41" s="104"/>
      <c r="F41" s="91">
        <v>79</v>
      </c>
      <c r="G41" s="91">
        <v>69.402670000000001</v>
      </c>
      <c r="H41" s="103"/>
      <c r="I41" s="91">
        <f>C41+F41</f>
        <v>284</v>
      </c>
      <c r="J41" s="91">
        <f t="shared" si="0"/>
        <v>243.80620999999999</v>
      </c>
      <c r="L41" s="32"/>
    </row>
    <row r="42" spans="1:12" ht="15.75" customHeight="1" x14ac:dyDescent="0.2">
      <c r="A42" s="83" t="s">
        <v>55</v>
      </c>
      <c r="B42" s="98"/>
      <c r="C42" s="84">
        <v>131</v>
      </c>
      <c r="D42" s="84">
        <v>117.70037000000001</v>
      </c>
      <c r="E42" s="103"/>
      <c r="F42" s="84">
        <v>137</v>
      </c>
      <c r="G42" s="84">
        <v>118.16753</v>
      </c>
      <c r="H42" s="103">
        <v>78</v>
      </c>
      <c r="I42" s="84">
        <f t="shared" si="0"/>
        <v>268</v>
      </c>
      <c r="J42" s="84">
        <f t="shared" si="0"/>
        <v>235.86790000000002</v>
      </c>
      <c r="L42" s="32"/>
    </row>
    <row r="43" spans="1:12" ht="15.75" customHeight="1" x14ac:dyDescent="0.2">
      <c r="A43" s="79" t="s">
        <v>56</v>
      </c>
      <c r="B43" s="98"/>
      <c r="C43" s="80">
        <v>33</v>
      </c>
      <c r="D43" s="80">
        <v>30.039290000000001</v>
      </c>
      <c r="E43" s="103"/>
      <c r="F43" s="80">
        <v>58</v>
      </c>
      <c r="G43" s="80">
        <v>44.836280000000002</v>
      </c>
      <c r="H43" s="103">
        <v>326</v>
      </c>
      <c r="I43" s="80">
        <f t="shared" si="0"/>
        <v>91</v>
      </c>
      <c r="J43" s="80">
        <f t="shared" si="0"/>
        <v>74.87557000000001</v>
      </c>
      <c r="L43" s="32"/>
    </row>
    <row r="44" spans="1:12" ht="15.75" customHeight="1" x14ac:dyDescent="0.2">
      <c r="A44" s="90" t="s">
        <v>57</v>
      </c>
      <c r="B44" s="98"/>
      <c r="C44" s="91">
        <v>173</v>
      </c>
      <c r="D44" s="91">
        <v>147.21948</v>
      </c>
      <c r="E44" s="103"/>
      <c r="F44" s="91">
        <v>356</v>
      </c>
      <c r="G44" s="91">
        <v>281.30169000000001</v>
      </c>
      <c r="H44" s="103">
        <v>12</v>
      </c>
      <c r="I44" s="91">
        <f t="shared" si="0"/>
        <v>529</v>
      </c>
      <c r="J44" s="91">
        <f t="shared" si="0"/>
        <v>428.52116999999998</v>
      </c>
      <c r="L44" s="32"/>
    </row>
    <row r="45" spans="1:12" ht="15.75" customHeight="1" x14ac:dyDescent="0.2">
      <c r="A45" s="83" t="s">
        <v>58</v>
      </c>
      <c r="B45" s="98"/>
      <c r="C45" s="84">
        <v>180</v>
      </c>
      <c r="D45" s="84">
        <v>156.28515999999999</v>
      </c>
      <c r="E45" s="103"/>
      <c r="F45" s="84">
        <v>150</v>
      </c>
      <c r="G45" s="84">
        <v>119.49916</v>
      </c>
      <c r="H45" s="103">
        <v>2761</v>
      </c>
      <c r="I45" s="84">
        <f>C45+F45</f>
        <v>330</v>
      </c>
      <c r="J45" s="84">
        <f>D45+G45</f>
        <v>275.78431999999998</v>
      </c>
      <c r="L45" s="32"/>
    </row>
    <row r="46" spans="1:12" ht="15.75" customHeight="1" x14ac:dyDescent="0.2">
      <c r="A46" s="79" t="s">
        <v>59</v>
      </c>
      <c r="B46" s="98"/>
      <c r="C46" s="80">
        <v>521</v>
      </c>
      <c r="D46" s="80">
        <v>444.37160999999998</v>
      </c>
      <c r="E46" s="103"/>
      <c r="F46" s="80">
        <v>760</v>
      </c>
      <c r="G46" s="80">
        <v>622.37261000000001</v>
      </c>
      <c r="H46" s="103"/>
      <c r="I46" s="80">
        <f>C46+F46</f>
        <v>1281</v>
      </c>
      <c r="J46" s="80">
        <f>D46+G46</f>
        <v>1066.74422</v>
      </c>
      <c r="L46" s="32"/>
    </row>
    <row r="47" spans="1:12" ht="15.75" customHeight="1" x14ac:dyDescent="0.2">
      <c r="A47" s="38"/>
      <c r="D47"/>
      <c r="G47"/>
      <c r="L47" s="32"/>
    </row>
    <row r="48" spans="1:12" ht="15.75" customHeight="1" x14ac:dyDescent="0.2">
      <c r="A48" s="88" t="s">
        <v>20</v>
      </c>
      <c r="B48" s="99">
        <f>SUM(B9:B46)-SUM(B17:B20)</f>
        <v>22549</v>
      </c>
      <c r="C48" s="89">
        <f>SUM(C9:C46)-SUM(C17:C20)</f>
        <v>5959</v>
      </c>
      <c r="D48" s="89">
        <f>SUM(D9:D46)-SUM(D17:D20)</f>
        <v>5124.9498999999978</v>
      </c>
      <c r="E48" s="102">
        <f t="shared" ref="E48:J48" si="1">SUM(E9:E46)-SUM(E17:E20)</f>
        <v>0</v>
      </c>
      <c r="F48" s="89">
        <f t="shared" si="1"/>
        <v>7836</v>
      </c>
      <c r="G48" s="89">
        <f t="shared" si="1"/>
        <v>6434.1198299999996</v>
      </c>
      <c r="H48" s="105">
        <f t="shared" si="1"/>
        <v>14256</v>
      </c>
      <c r="I48" s="89">
        <f t="shared" si="1"/>
        <v>13795</v>
      </c>
      <c r="J48" s="89">
        <f t="shared" si="1"/>
        <v>11559.069729999999</v>
      </c>
      <c r="K48" s="72"/>
      <c r="L48" s="32"/>
    </row>
    <row r="49" spans="1:12" ht="15.75" customHeight="1" x14ac:dyDescent="0.2">
      <c r="D49"/>
      <c r="G49"/>
      <c r="L49" s="32"/>
    </row>
    <row r="50" spans="1:12" ht="15.75" customHeight="1" x14ac:dyDescent="0.2">
      <c r="A50" s="90" t="s">
        <v>60</v>
      </c>
      <c r="B50" s="98"/>
      <c r="C50" s="91">
        <v>965</v>
      </c>
      <c r="D50" s="91">
        <v>845.81114000000002</v>
      </c>
      <c r="E50" s="103"/>
      <c r="F50" s="91">
        <v>394</v>
      </c>
      <c r="G50" s="91">
        <v>321.68651999999997</v>
      </c>
      <c r="H50" s="103"/>
      <c r="I50" s="91">
        <f t="shared" ref="I50:I52" si="2">C50+F50</f>
        <v>1359</v>
      </c>
      <c r="J50" s="91">
        <f t="shared" ref="J50:J52" si="3">D50+G50</f>
        <v>1167.49766</v>
      </c>
      <c r="L50" s="32"/>
    </row>
    <row r="51" spans="1:12" s="34" customFormat="1" ht="15.75" customHeight="1" x14ac:dyDescent="0.2">
      <c r="A51" s="83" t="s">
        <v>61</v>
      </c>
      <c r="B51" s="98"/>
      <c r="C51" s="84">
        <v>1423</v>
      </c>
      <c r="D51" s="84">
        <v>1201.06655</v>
      </c>
      <c r="E51" s="104"/>
      <c r="F51" s="84">
        <v>2720</v>
      </c>
      <c r="G51" s="84">
        <v>2215.5392000000002</v>
      </c>
      <c r="H51" s="104"/>
      <c r="I51" s="84">
        <f t="shared" si="2"/>
        <v>4143</v>
      </c>
      <c r="J51" s="84">
        <f t="shared" si="3"/>
        <v>3416.6057500000002</v>
      </c>
      <c r="L51" s="32"/>
    </row>
    <row r="52" spans="1:12" ht="15.75" customHeight="1" x14ac:dyDescent="0.2">
      <c r="A52" s="79" t="s">
        <v>62</v>
      </c>
      <c r="B52" s="98"/>
      <c r="C52" s="80">
        <v>1214</v>
      </c>
      <c r="D52" s="80">
        <v>1043.28198</v>
      </c>
      <c r="E52" s="104"/>
      <c r="F52" s="80">
        <v>1533</v>
      </c>
      <c r="G52" s="80">
        <v>1285.76</v>
      </c>
      <c r="H52" s="104"/>
      <c r="I52" s="80">
        <f t="shared" si="2"/>
        <v>2747</v>
      </c>
      <c r="J52" s="80">
        <f t="shared" si="3"/>
        <v>2329.04198</v>
      </c>
      <c r="L52" s="32"/>
    </row>
    <row r="53" spans="1:12" x14ac:dyDescent="0.2">
      <c r="A53" s="27" t="s">
        <v>63</v>
      </c>
    </row>
  </sheetData>
  <mergeCells count="9">
    <mergeCell ref="C5:D5"/>
    <mergeCell ref="F5:G5"/>
    <mergeCell ref="I5:J5"/>
    <mergeCell ref="D6:D8"/>
    <mergeCell ref="G6:G8"/>
    <mergeCell ref="J6:J8"/>
    <mergeCell ref="C6:C8"/>
    <mergeCell ref="F6:F8"/>
    <mergeCell ref="I6:I8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S53"/>
  <sheetViews>
    <sheetView showGridLines="0" zoomScaleNormal="100" workbookViewId="0">
      <selection activeCell="A5" sqref="A5:J53"/>
    </sheetView>
  </sheetViews>
  <sheetFormatPr defaultRowHeight="12.75" x14ac:dyDescent="0.2"/>
  <cols>
    <col min="1" max="1" width="17.140625" style="27" customWidth="1"/>
    <col min="2" max="2" width="0.7109375" style="97" customWidth="1"/>
    <col min="3" max="4" width="9.7109375" customWidth="1"/>
    <col min="5" max="5" width="0.7109375" style="97" customWidth="1"/>
    <col min="6" max="7" width="9.7109375" customWidth="1"/>
    <col min="8" max="8" width="0.7109375" style="97" customWidth="1"/>
    <col min="9" max="10" width="9.7109375" customWidth="1"/>
  </cols>
  <sheetData>
    <row r="1" spans="1:19" s="24" customFormat="1" ht="15.75" customHeight="1" x14ac:dyDescent="0.25">
      <c r="A1" s="16" t="s">
        <v>21</v>
      </c>
      <c r="B1" s="97"/>
      <c r="E1" s="97"/>
      <c r="H1" s="97"/>
    </row>
    <row r="2" spans="1:19" ht="15.75" customHeight="1" x14ac:dyDescent="0.2"/>
    <row r="3" spans="1:19" ht="15.75" customHeight="1" x14ac:dyDescent="0.25">
      <c r="A3" s="16" t="s">
        <v>179</v>
      </c>
    </row>
    <row r="4" spans="1:19" ht="15.75" customHeight="1" x14ac:dyDescent="0.2"/>
    <row r="5" spans="1:19" ht="15.75" customHeight="1" x14ac:dyDescent="0.2">
      <c r="C5" s="186" t="s">
        <v>14</v>
      </c>
      <c r="D5" s="186"/>
      <c r="F5" s="186" t="s">
        <v>15</v>
      </c>
      <c r="G5" s="186" t="s">
        <v>15</v>
      </c>
      <c r="I5" s="186" t="s">
        <v>13</v>
      </c>
      <c r="J5" s="186" t="s">
        <v>13</v>
      </c>
    </row>
    <row r="6" spans="1:19" s="27" customFormat="1" ht="15.75" customHeight="1" x14ac:dyDescent="0.2">
      <c r="B6" s="97"/>
      <c r="C6" s="188" t="s">
        <v>177</v>
      </c>
      <c r="D6" s="188" t="s">
        <v>176</v>
      </c>
      <c r="E6" s="97"/>
      <c r="F6" s="188" t="s">
        <v>177</v>
      </c>
      <c r="G6" s="188" t="s">
        <v>176</v>
      </c>
      <c r="H6" s="97"/>
      <c r="I6" s="188" t="s">
        <v>177</v>
      </c>
      <c r="J6" s="188" t="s">
        <v>176</v>
      </c>
    </row>
    <row r="7" spans="1:19" s="27" customFormat="1" ht="15.75" customHeight="1" x14ac:dyDescent="0.2">
      <c r="B7" s="97"/>
      <c r="C7" s="190"/>
      <c r="D7" s="189"/>
      <c r="E7" s="97"/>
      <c r="F7" s="190"/>
      <c r="G7" s="189"/>
      <c r="H7" s="97"/>
      <c r="I7" s="190"/>
      <c r="J7" s="189"/>
    </row>
    <row r="8" spans="1:19" ht="15.75" customHeight="1" x14ac:dyDescent="0.2">
      <c r="C8" s="190"/>
      <c r="D8" s="189"/>
      <c r="F8" s="190"/>
      <c r="G8" s="189"/>
      <c r="I8" s="190"/>
      <c r="J8" s="189"/>
    </row>
    <row r="9" spans="1:19" ht="15.75" customHeight="1" x14ac:dyDescent="0.2">
      <c r="A9" s="79" t="s">
        <v>207</v>
      </c>
      <c r="B9" s="98"/>
      <c r="C9" s="93">
        <f>IF(OR('Tabel 1'!$D9&lt;5,'Tabel 2'!C9&lt;0.5),"-",IFERROR('Tabel 2'!C9/'Tabel 1'!$D9*100,"-"))</f>
        <v>1.8234431363221943</v>
      </c>
      <c r="D9" s="93">
        <f>IF(OR('Tabel 1'!$D9&lt;5,'Tabel 2'!D9&lt;0.5),"-",IFERROR('Tabel 2'!D9/'Tabel 1'!$D9*100,"-"))</f>
        <v>1.6086850992983708</v>
      </c>
      <c r="E9" s="100"/>
      <c r="F9" s="93">
        <f>IF(OR('Tabel 1'!$G9&lt;5,'Tabel 2'!F9&lt;0.5),"-",IFERROR('Tabel 2'!F9/'Tabel 1'!$G9*100,"-"))</f>
        <v>2.4061286145878289</v>
      </c>
      <c r="G9" s="93">
        <f>IF(OR('Tabel 1'!$G9&lt;5,'Tabel 2'!G9&lt;0.5),"-",IFERROR('Tabel 2'!G9/'Tabel 1'!$G9*100,"-"))</f>
        <v>1.9553501294777726</v>
      </c>
      <c r="H9" s="100"/>
      <c r="I9" s="93">
        <f>IF(OR('Tabel 1'!$J9&lt;5,'Tabel 2'!I9&lt;0.5),"-",IFERROR('Tabel 2'!I9/'Tabel 1'!$J9*100,"-"))</f>
        <v>1.9799971010291346</v>
      </c>
      <c r="J9" s="93">
        <f>IF(OR('Tabel 1'!$J9&lt;5,'Tabel 2'!J9&lt;0.5),"-",IFERROR('Tabel 2'!J9/'Tabel 1'!$J9*100,"-"))</f>
        <v>1.7018258878098276</v>
      </c>
      <c r="L9" s="42"/>
      <c r="P9" s="42"/>
    </row>
    <row r="10" spans="1:19" ht="15.75" customHeight="1" x14ac:dyDescent="0.2">
      <c r="A10" s="90" t="s">
        <v>208</v>
      </c>
      <c r="B10" s="98"/>
      <c r="C10" s="94">
        <f>IF(OR('Tabel 1'!$D10&lt;5,'Tabel 2'!C10&lt;0.5),"-",IFERROR('Tabel 2'!C10/'Tabel 1'!$D10*100,"-"))</f>
        <v>1.8097763761467891</v>
      </c>
      <c r="D10" s="94">
        <f>IF(OR('Tabel 1'!$D10&lt;5,'Tabel 2'!D10&lt;0.5),"-",IFERROR('Tabel 2'!D10/'Tabel 1'!$D10*100,"-"))</f>
        <v>1.5767923953555048</v>
      </c>
      <c r="E10" s="100"/>
      <c r="F10" s="94">
        <f>IF(OR('Tabel 1'!$G10&lt;5,'Tabel 2'!F10&lt;0.5),"-",IFERROR('Tabel 2'!F10/'Tabel 1'!$G10*100,"-"))</f>
        <v>2.54502158059235</v>
      </c>
      <c r="G10" s="94">
        <f>IF(OR('Tabel 1'!$G10&lt;5,'Tabel 2'!G10&lt;0.5),"-",IFERROR('Tabel 2'!G10/'Tabel 1'!$G10*100,"-"))</f>
        <v>2.0905591605893736</v>
      </c>
      <c r="H10" s="100"/>
      <c r="I10" s="94">
        <f>IF(OR('Tabel 1'!$J10&lt;5,'Tabel 2'!I10&lt;0.5),"-",IFERROR('Tabel 2'!I10/'Tabel 1'!$J10*100,"-"))</f>
        <v>1.9524593478323657</v>
      </c>
      <c r="J10" s="94">
        <f>IF(OR('Tabel 1'!$J10&lt;5,'Tabel 2'!J10&lt;0.5),"-",IFERROR('Tabel 2'!J10/'Tabel 1'!$J10*100,"-"))</f>
        <v>1.6764948733500853</v>
      </c>
      <c r="L10" s="42"/>
      <c r="P10" s="42"/>
    </row>
    <row r="11" spans="1:19" ht="15.75" customHeight="1" x14ac:dyDescent="0.2">
      <c r="A11" s="83" t="s">
        <v>209</v>
      </c>
      <c r="B11" s="98"/>
      <c r="C11" s="95">
        <f>IF(OR('Tabel 1'!$D11&lt;5,'Tabel 2'!C11&lt;0.5),"-",IFERROR('Tabel 2'!C11/'Tabel 1'!$D11*100,"-"))</f>
        <v>4.7623193452899182</v>
      </c>
      <c r="D11" s="95">
        <f>IF(OR('Tabel 1'!$D11&lt;5,'Tabel 2'!D11&lt;0.5),"-",IFERROR('Tabel 2'!D11/'Tabel 1'!$D11*100,"-"))</f>
        <v>4.13232247954031</v>
      </c>
      <c r="E11" s="100"/>
      <c r="F11" s="95">
        <f>IF(OR('Tabel 1'!$G11&lt;5,'Tabel 2'!F11&lt;0.5),"-",IFERROR('Tabel 2'!F11/'Tabel 1'!$G11*100,"-"))</f>
        <v>5.0588112834391588</v>
      </c>
      <c r="G11" s="95">
        <f>IF(OR('Tabel 1'!$G11&lt;5,'Tabel 2'!G11&lt;0.5),"-",IFERROR('Tabel 2'!G11/'Tabel 1'!$G11*100,"-"))</f>
        <v>4.2212236910586034</v>
      </c>
      <c r="H11" s="100"/>
      <c r="I11" s="95">
        <f>IF(OR('Tabel 1'!$J11&lt;5,'Tabel 2'!I11&lt;0.5),"-",IFERROR('Tabel 2'!I11/'Tabel 1'!$J11*100,"-"))</f>
        <v>4.8973593135163327</v>
      </c>
      <c r="J11" s="95">
        <f>IF(OR('Tabel 1'!$J11&lt;5,'Tabel 2'!J11&lt;0.5),"-",IFERROR('Tabel 2'!J11/'Tabel 1'!$J11*100,"-"))</f>
        <v>4.1728133504006069</v>
      </c>
      <c r="L11" s="42"/>
      <c r="P11" s="42"/>
    </row>
    <row r="12" spans="1:19" ht="15.75" customHeight="1" x14ac:dyDescent="0.2">
      <c r="A12" s="79" t="s">
        <v>26</v>
      </c>
      <c r="B12" s="98"/>
      <c r="C12" s="93">
        <f>IF(OR('Tabel 1'!$D12&lt;5,'Tabel 2'!C12&lt;0.5),"-",IFERROR('Tabel 2'!C12/'Tabel 1'!$D12*100,"-"))</f>
        <v>7.2700074794315634</v>
      </c>
      <c r="D12" s="93">
        <f>IF(OR('Tabel 1'!$D12&lt;5,'Tabel 2'!D12&lt;0.5),"-",IFERROR('Tabel 2'!D12/'Tabel 1'!$D12*100,"-"))</f>
        <v>6.0836473448017951</v>
      </c>
      <c r="E12" s="100"/>
      <c r="F12" s="93">
        <f>IF(OR('Tabel 1'!$G12&lt;5,'Tabel 2'!F12&lt;0.5),"-",IFERROR('Tabel 2'!F12/'Tabel 1'!$G12*100,"-"))</f>
        <v>6.4921890850071007</v>
      </c>
      <c r="G12" s="93">
        <f>IF(OR('Tabel 1'!$G12&lt;5,'Tabel 2'!G12&lt;0.5),"-",IFERROR('Tabel 2'!G12/'Tabel 1'!$G12*100,"-"))</f>
        <v>5.304222864678434</v>
      </c>
      <c r="H12" s="100"/>
      <c r="I12" s="93">
        <f>IF(OR('Tabel 1'!$J12&lt;5,'Tabel 2'!I12&lt;0.5),"-",IFERROR('Tabel 2'!I12/'Tabel 1'!$J12*100,"-"))</f>
        <v>6.7343517138599109</v>
      </c>
      <c r="J12" s="93">
        <f>IF(OR('Tabel 1'!$J12&lt;5,'Tabel 2'!J12&lt;0.5),"-",IFERROR('Tabel 2'!J12/'Tabel 1'!$J12*100,"-"))</f>
        <v>5.5468855253353198</v>
      </c>
      <c r="L12" s="42"/>
      <c r="P12" s="42"/>
    </row>
    <row r="13" spans="1:19" ht="15.75" customHeight="1" x14ac:dyDescent="0.2">
      <c r="A13" s="90" t="s">
        <v>27</v>
      </c>
      <c r="B13" s="98"/>
      <c r="C13" s="94">
        <f>IF(OR('Tabel 1'!$D13&lt;5,'Tabel 2'!C13&lt;0.5),"-",IFERROR('Tabel 2'!C13/'Tabel 1'!$D13*100,"-"))</f>
        <v>2.2552401167418412</v>
      </c>
      <c r="D13" s="94">
        <f>IF(OR('Tabel 1'!$D13&lt;5,'Tabel 2'!D13&lt;0.5),"-",IFERROR('Tabel 2'!D13/'Tabel 1'!$D13*100,"-"))</f>
        <v>1.9172697001857257</v>
      </c>
      <c r="E13" s="100"/>
      <c r="F13" s="94">
        <f>IF(OR('Tabel 1'!$G13&lt;5,'Tabel 2'!F13&lt;0.5),"-",IFERROR('Tabel 2'!F13/'Tabel 1'!$G13*100,"-"))</f>
        <v>2.9836381135707413</v>
      </c>
      <c r="G13" s="94">
        <f>IF(OR('Tabel 1'!$G13&lt;5,'Tabel 2'!G13&lt;0.5),"-",IFERROR('Tabel 2'!G13/'Tabel 1'!$G13*100,"-"))</f>
        <v>2.4037028736422386</v>
      </c>
      <c r="H13" s="100"/>
      <c r="I13" s="94">
        <f>IF(OR('Tabel 1'!$J13&lt;5,'Tabel 2'!I13&lt;0.5),"-",IFERROR('Tabel 2'!I13/'Tabel 1'!$J13*100,"-"))</f>
        <v>2.6129228276281142</v>
      </c>
      <c r="J13" s="94">
        <f>IF(OR('Tabel 1'!$J13&lt;5,'Tabel 2'!J13&lt;0.5),"-",IFERROR('Tabel 2'!J13/'Tabel 1'!$J13*100,"-"))</f>
        <v>2.1561346296671395</v>
      </c>
      <c r="L13" s="42"/>
      <c r="P13" s="42"/>
      <c r="S13" s="43"/>
    </row>
    <row r="14" spans="1:19" ht="15.75" customHeight="1" x14ac:dyDescent="0.2">
      <c r="A14" s="83" t="s">
        <v>28</v>
      </c>
      <c r="B14" s="98"/>
      <c r="C14" s="95">
        <f>IF(OR('Tabel 1'!$D14&lt;5,'Tabel 2'!C14&lt;0.5),"-",IFERROR('Tabel 2'!C14/'Tabel 1'!$D14*100,"-"))</f>
        <v>2.4911032028469751</v>
      </c>
      <c r="D14" s="95">
        <f>IF(OR('Tabel 1'!$D14&lt;5,'Tabel 2'!D14&lt;0.5),"-",IFERROR('Tabel 2'!D14/'Tabel 1'!$D14*100,"-"))</f>
        <v>2.1516120996441281</v>
      </c>
      <c r="E14" s="100"/>
      <c r="F14" s="95">
        <f>IF(OR('Tabel 1'!$G14&lt;5,'Tabel 2'!F14&lt;0.5),"-",IFERROR('Tabel 2'!F14/'Tabel 1'!$G14*100,"-"))</f>
        <v>3.116883116883117</v>
      </c>
      <c r="G14" s="95">
        <f>IF(OR('Tabel 1'!$G14&lt;5,'Tabel 2'!G14&lt;0.5),"-",IFERROR('Tabel 2'!G14/'Tabel 1'!$G14*100,"-"))</f>
        <v>2.5899506493506497</v>
      </c>
      <c r="H14" s="100"/>
      <c r="I14" s="95">
        <f>IF(OR('Tabel 1'!$J14&lt;5,'Tabel 2'!I14&lt;0.5),"-",IFERROR('Tabel 2'!I14/'Tabel 1'!$J14*100,"-"))</f>
        <v>2.7734375</v>
      </c>
      <c r="J14" s="95">
        <f>IF(OR('Tabel 1'!$J14&lt;5,'Tabel 2'!J14&lt;0.5),"-",IFERROR('Tabel 2'!J14/'Tabel 1'!$J14*100,"-"))</f>
        <v>2.3493781250000003</v>
      </c>
      <c r="L14" s="42"/>
      <c r="P14" s="42"/>
    </row>
    <row r="15" spans="1:19" ht="15.75" customHeight="1" x14ac:dyDescent="0.2">
      <c r="A15" s="79" t="s">
        <v>29</v>
      </c>
      <c r="B15" s="98"/>
      <c r="C15" s="93">
        <f>IF(OR('Tabel 1'!$D15&lt;5,'Tabel 2'!C15&lt;0.5),"-",IFERROR('Tabel 2'!C15/'Tabel 1'!$D15*100,"-"))</f>
        <v>9.7247706422018361</v>
      </c>
      <c r="D15" s="93">
        <f>IF(OR('Tabel 1'!$D15&lt;5,'Tabel 2'!D15&lt;0.5),"-",IFERROR('Tabel 2'!D15/'Tabel 1'!$D15*100,"-"))</f>
        <v>8.3312116207951057</v>
      </c>
      <c r="E15" s="100"/>
      <c r="F15" s="93">
        <f>IF(OR('Tabel 1'!$G15&lt;5,'Tabel 2'!F15&lt;0.5),"-",IFERROR('Tabel 2'!F15/'Tabel 1'!$G15*100,"-"))</f>
        <v>8.064516129032258</v>
      </c>
      <c r="G15" s="93">
        <f>IF(OR('Tabel 1'!$G15&lt;5,'Tabel 2'!G15&lt;0.5),"-",IFERROR('Tabel 2'!G15/'Tabel 1'!$G15*100,"-"))</f>
        <v>6.4466671752397566</v>
      </c>
      <c r="H15" s="100"/>
      <c r="I15" s="93">
        <f>IF(OR('Tabel 1'!$J15&lt;5,'Tabel 2'!I15&lt;0.5),"-",IFERROR('Tabel 2'!I15/'Tabel 1'!$J15*100,"-"))</f>
        <v>8.5007231238952272</v>
      </c>
      <c r="J15" s="93">
        <f>IF(OR('Tabel 1'!$J15&lt;5,'Tabel 2'!J15&lt;0.5),"-",IFERROR('Tabel 2'!J15/'Tabel 1'!$J15*100,"-"))</f>
        <v>6.9418029889121007</v>
      </c>
      <c r="L15" s="42"/>
      <c r="P15" s="42"/>
    </row>
    <row r="16" spans="1:19" ht="15.75" customHeight="1" x14ac:dyDescent="0.2">
      <c r="A16" s="90" t="s">
        <v>30</v>
      </c>
      <c r="B16" s="98"/>
      <c r="C16" s="94">
        <f>IF(OR('Tabel 1'!$D16&lt;5,'Tabel 2'!C16&lt;0.5),"-",IFERROR('Tabel 2'!C16/'Tabel 1'!$D16*100,"-"))</f>
        <v>6.861198738170347</v>
      </c>
      <c r="D16" s="94">
        <f>IF(OR('Tabel 1'!$D16&lt;5,'Tabel 2'!D16&lt;0.5),"-",IFERROR('Tabel 2'!D16/'Tabel 1'!$D16*100,"-"))</f>
        <v>6.0499723974763411</v>
      </c>
      <c r="E16" s="100"/>
      <c r="F16" s="94">
        <f>IF(OR('Tabel 1'!$G16&lt;5,'Tabel 2'!F16&lt;0.5),"-",IFERROR('Tabel 2'!F16/'Tabel 1'!$G16*100,"-"))</f>
        <v>7.0998796630565586</v>
      </c>
      <c r="G16" s="94">
        <f>IF(OR('Tabel 1'!$G16&lt;5,'Tabel 2'!G16&lt;0.5),"-",IFERROR('Tabel 2'!G16/'Tabel 1'!$G16*100,"-"))</f>
        <v>5.870838748495788</v>
      </c>
      <c r="H16" s="100"/>
      <c r="I16" s="94">
        <f>IF(OR('Tabel 1'!$J16&lt;5,'Tabel 2'!I16&lt;0.5),"-",IFERROR('Tabel 2'!I16/'Tabel 1'!$J16*100,"-"))</f>
        <v>7.0194097314543997</v>
      </c>
      <c r="J16" s="94">
        <f>IF(OR('Tabel 1'!$J16&lt;5,'Tabel 2'!J16&lt;0.5),"-",IFERROR('Tabel 2'!J16/'Tabel 1'!$J16*100,"-"))</f>
        <v>5.9312326508907196</v>
      </c>
      <c r="L16" s="42"/>
      <c r="P16" s="42"/>
    </row>
    <row r="17" spans="1:16" ht="15.75" hidden="1" customHeight="1" x14ac:dyDescent="0.2">
      <c r="A17" s="83" t="s">
        <v>31</v>
      </c>
      <c r="B17" s="98"/>
      <c r="C17" s="95">
        <f>IF(OR('Tabel 1'!$D17&lt;5,'Tabel 2'!C17&lt;0.5),"-",IFERROR('Tabel 2'!C17/'Tabel 1'!$D17*100,"-"))</f>
        <v>2.1626297577854672</v>
      </c>
      <c r="D17" s="95">
        <f>IF(OR('Tabel 1'!$D17&lt;5,'Tabel 2'!D17&lt;0.5),"-",IFERROR('Tabel 2'!D17/'Tabel 1'!$D17*100,"-"))</f>
        <v>1.711651384083045</v>
      </c>
      <c r="E17" s="100"/>
      <c r="F17" s="95">
        <f>IF(OR('Tabel 1'!$G17&lt;5,'Tabel 2'!F17&lt;0.5),"-",IFERROR('Tabel 2'!F17/'Tabel 1'!$G17*100,"-"))</f>
        <v>2.0746887966804977</v>
      </c>
      <c r="G17" s="95">
        <f>IF(OR('Tabel 1'!$G17&lt;5,'Tabel 2'!G17&lt;0.5),"-",IFERROR('Tabel 2'!G17/'Tabel 1'!$G17*100,"-"))</f>
        <v>1.7716572614107882</v>
      </c>
      <c r="H17" s="100"/>
      <c r="I17" s="95">
        <f>IF(OR('Tabel 1'!$J17&lt;5,'Tabel 2'!I17&lt;0.5),"-",IFERROR('Tabel 2'!I17/'Tabel 1'!$J17*100,"-"))</f>
        <v>2.1177467174925879</v>
      </c>
      <c r="J17" s="95">
        <f>IF(OR('Tabel 1'!$J17&lt;5,'Tabel 2'!J17&lt;0.5),"-",IFERROR('Tabel 2'!J17/'Tabel 1'!$J17*100,"-"))</f>
        <v>1.7422770012706479</v>
      </c>
      <c r="L17" s="42"/>
      <c r="P17" s="42"/>
    </row>
    <row r="18" spans="1:16" ht="15.75" hidden="1" customHeight="1" x14ac:dyDescent="0.2">
      <c r="A18" s="79" t="s">
        <v>32</v>
      </c>
      <c r="B18" s="98"/>
      <c r="C18" s="93">
        <f>IF(OR('Tabel 1'!$D18&lt;5,'Tabel 2'!C18&lt;0.5),"-",IFERROR('Tabel 2'!C18/'Tabel 1'!$D18*100,"-"))</f>
        <v>1.5</v>
      </c>
      <c r="D18" s="93">
        <f>IF(OR('Tabel 1'!$D18&lt;5,'Tabel 2'!D18&lt;0.5),"-",IFERROR('Tabel 2'!D18/'Tabel 1'!$D18*100,"-"))</f>
        <v>1.1208149999999999</v>
      </c>
      <c r="E18" s="100"/>
      <c r="F18" s="93">
        <f>IF(OR('Tabel 1'!$G18&lt;5,'Tabel 2'!F18&lt;0.5),"-",IFERROR('Tabel 2'!F18/'Tabel 1'!$G18*100,"-"))</f>
        <v>3.0710172744721689</v>
      </c>
      <c r="G18" s="93">
        <f>IF(OR('Tabel 1'!$G18&lt;5,'Tabel 2'!G18&lt;0.5),"-",IFERROR('Tabel 2'!G18/'Tabel 1'!$G18*100,"-"))</f>
        <v>2.5778157389635314</v>
      </c>
      <c r="H18" s="100"/>
      <c r="I18" s="93">
        <f>IF(OR('Tabel 1'!$J18&lt;5,'Tabel 2'!I18&lt;0.5),"-",IFERROR('Tabel 2'!I18/'Tabel 1'!$J18*100,"-"))</f>
        <v>2.6352288488210815</v>
      </c>
      <c r="J18" s="93">
        <f>IF(OR('Tabel 1'!$J18&lt;5,'Tabel 2'!J18&lt;0.5),"-",IFERROR('Tabel 2'!J18/'Tabel 1'!$J18*100,"-"))</f>
        <v>2.173654646324549</v>
      </c>
      <c r="L18" s="42"/>
      <c r="P18" s="42"/>
    </row>
    <row r="19" spans="1:16" ht="15.75" hidden="1" customHeight="1" x14ac:dyDescent="0.2">
      <c r="A19" s="81" t="s">
        <v>33</v>
      </c>
      <c r="B19" s="98"/>
      <c r="C19" s="96" t="str">
        <f>IF(OR('Tabel 1'!$D19&lt;5,'Tabel 2'!C19&lt;0.5),"-",IFERROR('Tabel 2'!C19/'Tabel 1'!$D19*100,"-"))</f>
        <v>-</v>
      </c>
      <c r="D19" s="96" t="str">
        <f>IF(OR('Tabel 1'!$D19&lt;5,'Tabel 2'!D19&lt;0.5),"-",IFERROR('Tabel 2'!D19/'Tabel 1'!$D19*100,"-"))</f>
        <v>-</v>
      </c>
      <c r="E19" s="100"/>
      <c r="F19" s="96">
        <f>IF(OR('Tabel 1'!$G19&lt;5,'Tabel 2'!F19&lt;0.5),"-",IFERROR('Tabel 2'!F19/'Tabel 1'!$G19*100,"-"))</f>
        <v>1.6483516483516485</v>
      </c>
      <c r="G19" s="96">
        <f>IF(OR('Tabel 1'!$G19&lt;5,'Tabel 2'!G19&lt;0.5),"-",IFERROR('Tabel 2'!G19/'Tabel 1'!$G19*100,"-"))</f>
        <v>1.2693626373626372</v>
      </c>
      <c r="H19" s="100"/>
      <c r="I19" s="96">
        <f>IF(OR('Tabel 1'!$J19&lt;5,'Tabel 2'!I19&lt;0.5),"-",IFERROR('Tabel 2'!I19/'Tabel 1'!$J19*100,"-"))</f>
        <v>1.0416666666666665</v>
      </c>
      <c r="J19" s="96">
        <f>IF(OR('Tabel 1'!$J19&lt;5,'Tabel 2'!J19&lt;0.5),"-",IFERROR('Tabel 2'!J19/'Tabel 1'!$J19*100,"-"))</f>
        <v>0.80216666666666669</v>
      </c>
      <c r="L19" s="42"/>
      <c r="P19" s="42"/>
    </row>
    <row r="20" spans="1:16" ht="15.75" hidden="1" customHeight="1" x14ac:dyDescent="0.2">
      <c r="A20" s="83" t="s">
        <v>34</v>
      </c>
      <c r="B20" s="98"/>
      <c r="C20" s="95">
        <f>IF(OR('Tabel 1'!$D20&lt;5,'Tabel 2'!C20&lt;0.5),"-",IFERROR('Tabel 2'!C20/'Tabel 1'!$D20*100,"-"))</f>
        <v>2.4128686327077746</v>
      </c>
      <c r="D20" s="95">
        <f>IF(OR('Tabel 1'!$D20&lt;5,'Tabel 2'!D20&lt;0.5),"-",IFERROR('Tabel 2'!D20/'Tabel 1'!$D20*100,"-"))</f>
        <v>2.3806461126005365</v>
      </c>
      <c r="E20" s="100"/>
      <c r="F20" s="95">
        <f>IF(OR('Tabel 1'!$G20&lt;5,'Tabel 2'!F20&lt;0.5),"-",IFERROR('Tabel 2'!F20/'Tabel 1'!$G20*100,"-"))</f>
        <v>3.7593984962406015</v>
      </c>
      <c r="G20" s="95">
        <f>IF(OR('Tabel 1'!$G20&lt;5,'Tabel 2'!G20&lt;0.5),"-",IFERROR('Tabel 2'!G20/'Tabel 1'!$G20*100,"-"))</f>
        <v>3.2428421052631577</v>
      </c>
      <c r="H20" s="100"/>
      <c r="I20" s="95">
        <f>IF(OR('Tabel 1'!$J20&lt;5,'Tabel 2'!I20&lt;0.5),"-",IFERROR('Tabel 2'!I20/'Tabel 1'!$J20*100,"-"))</f>
        <v>2.766798418972332</v>
      </c>
      <c r="J20" s="95">
        <f>IF(OR('Tabel 1'!$J20&lt;5,'Tabel 2'!J20&lt;0.5),"-",IFERROR('Tabel 2'!J20/'Tabel 1'!$J20*100,"-"))</f>
        <v>2.6072707509881421</v>
      </c>
      <c r="L20" s="42"/>
      <c r="P20" s="42"/>
    </row>
    <row r="21" spans="1:16" ht="15.75" customHeight="1" x14ac:dyDescent="0.2">
      <c r="A21" s="83" t="s">
        <v>35</v>
      </c>
      <c r="B21" s="98">
        <v>22549</v>
      </c>
      <c r="C21" s="95">
        <f>IF(OR('Tabel 1'!$D21&lt;5,'Tabel 2'!C21&lt;0.5),"-",IFERROR('Tabel 2'!C21/'Tabel 1'!$D21*100,"-"))</f>
        <v>2.0163487738419619</v>
      </c>
      <c r="D21" s="95">
        <f>IF(OR('Tabel 1'!$D21&lt;5,'Tabel 2'!D21&lt;0.5),"-",IFERROR('Tabel 2'!D21/'Tabel 1'!$D21*100,"-"))</f>
        <v>1.684366757493188</v>
      </c>
      <c r="E21" s="100"/>
      <c r="F21" s="95">
        <f>IF(OR('Tabel 1'!$G21&lt;5,'Tabel 2'!F21&lt;0.5),"-",IFERROR('Tabel 2'!F21/'Tabel 1'!$G21*100,"-"))</f>
        <v>2.4007839294463498</v>
      </c>
      <c r="G21" s="95">
        <f>IF(OR('Tabel 1'!$G21&lt;5,'Tabel 2'!G21&lt;0.5),"-",IFERROR('Tabel 2'!G21/'Tabel 1'!$G21*100,"-"))</f>
        <v>2.0285208231259189</v>
      </c>
      <c r="H21" s="100"/>
      <c r="I21" s="95">
        <f>IF(OR('Tabel 1'!$J21&lt;5,'Tabel 2'!I21&lt;0.5),"-",IFERROR('Tabel 2'!I21/'Tabel 1'!$J21*100,"-"))</f>
        <v>2.2187822497420022</v>
      </c>
      <c r="J21" s="95">
        <f>IF(OR('Tabel 1'!$J21&lt;5,'Tabel 2'!J21&lt;0.5),"-",IFERROR('Tabel 2'!J21/'Tabel 1'!$J21*100,"-"))</f>
        <v>1.8655892672858616</v>
      </c>
      <c r="L21" s="42"/>
      <c r="P21" s="42"/>
    </row>
    <row r="22" spans="1:16" ht="15.75" customHeight="1" x14ac:dyDescent="0.2">
      <c r="A22" s="79" t="s">
        <v>36</v>
      </c>
      <c r="B22" s="98"/>
      <c r="C22" s="93">
        <f>IF(OR('Tabel 1'!$D22&lt;5,'Tabel 2'!C22&lt;0.5),"-",IFERROR('Tabel 2'!C22/'Tabel 1'!$D22*100,"-"))</f>
        <v>3.7037037037037033</v>
      </c>
      <c r="D22" s="93">
        <f>IF(OR('Tabel 1'!$D22&lt;5,'Tabel 2'!D22&lt;0.5),"-",IFERROR('Tabel 2'!D22/'Tabel 1'!$D22*100,"-"))</f>
        <v>3.4343862433862435</v>
      </c>
      <c r="E22" s="100"/>
      <c r="F22" s="93">
        <f>IF(OR('Tabel 1'!$G22&lt;5,'Tabel 2'!F22&lt;0.5),"-",IFERROR('Tabel 2'!F22/'Tabel 1'!$G22*100,"-"))</f>
        <v>3.125</v>
      </c>
      <c r="G22" s="93">
        <f>IF(OR('Tabel 1'!$G22&lt;5,'Tabel 2'!G22&lt;0.5),"-",IFERROR('Tabel 2'!G22/'Tabel 1'!$G22*100,"-"))</f>
        <v>2.7638333333333334</v>
      </c>
      <c r="H22" s="100"/>
      <c r="I22" s="93">
        <f>IF(OR('Tabel 1'!$J22&lt;5,'Tabel 2'!I22&lt;0.5),"-",IFERROR('Tabel 2'!I22/'Tabel 1'!$J22*100,"-"))</f>
        <v>3.4120734908136483</v>
      </c>
      <c r="J22" s="93">
        <f>IF(OR('Tabel 1'!$J22&lt;5,'Tabel 2'!J22&lt;0.5),"-",IFERROR('Tabel 2'!J22/'Tabel 1'!$J22*100,"-"))</f>
        <v>3.096469816272966</v>
      </c>
      <c r="L22" s="42"/>
      <c r="P22" s="42"/>
    </row>
    <row r="23" spans="1:16" ht="15.75" customHeight="1" x14ac:dyDescent="0.2">
      <c r="A23" s="90" t="s">
        <v>37</v>
      </c>
      <c r="B23" s="98"/>
      <c r="C23" s="94">
        <f>IF(OR('Tabel 1'!$D23&lt;5,'Tabel 2'!C23&lt;0.5),"-",IFERROR('Tabel 2'!C23/'Tabel 1'!$D23*100,"-"))</f>
        <v>7.7922077922077921</v>
      </c>
      <c r="D23" s="94">
        <f>IF(OR('Tabel 1'!$D23&lt;5,'Tabel 2'!D23&lt;0.5),"-",IFERROR('Tabel 2'!D23/'Tabel 1'!$D23*100,"-"))</f>
        <v>7.2512727272727266</v>
      </c>
      <c r="E23" s="100"/>
      <c r="F23" s="94">
        <f>IF(OR('Tabel 1'!$G23&lt;5,'Tabel 2'!F23&lt;0.5),"-",IFERROR('Tabel 2'!F23/'Tabel 1'!$G23*100,"-"))</f>
        <v>4.4776119402985071</v>
      </c>
      <c r="G23" s="94">
        <f>IF(OR('Tabel 1'!$G23&lt;5,'Tabel 2'!G23&lt;0.5),"-",IFERROR('Tabel 2'!G23/'Tabel 1'!$G23*100,"-"))</f>
        <v>3.5883706467661689</v>
      </c>
      <c r="H23" s="100"/>
      <c r="I23" s="94">
        <f>IF(OR('Tabel 1'!$J23&lt;5,'Tabel 2'!I23&lt;0.5),"-",IFERROR('Tabel 2'!I23/'Tabel 1'!$J23*100,"-"))</f>
        <v>5.010438413361169</v>
      </c>
      <c r="J23" s="94">
        <f>IF(OR('Tabel 1'!$J23&lt;5,'Tabel 2'!J23&lt;0.5),"-",IFERROR('Tabel 2'!J23/'Tabel 1'!$J23*100,"-"))</f>
        <v>4.177187891440501</v>
      </c>
      <c r="L23" s="42"/>
      <c r="P23" s="42"/>
    </row>
    <row r="24" spans="1:16" ht="15.75" customHeight="1" x14ac:dyDescent="0.2">
      <c r="A24" s="83" t="s">
        <v>38</v>
      </c>
      <c r="B24" s="98"/>
      <c r="C24" s="95">
        <f>IF(OR('Tabel 1'!$D24&lt;5,'Tabel 2'!C24&lt;0.5),"-",IFERROR('Tabel 2'!C24/'Tabel 1'!$D24*100,"-"))</f>
        <v>0.92165898617511521</v>
      </c>
      <c r="D24" s="95">
        <f>IF(OR('Tabel 1'!$D24&lt;5,'Tabel 2'!D24&lt;0.5),"-",IFERROR('Tabel 2'!D24/'Tabel 1'!$D24*100,"-"))</f>
        <v>0.63492396313364052</v>
      </c>
      <c r="E24" s="100"/>
      <c r="F24" s="95">
        <f>IF(OR('Tabel 1'!$G24&lt;5,'Tabel 2'!F24&lt;0.5),"-",IFERROR('Tabel 2'!F24/'Tabel 1'!$G24*100,"-"))</f>
        <v>1.2980769230769231</v>
      </c>
      <c r="G24" s="95">
        <f>IF(OR('Tabel 1'!$G24&lt;5,'Tabel 2'!G24&lt;0.5),"-",IFERROR('Tabel 2'!G24/'Tabel 1'!$G24*100,"-"))</f>
        <v>0.92816394230769239</v>
      </c>
      <c r="H24" s="100"/>
      <c r="I24" s="95">
        <f>IF(OR('Tabel 1'!$J24&lt;5,'Tabel 2'!I24&lt;0.5),"-",IFERROR('Tabel 2'!I24/'Tabel 1'!$J24*100,"-"))</f>
        <v>1.2330946698488463</v>
      </c>
      <c r="J24" s="95">
        <f>IF(OR('Tabel 1'!$J24&lt;5,'Tabel 2'!J24&lt;0.5),"-",IFERROR('Tabel 2'!J24/'Tabel 1'!$J24*100,"-"))</f>
        <v>0.87754097056483693</v>
      </c>
      <c r="L24" s="42"/>
      <c r="P24" s="42"/>
    </row>
    <row r="25" spans="1:16" ht="15.75" customHeight="1" x14ac:dyDescent="0.2">
      <c r="A25" s="79" t="s">
        <v>39</v>
      </c>
      <c r="B25" s="98"/>
      <c r="C25" s="93">
        <f>IF(OR('Tabel 1'!$D25&lt;5,'Tabel 2'!C25&lt;0.5),"-",IFERROR('Tabel 2'!C25/'Tabel 1'!$D25*100,"-"))</f>
        <v>3.3152909336941816</v>
      </c>
      <c r="D25" s="93">
        <f>IF(OR('Tabel 1'!$D25&lt;5,'Tabel 2'!D25&lt;0.5),"-",IFERROR('Tabel 2'!D25/'Tabel 1'!$D25*100,"-"))</f>
        <v>3.0299059539918809</v>
      </c>
      <c r="E25" s="100"/>
      <c r="F25" s="93">
        <f>IF(OR('Tabel 1'!$G25&lt;5,'Tabel 2'!F25&lt;0.5),"-",IFERROR('Tabel 2'!F25/'Tabel 1'!$G25*100,"-"))</f>
        <v>2.0918490021639817</v>
      </c>
      <c r="G25" s="93">
        <f>IF(OR('Tabel 1'!$G25&lt;5,'Tabel 2'!G25&lt;0.5),"-",IFERROR('Tabel 2'!G25/'Tabel 1'!$G25*100,"-"))</f>
        <v>1.7266174561192595</v>
      </c>
      <c r="H25" s="100"/>
      <c r="I25" s="93">
        <f>IF(OR('Tabel 1'!$J25&lt;5,'Tabel 2'!I25&lt;0.5),"-",IFERROR('Tabel 2'!I25/'Tabel 1'!$J25*100,"-"))</f>
        <v>2.4126308320028387</v>
      </c>
      <c r="J25" s="93">
        <f>IF(OR('Tabel 1'!$J25&lt;5,'Tabel 2'!J25&lt;0.5),"-",IFERROR('Tabel 2'!J25/'Tabel 1'!$J25*100,"-"))</f>
        <v>2.0683347525279405</v>
      </c>
      <c r="L25" s="42"/>
      <c r="P25" s="42"/>
    </row>
    <row r="26" spans="1:16" ht="15.75" customHeight="1" x14ac:dyDescent="0.2">
      <c r="A26" s="90" t="s">
        <v>40</v>
      </c>
      <c r="B26" s="98"/>
      <c r="C26" s="94">
        <f>IF(OR('Tabel 1'!$D26&lt;5,'Tabel 2'!C26&lt;0.5),"-",IFERROR('Tabel 2'!C26/'Tabel 1'!$D26*100,"-"))</f>
        <v>1.2096774193548387</v>
      </c>
      <c r="D26" s="94">
        <f>IF(OR('Tabel 1'!$D26&lt;5,'Tabel 2'!D26&lt;0.5),"-",IFERROR('Tabel 2'!D26/'Tabel 1'!$D26*100,"-"))</f>
        <v>0.99198951612903208</v>
      </c>
      <c r="E26" s="100"/>
      <c r="F26" s="94">
        <f>IF(OR('Tabel 1'!$G26&lt;5,'Tabel 2'!F26&lt;0.5),"-",IFERROR('Tabel 2'!F26/'Tabel 1'!$G26*100,"-"))</f>
        <v>0.95567069660333903</v>
      </c>
      <c r="G26" s="94">
        <f>IF(OR('Tabel 1'!$G26&lt;5,'Tabel 2'!G26&lt;0.5),"-",IFERROR('Tabel 2'!G26/'Tabel 1'!$G26*100,"-"))</f>
        <v>0.72171951640759935</v>
      </c>
      <c r="H26" s="100"/>
      <c r="I26" s="94">
        <f>IF(OR('Tabel 1'!$J26&lt;5,'Tabel 2'!I26&lt;0.5),"-",IFERROR('Tabel 2'!I26/'Tabel 1'!$J26*100,"-"))</f>
        <v>1.0318419991938734</v>
      </c>
      <c r="J26" s="94">
        <f>IF(OR('Tabel 1'!$J26&lt;5,'Tabel 2'!J26&lt;0.5),"-",IFERROR('Tabel 2'!J26/'Tabel 1'!$J26*100,"-"))</f>
        <v>0.80276783555018139</v>
      </c>
      <c r="L26" s="42"/>
      <c r="P26" s="42"/>
    </row>
    <row r="27" spans="1:16" ht="15.75" customHeight="1" x14ac:dyDescent="0.2">
      <c r="A27" s="83" t="s">
        <v>41</v>
      </c>
      <c r="B27" s="98"/>
      <c r="C27" s="95">
        <f>IF(OR('Tabel 1'!$D27&lt;5,'Tabel 2'!C27&lt;0.5),"-",IFERROR('Tabel 2'!C27/'Tabel 1'!$D27*100,"-"))</f>
        <v>2</v>
      </c>
      <c r="D27" s="95">
        <f>IF(OR('Tabel 1'!$D27&lt;5,'Tabel 2'!D27&lt;0.5),"-",IFERROR('Tabel 2'!D27/'Tabel 1'!$D27*100,"-"))</f>
        <v>1.7472300000000001</v>
      </c>
      <c r="E27" s="100"/>
      <c r="F27" s="95">
        <f>IF(OR('Tabel 1'!$G27&lt;5,'Tabel 2'!F27&lt;0.5),"-",IFERROR('Tabel 2'!F27/'Tabel 1'!$G27*100,"-"))</f>
        <v>1.1661807580174928</v>
      </c>
      <c r="G27" s="95">
        <f>IF(OR('Tabel 1'!$G27&lt;5,'Tabel 2'!G27&lt;0.5),"-",IFERROR('Tabel 2'!G27/'Tabel 1'!$G27*100,"-"))</f>
        <v>0.87545364431486883</v>
      </c>
      <c r="H27" s="100"/>
      <c r="I27" s="95">
        <f>IF(OR('Tabel 1'!$J27&lt;5,'Tabel 2'!I27&lt;0.5),"-",IFERROR('Tabel 2'!I27/'Tabel 1'!$J27*100,"-"))</f>
        <v>1.2903225806451613</v>
      </c>
      <c r="J27" s="95">
        <f>IF(OR('Tabel 1'!$J27&lt;5,'Tabel 2'!J27&lt;0.5),"-",IFERROR('Tabel 2'!J27/'Tabel 1'!$J27*100,"-"))</f>
        <v>1.0052466501240693</v>
      </c>
      <c r="L27" s="42"/>
      <c r="P27" s="42"/>
    </row>
    <row r="28" spans="1:16" ht="15.75" customHeight="1" x14ac:dyDescent="0.2">
      <c r="A28" s="79" t="s">
        <v>42</v>
      </c>
      <c r="B28" s="98"/>
      <c r="C28" s="93">
        <f>IF(OR('Tabel 1'!$D28&lt;5,'Tabel 2'!C28&lt;0.5),"-",IFERROR('Tabel 2'!C28/'Tabel 1'!$D28*100,"-"))</f>
        <v>3.7187039764359353</v>
      </c>
      <c r="D28" s="93">
        <f>IF(OR('Tabel 1'!$D28&lt;5,'Tabel 2'!D28&lt;0.5),"-",IFERROR('Tabel 2'!D28/'Tabel 1'!$D28*100,"-"))</f>
        <v>3.2201395434462445</v>
      </c>
      <c r="E28" s="100"/>
      <c r="F28" s="93">
        <f>IF(OR('Tabel 1'!$G28&lt;5,'Tabel 2'!F28&lt;0.5),"-",IFERROR('Tabel 2'!F28/'Tabel 1'!$G28*100,"-"))</f>
        <v>4.6884272997032639</v>
      </c>
      <c r="G28" s="93">
        <f>IF(OR('Tabel 1'!$G28&lt;5,'Tabel 2'!G28&lt;0.5),"-",IFERROR('Tabel 2'!G28/'Tabel 1'!$G28*100,"-"))</f>
        <v>3.9436465875370921</v>
      </c>
      <c r="H28" s="100"/>
      <c r="I28" s="93">
        <f>IF(OR('Tabel 1'!$J28&lt;5,'Tabel 2'!I28&lt;0.5),"-",IFERROR('Tabel 2'!I28/'Tabel 1'!$J28*100,"-"))</f>
        <v>4.2556687479461059</v>
      </c>
      <c r="J28" s="93">
        <f>IF(OR('Tabel 1'!$J28&lt;5,'Tabel 2'!J28&lt;0.5),"-",IFERROR('Tabel 2'!J28/'Tabel 1'!$J28*100,"-"))</f>
        <v>3.6207670062438386</v>
      </c>
      <c r="L28" s="42"/>
      <c r="P28" s="42"/>
    </row>
    <row r="29" spans="1:16" ht="15.75" customHeight="1" x14ac:dyDescent="0.2">
      <c r="A29" s="90" t="s">
        <v>43</v>
      </c>
      <c r="B29" s="98"/>
      <c r="C29" s="94">
        <f>IF(OR('Tabel 1'!$D29&lt;5,'Tabel 2'!C29&lt;0.5),"-",IFERROR('Tabel 2'!C29/'Tabel 1'!$D29*100,"-"))</f>
        <v>0.69084628670120896</v>
      </c>
      <c r="D29" s="94">
        <f>IF(OR('Tabel 1'!$D29&lt;5,'Tabel 2'!D29&lt;0.5),"-",IFERROR('Tabel 2'!D29/'Tabel 1'!$D29*100,"-"))</f>
        <v>0.53602763385146801</v>
      </c>
      <c r="E29" s="100"/>
      <c r="F29" s="94">
        <f>IF(OR('Tabel 1'!$G29&lt;5,'Tabel 2'!F29&lt;0.5),"-",IFERROR('Tabel 2'!F29/'Tabel 1'!$G29*100,"-"))</f>
        <v>0.390625</v>
      </c>
      <c r="G29" s="94">
        <f>IF(OR('Tabel 1'!$G29&lt;5,'Tabel 2'!G29&lt;0.5),"-",IFERROR('Tabel 2'!G29/'Tabel 1'!$G29*100,"-"))</f>
        <v>0.30040624999999999</v>
      </c>
      <c r="H29" s="100"/>
      <c r="I29" s="94">
        <f>IF(OR('Tabel 1'!$J29&lt;5,'Tabel 2'!I29&lt;0.5),"-",IFERROR('Tabel 2'!I29/'Tabel 1'!$J29*100,"-"))</f>
        <v>0.5988023952095809</v>
      </c>
      <c r="J29" s="94">
        <f>IF(OR('Tabel 1'!$J29&lt;5,'Tabel 2'!J29&lt;0.5),"-",IFERROR('Tabel 2'!J29/'Tabel 1'!$J29*100,"-"))</f>
        <v>0.46378922155688623</v>
      </c>
      <c r="L29" s="42"/>
      <c r="P29" s="42"/>
    </row>
    <row r="30" spans="1:16" ht="15.75" customHeight="1" x14ac:dyDescent="0.2">
      <c r="A30" s="83" t="s">
        <v>44</v>
      </c>
      <c r="B30" s="98"/>
      <c r="C30" s="95">
        <f>IF(OR('Tabel 1'!$D30&lt;5,'Tabel 2'!C30&lt;0.5),"-",IFERROR('Tabel 2'!C30/'Tabel 1'!$D30*100,"-"))</f>
        <v>4.0380047505938244</v>
      </c>
      <c r="D30" s="95">
        <f>IF(OR('Tabel 1'!$D30&lt;5,'Tabel 2'!D30&lt;0.5),"-",IFERROR('Tabel 2'!D30/'Tabel 1'!$D30*100,"-"))</f>
        <v>3.5850201900237528</v>
      </c>
      <c r="E30" s="100"/>
      <c r="F30" s="95">
        <f>IF(OR('Tabel 1'!$G30&lt;5,'Tabel 2'!F30&lt;0.5),"-",IFERROR('Tabel 2'!F30/'Tabel 1'!$G30*100,"-"))</f>
        <v>2.7083333333333335</v>
      </c>
      <c r="G30" s="95">
        <f>IF(OR('Tabel 1'!$G30&lt;5,'Tabel 2'!G30&lt;0.5),"-",IFERROR('Tabel 2'!G30/'Tabel 1'!$G30*100,"-"))</f>
        <v>2.2878075</v>
      </c>
      <c r="H30" s="100"/>
      <c r="I30" s="95">
        <f>IF(OR('Tabel 1'!$J30&lt;5,'Tabel 2'!I30&lt;0.5),"-",IFERROR('Tabel 2'!I30/'Tabel 1'!$J30*100,"-"))</f>
        <v>3.0536705737199261</v>
      </c>
      <c r="J30" s="95">
        <f>IF(OR('Tabel 1'!$J30&lt;5,'Tabel 2'!J30&lt;0.5),"-",IFERROR('Tabel 2'!J30/'Tabel 1'!$J30*100,"-"))</f>
        <v>2.6247146822948801</v>
      </c>
      <c r="L30" s="42"/>
      <c r="P30" s="42"/>
    </row>
    <row r="31" spans="1:16" ht="15.75" customHeight="1" x14ac:dyDescent="0.2">
      <c r="A31" s="79" t="s">
        <v>45</v>
      </c>
      <c r="B31" s="98"/>
      <c r="C31" s="93">
        <f>IF(OR('Tabel 1'!$D31&lt;5,'Tabel 2'!C31&lt;0.5),"-",IFERROR('Tabel 2'!C31/'Tabel 1'!$D31*100,"-"))</f>
        <v>2.9255319148936172</v>
      </c>
      <c r="D31" s="93">
        <f>IF(OR('Tabel 1'!$D31&lt;5,'Tabel 2'!D31&lt;0.5),"-",IFERROR('Tabel 2'!D31/'Tabel 1'!$D31*100,"-"))</f>
        <v>2.1964335106382977</v>
      </c>
      <c r="E31" s="100"/>
      <c r="F31" s="93">
        <f>IF(OR('Tabel 1'!$G31&lt;5,'Tabel 2'!F31&lt;0.5),"-",IFERROR('Tabel 2'!F31/'Tabel 1'!$G31*100,"-"))</f>
        <v>4.2424242424242431</v>
      </c>
      <c r="G31" s="93">
        <f>IF(OR('Tabel 1'!$G31&lt;5,'Tabel 2'!G31&lt;0.5),"-",IFERROR('Tabel 2'!G31/'Tabel 1'!$G31*100,"-"))</f>
        <v>2.8053252525252526</v>
      </c>
      <c r="H31" s="100"/>
      <c r="I31" s="93">
        <f>IF(OR('Tabel 1'!$J31&lt;5,'Tabel 2'!I31&lt;0.5),"-",IFERROR('Tabel 2'!I31/'Tabel 1'!$J31*100,"-"))</f>
        <v>3.6739380022962114</v>
      </c>
      <c r="J31" s="93">
        <f>IF(OR('Tabel 1'!$J31&lt;5,'Tabel 2'!J31&lt;0.5),"-",IFERROR('Tabel 2'!J31/'Tabel 1'!$J31*100,"-"))</f>
        <v>2.5424741676234217</v>
      </c>
      <c r="L31" s="42"/>
      <c r="P31" s="42"/>
    </row>
    <row r="32" spans="1:16" ht="15.75" customHeight="1" x14ac:dyDescent="0.2">
      <c r="A32" s="90" t="s">
        <v>46</v>
      </c>
      <c r="B32" s="98"/>
      <c r="C32" s="94">
        <f>IF(OR('Tabel 1'!$D32&lt;5,'Tabel 2'!C32&lt;0.5),"-",IFERROR('Tabel 2'!C32/'Tabel 1'!$D32*100,"-"))</f>
        <v>3.8461538461538463</v>
      </c>
      <c r="D32" s="94">
        <f>IF(OR('Tabel 1'!$D32&lt;5,'Tabel 2'!D32&lt;0.5),"-",IFERROR('Tabel 2'!D32/'Tabel 1'!$D32*100,"-"))</f>
        <v>3.2842846153846152</v>
      </c>
      <c r="E32" s="100"/>
      <c r="F32" s="94">
        <f>IF(OR('Tabel 1'!$G32&lt;5,'Tabel 2'!F32&lt;0.5),"-",IFERROR('Tabel 2'!F32/'Tabel 1'!$G32*100,"-"))</f>
        <v>3.3994334277620402</v>
      </c>
      <c r="G32" s="94">
        <f>IF(OR('Tabel 1'!$G32&lt;5,'Tabel 2'!G32&lt;0.5),"-",IFERROR('Tabel 2'!G32/'Tabel 1'!$G32*100,"-"))</f>
        <v>2.848056657223796</v>
      </c>
      <c r="H32" s="100"/>
      <c r="I32" s="94">
        <f>IF(OR('Tabel 1'!$J32&lt;5,'Tabel 2'!I32&lt;0.5),"-",IFERROR('Tabel 2'!I32/'Tabel 1'!$J32*100,"-"))</f>
        <v>3.5693387946167348</v>
      </c>
      <c r="J32" s="94">
        <f>IF(OR('Tabel 1'!$J32&lt;5,'Tabel 2'!J32&lt;0.5),"-",IFERROR('Tabel 2'!J32/'Tabel 1'!$J32*100,"-"))</f>
        <v>3.0139713282621416</v>
      </c>
      <c r="L32" s="42"/>
      <c r="P32" s="42"/>
    </row>
    <row r="33" spans="1:16" ht="15.75" customHeight="1" x14ac:dyDescent="0.2">
      <c r="A33" s="83" t="s">
        <v>47</v>
      </c>
      <c r="B33" s="98"/>
      <c r="C33" s="95">
        <f>IF(OR('Tabel 1'!$D33&lt;5,'Tabel 2'!C33&lt;0.5),"-",IFERROR('Tabel 2'!C33/'Tabel 1'!$D33*100,"-"))</f>
        <v>4.4184535412605586</v>
      </c>
      <c r="D33" s="95">
        <f>IF(OR('Tabel 1'!$D33&lt;5,'Tabel 2'!D33&lt;0.5),"-",IFERROR('Tabel 2'!D33/'Tabel 1'!$D33*100,"-"))</f>
        <v>3.8959603638726441</v>
      </c>
      <c r="E33" s="100"/>
      <c r="F33" s="95">
        <f>IF(OR('Tabel 1'!$G33&lt;5,'Tabel 2'!F33&lt;0.5),"-",IFERROR('Tabel 2'!F33/'Tabel 1'!$G33*100,"-"))</f>
        <v>3.294518602669696</v>
      </c>
      <c r="G33" s="95">
        <f>IF(OR('Tabel 1'!$G33&lt;5,'Tabel 2'!G33&lt;0.5),"-",IFERROR('Tabel 2'!G33/'Tabel 1'!$G33*100,"-"))</f>
        <v>2.6219441919909117</v>
      </c>
      <c r="H33" s="100"/>
      <c r="I33" s="95">
        <f>IF(OR('Tabel 1'!$J33&lt;5,'Tabel 2'!I33&lt;0.5),"-",IFERROR('Tabel 2'!I33/'Tabel 1'!$J33*100,"-"))</f>
        <v>3.4960960261041834</v>
      </c>
      <c r="J33" s="95">
        <f>IF(OR('Tabel 1'!$J33&lt;5,'Tabel 2'!J33&lt;0.5),"-",IFERROR('Tabel 2'!J33/'Tabel 1'!$J33*100,"-"))</f>
        <v>2.850438643514742</v>
      </c>
      <c r="L33" s="42"/>
      <c r="P33" s="42"/>
    </row>
    <row r="34" spans="1:16" ht="15.75" customHeight="1" x14ac:dyDescent="0.2">
      <c r="A34" s="79" t="s">
        <v>48</v>
      </c>
      <c r="B34" s="98"/>
      <c r="C34" s="93">
        <f>IF(OR('Tabel 1'!$D34&lt;5,'Tabel 2'!C34&lt;0.5),"-",IFERROR('Tabel 2'!C34/'Tabel 1'!$D34*100,"-"))</f>
        <v>1.4320252929142645</v>
      </c>
      <c r="D34" s="93">
        <f>IF(OR('Tabel 1'!$D34&lt;5,'Tabel 2'!D34&lt;0.5),"-",IFERROR('Tabel 2'!D34/'Tabel 1'!$D34*100,"-"))</f>
        <v>1.2029888413613539</v>
      </c>
      <c r="E34" s="100"/>
      <c r="F34" s="93">
        <f>IF(OR('Tabel 1'!$G34&lt;5,'Tabel 2'!F34&lt;0.5),"-",IFERROR('Tabel 2'!F34/'Tabel 1'!$G34*100,"-"))</f>
        <v>1.3085651537335286</v>
      </c>
      <c r="G34" s="93">
        <f>IF(OR('Tabel 1'!$G34&lt;5,'Tabel 2'!G34&lt;0.5),"-",IFERROR('Tabel 2'!G34/'Tabel 1'!$G34*100,"-"))</f>
        <v>1.1082388360175695</v>
      </c>
      <c r="H34" s="100"/>
      <c r="I34" s="93">
        <f>IF(OR('Tabel 1'!$J34&lt;5,'Tabel 2'!I34&lt;0.5),"-",IFERROR('Tabel 2'!I34/'Tabel 1'!$J34*100,"-"))</f>
        <v>1.349279362158847</v>
      </c>
      <c r="J34" s="93">
        <f>IF(OR('Tabel 1'!$J34&lt;5,'Tabel 2'!J34&lt;0.5),"-",IFERROR('Tabel 2'!J34/'Tabel 1'!$J34*100,"-"))</f>
        <v>1.139485127261576</v>
      </c>
      <c r="L34" s="42"/>
      <c r="P34" s="42"/>
    </row>
    <row r="35" spans="1:16" ht="15.75" customHeight="1" x14ac:dyDescent="0.2">
      <c r="A35" s="90" t="s">
        <v>49</v>
      </c>
      <c r="B35" s="98"/>
      <c r="C35" s="94">
        <f>IF(OR('Tabel 1'!$D35&lt;5,'Tabel 2'!C35&lt;0.5),"-",IFERROR('Tabel 2'!C35/'Tabel 1'!$D35*100,"-"))</f>
        <v>1.528308440430705</v>
      </c>
      <c r="D35" s="94">
        <f>IF(OR('Tabel 1'!$D35&lt;5,'Tabel 2'!D35&lt;0.5),"-",IFERROR('Tabel 2'!D35/'Tabel 1'!$D35*100,"-"))</f>
        <v>1.2992372351510941</v>
      </c>
      <c r="E35" s="100"/>
      <c r="F35" s="94">
        <f>IF(OR('Tabel 1'!$G35&lt;5,'Tabel 2'!F35&lt;0.5),"-",IFERROR('Tabel 2'!F35/'Tabel 1'!$G35*100,"-"))</f>
        <v>1.657022619673856</v>
      </c>
      <c r="G35" s="94">
        <f>IF(OR('Tabel 1'!$G35&lt;5,'Tabel 2'!G35&lt;0.5),"-",IFERROR('Tabel 2'!G35/'Tabel 1'!$G35*100,"-"))</f>
        <v>1.3659523934771174</v>
      </c>
      <c r="H35" s="100"/>
      <c r="I35" s="94">
        <f>IF(OR('Tabel 1'!$J35&lt;5,'Tabel 2'!I35&lt;0.5),"-",IFERROR('Tabel 2'!I35/'Tabel 1'!$J35*100,"-"))</f>
        <v>1.5794979079497908</v>
      </c>
      <c r="J35" s="94">
        <f>IF(OR('Tabel 1'!$J35&lt;5,'Tabel 2'!J35&lt;0.5),"-",IFERROR('Tabel 2'!J35/'Tabel 1'!$J35*100,"-"))</f>
        <v>1.3257697698744768</v>
      </c>
      <c r="L35" s="42"/>
      <c r="P35" s="42"/>
    </row>
    <row r="36" spans="1:16" ht="15.75" customHeight="1" x14ac:dyDescent="0.2">
      <c r="A36" s="83" t="s">
        <v>50</v>
      </c>
      <c r="B36" s="98"/>
      <c r="C36" s="95">
        <f>IF(OR('Tabel 1'!$D36&lt;5,'Tabel 2'!C36&lt;0.5),"-",IFERROR('Tabel 2'!C36/'Tabel 1'!$D36*100,"-"))</f>
        <v>3.5901926444833623</v>
      </c>
      <c r="D36" s="95">
        <f>IF(OR('Tabel 1'!$D36&lt;5,'Tabel 2'!D36&lt;0.5),"-",IFERROR('Tabel 2'!D36/'Tabel 1'!$D36*100,"-"))</f>
        <v>3.0912272329246933</v>
      </c>
      <c r="E36" s="100"/>
      <c r="F36" s="95">
        <f>IF(OR('Tabel 1'!$G36&lt;5,'Tabel 2'!F36&lt;0.5),"-",IFERROR('Tabel 2'!F36/'Tabel 1'!$G36*100,"-"))</f>
        <v>3.8414024354373786</v>
      </c>
      <c r="G36" s="95">
        <f>IF(OR('Tabel 1'!$G36&lt;5,'Tabel 2'!G36&lt;0.5),"-",IFERROR('Tabel 2'!G36/'Tabel 1'!$G36*100,"-"))</f>
        <v>3.2066121536560974</v>
      </c>
      <c r="H36" s="100"/>
      <c r="I36" s="95">
        <f>IF(OR('Tabel 1'!$J36&lt;5,'Tabel 2'!I36&lt;0.5),"-",IFERROR('Tabel 2'!I36/'Tabel 1'!$J36*100,"-"))</f>
        <v>3.7404553291811817</v>
      </c>
      <c r="J36" s="95">
        <f>IF(OR('Tabel 1'!$J36&lt;5,'Tabel 2'!J36&lt;0.5),"-",IFERROR('Tabel 2'!J36/'Tabel 1'!$J36*100,"-"))</f>
        <v>3.1602454343924835</v>
      </c>
      <c r="L36" s="42"/>
      <c r="P36" s="42"/>
    </row>
    <row r="37" spans="1:16" ht="15.75" customHeight="1" x14ac:dyDescent="0.2">
      <c r="A37" s="79" t="s">
        <v>51</v>
      </c>
      <c r="B37" s="98"/>
      <c r="C37" s="93">
        <f>IF(OR('Tabel 1'!$D37&lt;5,'Tabel 2'!C37&lt;0.5),"-",IFERROR('Tabel 2'!C37/'Tabel 1'!$D37*100,"-"))</f>
        <v>2.5200224455440496</v>
      </c>
      <c r="D37" s="93">
        <f>IF(OR('Tabel 1'!$D37&lt;5,'Tabel 2'!D37&lt;0.5),"-",IFERROR('Tabel 2'!D37/'Tabel 1'!$D37*100,"-"))</f>
        <v>2.1889091975718</v>
      </c>
      <c r="E37" s="100"/>
      <c r="F37" s="93">
        <f>IF(OR('Tabel 1'!$G37&lt;5,'Tabel 2'!F37&lt;0.5),"-",IFERROR('Tabel 2'!F37/'Tabel 1'!$G37*100,"-"))</f>
        <v>2.8581955995367934</v>
      </c>
      <c r="G37" s="93">
        <f>IF(OR('Tabel 1'!$G37&lt;5,'Tabel 2'!G37&lt;0.5),"-",IFERROR('Tabel 2'!G37/'Tabel 1'!$G37*100,"-"))</f>
        <v>2.3829516264869985</v>
      </c>
      <c r="H37" s="100"/>
      <c r="I37" s="93">
        <f>IF(OR('Tabel 1'!$J37&lt;5,'Tabel 2'!I37&lt;0.5),"-",IFERROR('Tabel 2'!I37/'Tabel 1'!$J37*100,"-"))</f>
        <v>2.6864589000284966</v>
      </c>
      <c r="J37" s="93">
        <f>IF(OR('Tabel 1'!$J37&lt;5,'Tabel 2'!J37&lt;0.5),"-",IFERROR('Tabel 2'!J37/'Tabel 1'!$J37*100,"-"))</f>
        <v>2.2844097821299965</v>
      </c>
      <c r="L37" s="42"/>
      <c r="P37" s="42"/>
    </row>
    <row r="38" spans="1:16" ht="15.75" customHeight="1" x14ac:dyDescent="0.2">
      <c r="A38" s="90" t="s">
        <v>52</v>
      </c>
      <c r="B38" s="98"/>
      <c r="C38" s="94">
        <f>IF(OR('Tabel 1'!$D38&lt;5,'Tabel 2'!C38&lt;0.5),"-",IFERROR('Tabel 2'!C38/'Tabel 1'!$D38*100,"-"))</f>
        <v>4.4629116651277316</v>
      </c>
      <c r="D38" s="94">
        <f>IF(OR('Tabel 1'!$D38&lt;5,'Tabel 2'!D38&lt;0.5),"-",IFERROR('Tabel 2'!D38/'Tabel 1'!$D38*100,"-"))</f>
        <v>3.7450652508464146</v>
      </c>
      <c r="E38" s="100"/>
      <c r="F38" s="94">
        <f>IF(OR('Tabel 1'!$G38&lt;5,'Tabel 2'!F38&lt;0.5),"-",IFERROR('Tabel 2'!F38/'Tabel 1'!$G38*100,"-"))</f>
        <v>4.5156842468114444</v>
      </c>
      <c r="G38" s="94">
        <f>IF(OR('Tabel 1'!$G38&lt;5,'Tabel 2'!G38&lt;0.5),"-",IFERROR('Tabel 2'!G38/'Tabel 1'!$G38*100,"-"))</f>
        <v>3.9611509824198552</v>
      </c>
      <c r="H38" s="100"/>
      <c r="I38" s="94">
        <f>IF(OR('Tabel 1'!$J38&lt;5,'Tabel 2'!I38&lt;0.5),"-",IFERROR('Tabel 2'!I38/'Tabel 1'!$J38*100,"-"))</f>
        <v>4.48780487804878</v>
      </c>
      <c r="J38" s="94">
        <f>IF(OR('Tabel 1'!$J38&lt;5,'Tabel 2'!J38&lt;0.5),"-",IFERROR('Tabel 2'!J38/'Tabel 1'!$J38*100,"-"))</f>
        <v>3.8469944715447153</v>
      </c>
      <c r="L38" s="42"/>
      <c r="P38" s="42"/>
    </row>
    <row r="39" spans="1:16" ht="15.75" customHeight="1" x14ac:dyDescent="0.2">
      <c r="A39" s="83" t="s">
        <v>53</v>
      </c>
      <c r="B39" s="98"/>
      <c r="C39" s="95">
        <f>IF(OR('Tabel 1'!$D39&lt;5,'Tabel 2'!C39&lt;0.5),"-",IFERROR('Tabel 2'!C39/'Tabel 1'!$D39*100,"-"))</f>
        <v>3.718556325191396</v>
      </c>
      <c r="D39" s="95">
        <f>IF(OR('Tabel 1'!$D39&lt;5,'Tabel 2'!D39&lt;0.5),"-",IFERROR('Tabel 2'!D39/'Tabel 1'!$D39*100,"-"))</f>
        <v>3.3016799125045573</v>
      </c>
      <c r="E39" s="100"/>
      <c r="F39" s="95">
        <f>IF(OR('Tabel 1'!$G39&lt;5,'Tabel 2'!F39&lt;0.5),"-",IFERROR('Tabel 2'!F39/'Tabel 1'!$G39*100,"-"))</f>
        <v>3.4585824081981213</v>
      </c>
      <c r="G39" s="95">
        <f>IF(OR('Tabel 1'!$G39&lt;5,'Tabel 2'!G39&lt;0.5),"-",IFERROR('Tabel 2'!G39/'Tabel 1'!$G39*100,"-"))</f>
        <v>2.990709222886422</v>
      </c>
      <c r="H39" s="100"/>
      <c r="I39" s="95">
        <f>IF(OR('Tabel 1'!$J39&lt;5,'Tabel 2'!I39&lt;0.5),"-",IFERROR('Tabel 2'!I39/'Tabel 1'!$J39*100,"-"))</f>
        <v>3.5988200589970503</v>
      </c>
      <c r="J39" s="95">
        <f>IF(OR('Tabel 1'!$J39&lt;5,'Tabel 2'!J39&lt;0.5),"-",IFERROR('Tabel 2'!J39/'Tabel 1'!$J39*100,"-"))</f>
        <v>3.1584560471976402</v>
      </c>
      <c r="L39" s="42"/>
      <c r="P39" s="42"/>
    </row>
    <row r="40" spans="1:16" ht="15.75" customHeight="1" x14ac:dyDescent="0.2">
      <c r="A40" s="79" t="s">
        <v>54</v>
      </c>
      <c r="B40" s="98"/>
      <c r="C40" s="93">
        <f>IF(OR('Tabel 1'!$D40&lt;5,'Tabel 2'!C40&lt;0.5),"-",IFERROR('Tabel 2'!C40/'Tabel 1'!$D40*100,"-"))</f>
        <v>6.3021316033364219</v>
      </c>
      <c r="D40" s="93">
        <f>IF(OR('Tabel 1'!$D40&lt;5,'Tabel 2'!D40&lt;0.5),"-",IFERROR('Tabel 2'!D40/'Tabel 1'!$D40*100,"-"))</f>
        <v>5.2446274328081559</v>
      </c>
      <c r="E40" s="100"/>
      <c r="F40" s="93">
        <f>IF(OR('Tabel 1'!$G40&lt;5,'Tabel 2'!F40&lt;0.5),"-",IFERROR('Tabel 2'!F40/'Tabel 1'!$G40*100,"-"))</f>
        <v>4.485530546623794</v>
      </c>
      <c r="G40" s="93">
        <f>IF(OR('Tabel 1'!$G40&lt;5,'Tabel 2'!G40&lt;0.5),"-",IFERROR('Tabel 2'!G40/'Tabel 1'!$G40*100,"-"))</f>
        <v>3.7423115755627014</v>
      </c>
      <c r="H40" s="100"/>
      <c r="I40" s="93">
        <f>IF(OR('Tabel 1'!$J40&lt;5,'Tabel 2'!I40&lt;0.5),"-",IFERROR('Tabel 2'!I40/'Tabel 1'!$J40*100,"-"))</f>
        <v>4.7540759008083295</v>
      </c>
      <c r="J40" s="93">
        <f>IF(OR('Tabel 1'!$J40&lt;5,'Tabel 2'!J40&lt;0.5),"-",IFERROR('Tabel 2'!J40/'Tabel 1'!$J40*100,"-"))</f>
        <v>3.9643966296752979</v>
      </c>
      <c r="L40" s="42"/>
      <c r="P40" s="42"/>
    </row>
    <row r="41" spans="1:16" ht="15.75" customHeight="1" x14ac:dyDescent="0.2">
      <c r="A41" s="90" t="s">
        <v>214</v>
      </c>
      <c r="B41" s="98"/>
      <c r="C41" s="94">
        <f>IF(OR('Tabel 1'!$D41&lt;5,'Tabel 2'!C41&lt;0.5),"-",IFERROR('Tabel 2'!C41/'Tabel 1'!$D41*100,"-"))</f>
        <v>2.4648310688950343</v>
      </c>
      <c r="D41" s="94">
        <f>IF(OR('Tabel 1'!$D41&lt;5,'Tabel 2'!D41&lt;0.5),"-",IFERROR('Tabel 2'!D41/'Tabel 1'!$D41*100,"-"))</f>
        <v>2.0969525069135506</v>
      </c>
      <c r="E41" s="101"/>
      <c r="F41" s="94">
        <f>IF(OR('Tabel 1'!$G41&lt;5,'Tabel 2'!F41&lt;0.5),"-",IFERROR('Tabel 2'!F41/'Tabel 1'!$G41*100,"-"))</f>
        <v>5.2387267904509285</v>
      </c>
      <c r="G41" s="94">
        <f>IF(OR('Tabel 1'!$G41&lt;5,'Tabel 2'!G41&lt;0.5),"-",IFERROR('Tabel 2'!G41/'Tabel 1'!$G41*100,"-"))</f>
        <v>4.6022990716180372</v>
      </c>
      <c r="H41" s="100"/>
      <c r="I41" s="94">
        <f>IF(OR('Tabel 1'!$J41&lt;5,'Tabel 2'!I41&lt;0.5),"-",IFERROR('Tabel 2'!I41/'Tabel 1'!$J41*100,"-"))</f>
        <v>2.89058524173028</v>
      </c>
      <c r="J41" s="94">
        <f>IF(OR('Tabel 1'!$J41&lt;5,'Tabel 2'!J41&lt;0.5),"-",IFERROR('Tabel 2'!J41/'Tabel 1'!$J41*100,"-"))</f>
        <v>2.4814881424936384</v>
      </c>
      <c r="L41" s="42"/>
      <c r="P41" s="42"/>
    </row>
    <row r="42" spans="1:16" ht="15.75" customHeight="1" x14ac:dyDescent="0.2">
      <c r="A42" s="83" t="s">
        <v>55</v>
      </c>
      <c r="B42" s="98"/>
      <c r="C42" s="95">
        <f>IF(OR('Tabel 1'!$D42&lt;5,'Tabel 2'!C42&lt;0.5),"-",IFERROR('Tabel 2'!C42/'Tabel 1'!$D42*100,"-"))</f>
        <v>4.5313040470425463</v>
      </c>
      <c r="D42" s="95">
        <f>IF(OR('Tabel 1'!$D42&lt;5,'Tabel 2'!D42&lt;0.5),"-",IFERROR('Tabel 2'!D42/'Tabel 1'!$D42*100,"-"))</f>
        <v>4.0712684192320996</v>
      </c>
      <c r="E42" s="100"/>
      <c r="F42" s="95">
        <f>IF(OR('Tabel 1'!$G42&lt;5,'Tabel 2'!F42&lt;0.5),"-",IFERROR('Tabel 2'!F42/'Tabel 1'!$G42*100,"-"))</f>
        <v>5.3662358010184095</v>
      </c>
      <c r="G42" s="95">
        <f>IF(OR('Tabel 1'!$G42&lt;5,'Tabel 2'!G42&lt;0.5),"-",IFERROR('Tabel 2'!G42/'Tabel 1'!$G42*100,"-"))</f>
        <v>4.6285754014884448</v>
      </c>
      <c r="H42" s="100"/>
      <c r="I42" s="95">
        <f>IF(OR('Tabel 1'!$J42&lt;5,'Tabel 2'!I42&lt;0.5),"-",IFERROR('Tabel 2'!I42/'Tabel 1'!$J42*100,"-"))</f>
        <v>4.9228508449669359</v>
      </c>
      <c r="J42" s="95">
        <f>IF(OR('Tabel 1'!$J42&lt;5,'Tabel 2'!J42&lt;0.5),"-",IFERROR('Tabel 2'!J42/'Tabel 1'!$J42*100,"-"))</f>
        <v>4.3326212343864805</v>
      </c>
      <c r="L42" s="42"/>
      <c r="P42" s="42"/>
    </row>
    <row r="43" spans="1:16" ht="15.75" customHeight="1" x14ac:dyDescent="0.2">
      <c r="A43" s="79" t="s">
        <v>56</v>
      </c>
      <c r="B43" s="98"/>
      <c r="C43" s="93">
        <f>IF(OR('Tabel 1'!$D43&lt;5,'Tabel 2'!C43&lt;0.5),"-",IFERROR('Tabel 2'!C43/'Tabel 1'!$D43*100,"-"))</f>
        <v>4.9773755656108598</v>
      </c>
      <c r="D43" s="93">
        <f>IF(OR('Tabel 1'!$D43&lt;5,'Tabel 2'!D43&lt;0.5),"-",IFERROR('Tabel 2'!D43/'Tabel 1'!$D43*100,"-"))</f>
        <v>4.5308129713423826</v>
      </c>
      <c r="E43" s="100"/>
      <c r="F43" s="93">
        <f>IF(OR('Tabel 1'!$G43&lt;5,'Tabel 2'!F43&lt;0.5),"-",IFERROR('Tabel 2'!F43/'Tabel 1'!$G43*100,"-"))</f>
        <v>7.4935400516795871</v>
      </c>
      <c r="G43" s="93">
        <f>IF(OR('Tabel 1'!$G43&lt;5,'Tabel 2'!G43&lt;0.5),"-",IFERROR('Tabel 2'!G43/'Tabel 1'!$G43*100,"-"))</f>
        <v>5.7928010335917319</v>
      </c>
      <c r="H43" s="100"/>
      <c r="I43" s="93">
        <f>IF(OR('Tabel 1'!$J43&lt;5,'Tabel 2'!I43&lt;0.5),"-",IFERROR('Tabel 2'!I43/'Tabel 1'!$J43*100,"-"))</f>
        <v>6.3326374391092548</v>
      </c>
      <c r="J43" s="93">
        <f>IF(OR('Tabel 1'!$J43&lt;5,'Tabel 2'!J43&lt;0.5),"-",IFERROR('Tabel 2'!J43/'Tabel 1'!$J43*100,"-"))</f>
        <v>5.2105476687543497</v>
      </c>
      <c r="L43" s="42"/>
      <c r="P43" s="42"/>
    </row>
    <row r="44" spans="1:16" ht="15.75" customHeight="1" x14ac:dyDescent="0.2">
      <c r="A44" s="90" t="s">
        <v>57</v>
      </c>
      <c r="B44" s="98"/>
      <c r="C44" s="94">
        <f>IF(OR('Tabel 1'!$D44&lt;5,'Tabel 2'!C44&lt;0.5),"-",IFERROR('Tabel 2'!C44/'Tabel 1'!$D44*100,"-"))</f>
        <v>9.8407281001137665</v>
      </c>
      <c r="D44" s="94">
        <f>IF(OR('Tabel 1'!$D44&lt;5,'Tabel 2'!D44&lt;0.5),"-",IFERROR('Tabel 2'!D44/'Tabel 1'!$D44*100,"-"))</f>
        <v>8.3742593856655301</v>
      </c>
      <c r="E44" s="100"/>
      <c r="F44" s="94">
        <f>IF(OR('Tabel 1'!$G44&lt;5,'Tabel 2'!F44&lt;0.5),"-",IFERROR('Tabel 2'!F44/'Tabel 1'!$G44*100,"-"))</f>
        <v>11.660661644284311</v>
      </c>
      <c r="G44" s="94">
        <f>IF(OR('Tabel 1'!$G44&lt;5,'Tabel 2'!G44&lt;0.5),"-",IFERROR('Tabel 2'!G44/'Tabel 1'!$G44*100,"-"))</f>
        <v>9.2139433344251565</v>
      </c>
      <c r="H44" s="100"/>
      <c r="I44" s="94">
        <f>IF(OR('Tabel 1'!$J44&lt;5,'Tabel 2'!I44&lt;0.5),"-",IFERROR('Tabel 2'!I44/'Tabel 1'!$J44*100,"-"))</f>
        <v>10.995635003117856</v>
      </c>
      <c r="J44" s="94">
        <f>IF(OR('Tabel 1'!$J44&lt;5,'Tabel 2'!J44&lt;0.5),"-",IFERROR('Tabel 2'!J44/'Tabel 1'!$J44*100,"-"))</f>
        <v>8.9071122427769698</v>
      </c>
      <c r="L44" s="42"/>
      <c r="P44" s="42"/>
    </row>
    <row r="45" spans="1:16" ht="15.75" customHeight="1" x14ac:dyDescent="0.2">
      <c r="A45" s="83" t="s">
        <v>58</v>
      </c>
      <c r="B45" s="98"/>
      <c r="C45" s="95">
        <f>IF(OR('Tabel 1'!$D45&lt;5,'Tabel 2'!C45&lt;0.5),"-",IFERROR('Tabel 2'!C45/'Tabel 1'!$D45*100,"-"))</f>
        <v>6.8859984697781176</v>
      </c>
      <c r="D45" s="95">
        <f>IF(OR('Tabel 1'!$D45&lt;5,'Tabel 2'!D45&lt;0.5),"-",IFERROR('Tabel 2'!D45/'Tabel 1'!$D45*100,"-"))</f>
        <v>5.9787742922723792</v>
      </c>
      <c r="E45" s="100"/>
      <c r="F45" s="95">
        <f>IF(OR('Tabel 1'!$G45&lt;5,'Tabel 2'!F45&lt;0.5),"-",IFERROR('Tabel 2'!F45/'Tabel 1'!$G45*100,"-"))</f>
        <v>10.924981791697014</v>
      </c>
      <c r="G45" s="95">
        <f>IF(OR('Tabel 1'!$G45&lt;5,'Tabel 2'!G45&lt;0.5),"-",IFERROR('Tabel 2'!G45/'Tabel 1'!$G45*100,"-"))</f>
        <v>8.703507647487255</v>
      </c>
      <c r="H45" s="100"/>
      <c r="I45" s="95">
        <f>IF(OR('Tabel 1'!$J45&lt;5,'Tabel 2'!I45&lt;0.5),"-",IFERROR('Tabel 2'!I45/'Tabel 1'!$J45*100,"-"))</f>
        <v>8.2768999247554564</v>
      </c>
      <c r="J45" s="95">
        <f>IF(OR('Tabel 1'!$J45&lt;5,'Tabel 2'!J45&lt;0.5),"-",IFERROR('Tabel 2'!J45/'Tabel 1'!$J45*100,"-"))</f>
        <v>6.9170885377476798</v>
      </c>
      <c r="L45" s="42"/>
      <c r="P45" s="42"/>
    </row>
    <row r="46" spans="1:16" ht="15.75" customHeight="1" x14ac:dyDescent="0.2">
      <c r="A46" s="79" t="s">
        <v>59</v>
      </c>
      <c r="B46" s="98"/>
      <c r="C46" s="93">
        <f>IF(OR('Tabel 1'!$D46&lt;5,'Tabel 2'!C46&lt;0.5),"-",IFERROR('Tabel 2'!C46/'Tabel 1'!$D46*100,"-"))</f>
        <v>4.1726733942015057</v>
      </c>
      <c r="D46" s="93">
        <f>IF(OR('Tabel 1'!$D46&lt;5,'Tabel 2'!D46&lt;0.5),"-",IFERROR('Tabel 2'!D46/'Tabel 1'!$D46*100,"-"))</f>
        <v>3.5589589139836613</v>
      </c>
      <c r="E46" s="100"/>
      <c r="F46" s="93">
        <f>IF(OR('Tabel 1'!$G46&lt;5,'Tabel 2'!F46&lt;0.5),"-",IFERROR('Tabel 2'!F46/'Tabel 1'!$G46*100,"-"))</f>
        <v>6.0466226430105818</v>
      </c>
      <c r="G46" s="93">
        <f>IF(OR('Tabel 1'!$G46&lt;5,'Tabel 2'!G46&lt;0.5),"-",IFERROR('Tabel 2'!G46/'Tabel 1'!$G46*100,"-"))</f>
        <v>4.9516477842310449</v>
      </c>
      <c r="H46" s="100"/>
      <c r="I46" s="93">
        <f>IF(OR('Tabel 1'!$J46&lt;5,'Tabel 2'!I46&lt;0.5),"-",IFERROR('Tabel 2'!I46/'Tabel 1'!$J46*100,"-"))</f>
        <v>5.1127519457194177</v>
      </c>
      <c r="J46" s="93">
        <f>IF(OR('Tabel 1'!$J46&lt;5,'Tabel 2'!J46&lt;0.5),"-",IFERROR('Tabel 2'!J46/'Tabel 1'!$J46*100,"-"))</f>
        <v>4.2576101376970668</v>
      </c>
      <c r="L46" s="42"/>
      <c r="P46" s="42"/>
    </row>
    <row r="47" spans="1:16" ht="15.75" customHeight="1" x14ac:dyDescent="0.2">
      <c r="A47" s="38"/>
      <c r="B47" s="2"/>
      <c r="E47" s="2"/>
      <c r="H47" s="2"/>
      <c r="L47" s="42"/>
      <c r="P47" s="42"/>
    </row>
    <row r="48" spans="1:16" ht="15.75" customHeight="1" x14ac:dyDescent="0.2">
      <c r="A48" s="88" t="s">
        <v>20</v>
      </c>
      <c r="B48" s="99">
        <f>SUM(B9:B46)-SUM(B17:B20)</f>
        <v>22549</v>
      </c>
      <c r="C48" s="92">
        <f>IF(OR('Tabel 1'!$D48&lt;5,'Tabel 2'!C48&lt;0.5),"-",IFERROR('Tabel 2'!C48/'Tabel 1'!$D48*100,"-"))</f>
        <v>3.2647403657561114</v>
      </c>
      <c r="D48" s="92">
        <f>IF(OR('Tabel 1'!$D48&lt;5,'Tabel 2'!D48&lt;0.5),"-",IFERROR('Tabel 2'!D48/'Tabel 1'!$D48*100,"-"))</f>
        <v>2.8077917118657059</v>
      </c>
      <c r="E48" s="108" t="e">
        <f>IF(#REF!&lt;10,"-",'Tabel 2'!E48/#REF!*100)</f>
        <v>#REF!</v>
      </c>
      <c r="F48" s="92">
        <f>IF(OR('Tabel 1'!$G48&lt;5,'Tabel 2'!F48&lt;0.5),"-",IFERROR('Tabel 2'!F48/'Tabel 1'!$G48*100,"-"))</f>
        <v>4.1549792410110662</v>
      </c>
      <c r="G48" s="92">
        <f>IF(OR('Tabel 1'!$G48&lt;5,'Tabel 2'!G48&lt;0.5),"-",IFERROR('Tabel 2'!G48/'Tabel 1'!$G48*100,"-"))</f>
        <v>3.4116429719024568</v>
      </c>
      <c r="H48" s="108" t="e">
        <f>IF(#REF!&lt;10,"-",'Tabel 2'!H48/#REF!*100)</f>
        <v>#REF!</v>
      </c>
      <c r="I48" s="92">
        <f>IF(OR('Tabel 1'!$J48&lt;5,'Tabel 2'!I48&lt;0.5),"-",IFERROR('Tabel 2'!I48/'Tabel 1'!$J48*100,"-"))</f>
        <v>3.7171365518876698</v>
      </c>
      <c r="J48" s="92">
        <f>IF(OR('Tabel 1'!$J48&lt;5,'Tabel 2'!J48&lt;0.5),"-",IFERROR('Tabel 2'!J48/'Tabel 1'!$J48*100,"-"))</f>
        <v>3.1146531786300349</v>
      </c>
      <c r="K48" s="72"/>
      <c r="L48" s="42"/>
      <c r="P48" s="42"/>
    </row>
    <row r="49" spans="1:17" ht="15.75" customHeight="1" x14ac:dyDescent="0.2">
      <c r="B49" s="2"/>
      <c r="E49" s="2"/>
      <c r="H49" s="2"/>
      <c r="L49" s="42"/>
      <c r="P49" s="42"/>
    </row>
    <row r="50" spans="1:17" ht="15.75" customHeight="1" x14ac:dyDescent="0.2">
      <c r="A50" s="109" t="s">
        <v>60</v>
      </c>
      <c r="B50" s="110" t="e">
        <f>IF(#REF!&lt;10,"-",'Tabel 2'!B50/#REF!*100)</f>
        <v>#REF!</v>
      </c>
      <c r="C50" s="94">
        <f>IF(OR('Tabel 1'!$D50&lt;5,'Tabel 2'!C50&lt;0.5),"-",IFERROR('Tabel 2'!C50/'Tabel 1'!$D50*100,"-"))</f>
        <v>1.8162654570777887</v>
      </c>
      <c r="D50" s="94">
        <f>IF(OR('Tabel 1'!$D50&lt;5,'Tabel 2'!D50&lt;0.5),"-",IFERROR('Tabel 2'!D50/'Tabel 1'!$D50*100,"-"))</f>
        <v>1.5919352920140784</v>
      </c>
      <c r="E50" s="100"/>
      <c r="F50" s="94">
        <f>IF(OR('Tabel 1'!$G50&lt;5,'Tabel 2'!F50&lt;0.5),"-",IFERROR('Tabel 2'!F50/'Tabel 1'!$G50*100,"-"))</f>
        <v>2.464502408206668</v>
      </c>
      <c r="G50" s="94">
        <f>IF(OR('Tabel 1'!$G50&lt;5,'Tabel 2'!G50&lt;0.5),"-",IFERROR('Tabel 2'!G50/'Tabel 1'!$G50*100,"-"))</f>
        <v>2.0121756427097015</v>
      </c>
      <c r="H50" s="100"/>
      <c r="I50" s="94">
        <f>IF(OR('Tabel 1'!$J50&lt;5,'Tabel 2'!I50&lt;0.5),"-",IFERROR('Tabel 2'!I50/'Tabel 1'!$J50*100,"-"))</f>
        <v>1.9662027257733152</v>
      </c>
      <c r="J50" s="94">
        <f>IF(OR('Tabel 1'!$J50&lt;5,'Tabel 2'!J50&lt;0.5),"-",IFERROR('Tabel 2'!J50/'Tabel 1'!$J50*100,"-"))</f>
        <v>1.6891369252582542</v>
      </c>
      <c r="K50" s="34"/>
      <c r="L50" s="42"/>
      <c r="M50" s="34"/>
      <c r="N50" s="34"/>
      <c r="P50" s="42"/>
    </row>
    <row r="51" spans="1:17" ht="15.75" customHeight="1" x14ac:dyDescent="0.2">
      <c r="A51" s="111" t="s">
        <v>61</v>
      </c>
      <c r="B51" s="110"/>
      <c r="C51" s="95">
        <f>IF(OR('Tabel 1'!$D51&lt;5,'Tabel 2'!C51&lt;0.5),"-",IFERROR('Tabel 2'!C51/'Tabel 1'!$D51*100,"-"))</f>
        <v>5.6432423857868024</v>
      </c>
      <c r="D51" s="95">
        <f>IF(OR('Tabel 1'!$D51&lt;5,'Tabel 2'!D51&lt;0.5),"-",IFERROR('Tabel 2'!D51/'Tabel 1'!$D51*100,"-"))</f>
        <v>4.7631129045050766</v>
      </c>
      <c r="E51" s="101"/>
      <c r="F51" s="95">
        <f>IF(OR('Tabel 1'!$G51&lt;5,'Tabel 2'!F51&lt;0.5),"-",IFERROR('Tabel 2'!F51/'Tabel 1'!$G51*100,"-"))</f>
        <v>6.0333163276623116</v>
      </c>
      <c r="G51" s="95">
        <f>IF(OR('Tabel 1'!$G51&lt;5,'Tabel 2'!G51&lt;0.5),"-",IFERROR('Tabel 2'!G51/'Tabel 1'!$G51*100,"-"))</f>
        <v>4.9143561874764323</v>
      </c>
      <c r="H51" s="101"/>
      <c r="I51" s="95">
        <f>IF(OR('Tabel 1'!$J51&lt;5,'Tabel 2'!I51&lt;0.5),"-",IFERROR('Tabel 2'!I51/'Tabel 1'!$J51*100,"-"))</f>
        <v>5.8933981991208979</v>
      </c>
      <c r="J51" s="95">
        <f>IF(OR('Tabel 1'!$J51&lt;5,'Tabel 2'!J51&lt;0.5),"-",IFERROR('Tabel 2'!J51/'Tabel 1'!$J51*100,"-"))</f>
        <v>4.8601057625286277</v>
      </c>
      <c r="K51" s="34"/>
      <c r="L51" s="42"/>
      <c r="M51" s="34"/>
      <c r="N51" s="34"/>
      <c r="O51" s="24"/>
      <c r="P51" s="42"/>
      <c r="Q51" s="24"/>
    </row>
    <row r="52" spans="1:17" ht="15.75" customHeight="1" x14ac:dyDescent="0.2">
      <c r="A52" s="112" t="s">
        <v>62</v>
      </c>
      <c r="B52" s="110"/>
      <c r="C52" s="93">
        <f>IF(OR('Tabel 1'!$D52&lt;5,'Tabel 2'!C52&lt;0.5),"-",IFERROR('Tabel 2'!C52/'Tabel 1'!$D52*100,"-"))</f>
        <v>2.673596582024798</v>
      </c>
      <c r="D52" s="93">
        <f>IF(OR('Tabel 1'!$D52&lt;5,'Tabel 2'!D52&lt;0.5),"-",IFERROR('Tabel 2'!D52/'Tabel 1'!$D52*100,"-"))</f>
        <v>2.2976236703591955</v>
      </c>
      <c r="E52" s="101"/>
      <c r="F52" s="93">
        <f>IF(OR('Tabel 1'!$G52&lt;5,'Tabel 2'!F52&lt;0.5),"-",IFERROR('Tabel 2'!F52/'Tabel 1'!$G52*100,"-"))</f>
        <v>2.8585813381069589</v>
      </c>
      <c r="G52" s="93">
        <f>IF(OR('Tabel 1'!$G52&lt;5,'Tabel 2'!G52&lt;0.5),"-",IFERROR('Tabel 2'!G52/'Tabel 1'!$G52*100,"-"))</f>
        <v>2.3975535168195719</v>
      </c>
      <c r="H52" s="101"/>
      <c r="I52" s="93">
        <f>IF(OR('Tabel 1'!$J52&lt;5,'Tabel 2'!I52&lt;0.5),"-",IFERROR('Tabel 2'!I52/'Tabel 1'!$J52*100,"-"))</f>
        <v>2.7737668501034989</v>
      </c>
      <c r="J52" s="93">
        <f>IF(OR('Tabel 1'!$J52&lt;5,'Tabel 2'!J52&lt;0.5),"-",IFERROR('Tabel 2'!J52/'Tabel 1'!$J52*100,"-"))</f>
        <v>2.3517362346645125</v>
      </c>
      <c r="L52" s="42"/>
      <c r="P52" s="42"/>
    </row>
    <row r="53" spans="1:17" x14ac:dyDescent="0.2">
      <c r="A53" s="27" t="s">
        <v>63</v>
      </c>
      <c r="B53" s="2"/>
      <c r="D53" s="23"/>
      <c r="E53" s="2"/>
      <c r="G53" s="23"/>
      <c r="H53" s="2"/>
      <c r="P53" s="42"/>
    </row>
  </sheetData>
  <mergeCells count="9">
    <mergeCell ref="C5:D5"/>
    <mergeCell ref="F5:G5"/>
    <mergeCell ref="I5:J5"/>
    <mergeCell ref="C6:C8"/>
    <mergeCell ref="D6:D8"/>
    <mergeCell ref="F6:F8"/>
    <mergeCell ref="G6:G8"/>
    <mergeCell ref="I6:I8"/>
    <mergeCell ref="J6:J8"/>
  </mergeCells>
  <pageMargins left="0.70866141732283472" right="0.11811023622047245" top="0.39370078740157483" bottom="0.19685039370078741" header="0" footer="0.19685039370078741"/>
  <pageSetup paperSize="9" scale="95" orientation="portrait" r:id="rId1"/>
  <headerFooter alignWithMargins="0"/>
  <ignoredErrors>
    <ignoredError sqref="H48 E48 B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U53"/>
  <sheetViews>
    <sheetView showGridLines="0" workbookViewId="0">
      <selection activeCell="B38" sqref="B38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style="1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  <c r="G1" s="60"/>
    </row>
    <row r="2" spans="1:8" ht="15.75" customHeight="1" x14ac:dyDescent="0.2"/>
    <row r="3" spans="1:8" ht="15.75" customHeight="1" x14ac:dyDescent="0.25">
      <c r="A3" s="16" t="s">
        <v>188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113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114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114"/>
      <c r="H8" s="45"/>
    </row>
    <row r="9" spans="1:8" ht="15.75" customHeight="1" x14ac:dyDescent="0.2">
      <c r="A9" s="79" t="s">
        <v>207</v>
      </c>
      <c r="B9" s="80">
        <v>5905</v>
      </c>
      <c r="C9" s="80">
        <v>11229</v>
      </c>
      <c r="D9" s="80">
        <v>8114</v>
      </c>
      <c r="E9" s="80">
        <v>6937</v>
      </c>
      <c r="F9" s="80">
        <v>2310</v>
      </c>
      <c r="G9" s="115"/>
      <c r="H9" s="80">
        <f>B9+C9+D9+E9+F9</f>
        <v>34495</v>
      </c>
    </row>
    <row r="10" spans="1:8" ht="15.75" customHeight="1" x14ac:dyDescent="0.2">
      <c r="A10" s="90" t="s">
        <v>208</v>
      </c>
      <c r="B10" s="91">
        <v>3413</v>
      </c>
      <c r="C10" s="91">
        <v>6085</v>
      </c>
      <c r="D10" s="91">
        <v>8045</v>
      </c>
      <c r="E10" s="91">
        <v>12225</v>
      </c>
      <c r="F10" s="91">
        <v>4855</v>
      </c>
      <c r="G10" s="115"/>
      <c r="H10" s="91">
        <f t="shared" ref="H10:H46" si="0">B10+C10+D10+E10+F10</f>
        <v>34623</v>
      </c>
    </row>
    <row r="11" spans="1:8" ht="15.75" customHeight="1" x14ac:dyDescent="0.2">
      <c r="A11" s="83" t="s">
        <v>209</v>
      </c>
      <c r="B11" s="84">
        <v>5276</v>
      </c>
      <c r="C11" s="84">
        <v>10892</v>
      </c>
      <c r="D11" s="84">
        <v>3438</v>
      </c>
      <c r="E11" s="84">
        <v>1242</v>
      </c>
      <c r="F11" s="84">
        <v>245</v>
      </c>
      <c r="G11" s="115"/>
      <c r="H11" s="84">
        <f t="shared" si="0"/>
        <v>21093</v>
      </c>
    </row>
    <row r="12" spans="1:8" ht="15.75" customHeight="1" x14ac:dyDescent="0.2">
      <c r="A12" s="79" t="s">
        <v>26</v>
      </c>
      <c r="B12" s="80">
        <v>5192</v>
      </c>
      <c r="C12" s="80">
        <v>14991</v>
      </c>
      <c r="D12" s="80">
        <v>13643</v>
      </c>
      <c r="E12" s="80">
        <v>6707</v>
      </c>
      <c r="F12" s="80">
        <v>2411</v>
      </c>
      <c r="G12" s="115"/>
      <c r="H12" s="80">
        <f t="shared" si="0"/>
        <v>42944</v>
      </c>
    </row>
    <row r="13" spans="1:8" ht="15.75" customHeight="1" x14ac:dyDescent="0.2">
      <c r="A13" s="90" t="s">
        <v>27</v>
      </c>
      <c r="B13" s="91">
        <v>1136</v>
      </c>
      <c r="C13" s="91">
        <v>3231</v>
      </c>
      <c r="D13" s="91">
        <v>4572</v>
      </c>
      <c r="E13" s="91">
        <v>4189</v>
      </c>
      <c r="F13" s="91">
        <v>1683</v>
      </c>
      <c r="G13" s="115"/>
      <c r="H13" s="91">
        <f t="shared" si="0"/>
        <v>14811</v>
      </c>
    </row>
    <row r="14" spans="1:8" ht="15.75" customHeight="1" x14ac:dyDescent="0.2">
      <c r="A14" s="83" t="s">
        <v>28</v>
      </c>
      <c r="B14" s="84">
        <v>30</v>
      </c>
      <c r="C14" s="84">
        <v>668</v>
      </c>
      <c r="D14" s="84">
        <v>971</v>
      </c>
      <c r="E14" s="84">
        <v>700</v>
      </c>
      <c r="F14" s="84">
        <v>191</v>
      </c>
      <c r="G14" s="115"/>
      <c r="H14" s="84">
        <f t="shared" si="0"/>
        <v>2560</v>
      </c>
    </row>
    <row r="15" spans="1:8" ht="15.75" customHeight="1" x14ac:dyDescent="0.2">
      <c r="A15" s="79" t="s">
        <v>29</v>
      </c>
      <c r="B15" s="80">
        <v>1576</v>
      </c>
      <c r="C15" s="80">
        <v>3245</v>
      </c>
      <c r="D15" s="80">
        <v>900</v>
      </c>
      <c r="E15" s="80">
        <v>412</v>
      </c>
      <c r="F15" s="80">
        <v>90</v>
      </c>
      <c r="G15" s="115"/>
      <c r="H15" s="80">
        <f t="shared" si="0"/>
        <v>6223</v>
      </c>
    </row>
    <row r="16" spans="1:8" ht="15.75" customHeight="1" x14ac:dyDescent="0.2">
      <c r="A16" s="90" t="s">
        <v>30</v>
      </c>
      <c r="B16" s="91">
        <v>718</v>
      </c>
      <c r="C16" s="91">
        <v>805</v>
      </c>
      <c r="D16" s="91">
        <v>931</v>
      </c>
      <c r="E16" s="91">
        <v>918</v>
      </c>
      <c r="F16" s="91">
        <v>389</v>
      </c>
      <c r="G16" s="115"/>
      <c r="H16" s="91">
        <f t="shared" si="0"/>
        <v>3761</v>
      </c>
    </row>
    <row r="17" spans="1:8" ht="15.75" hidden="1" customHeight="1" x14ac:dyDescent="0.2">
      <c r="A17" s="31" t="s">
        <v>31</v>
      </c>
      <c r="B17" s="36">
        <v>179</v>
      </c>
      <c r="C17" s="36">
        <v>337</v>
      </c>
      <c r="D17" s="36">
        <v>535</v>
      </c>
      <c r="E17" s="36">
        <v>853</v>
      </c>
      <c r="F17" s="36">
        <v>457</v>
      </c>
      <c r="G17" s="115"/>
      <c r="H17" s="36">
        <f t="shared" si="0"/>
        <v>2361</v>
      </c>
    </row>
    <row r="18" spans="1:8" ht="15.75" hidden="1" customHeight="1" x14ac:dyDescent="0.2">
      <c r="A18" s="33" t="s">
        <v>32</v>
      </c>
      <c r="B18" s="37">
        <v>55</v>
      </c>
      <c r="C18" s="37">
        <v>252</v>
      </c>
      <c r="D18" s="37">
        <v>215</v>
      </c>
      <c r="E18" s="37">
        <v>149</v>
      </c>
      <c r="F18" s="37">
        <v>50</v>
      </c>
      <c r="G18" s="115"/>
      <c r="H18" s="37">
        <f t="shared" si="0"/>
        <v>721</v>
      </c>
    </row>
    <row r="19" spans="1:8" ht="15.75" hidden="1" customHeight="1" x14ac:dyDescent="0.2">
      <c r="A19" s="31" t="s">
        <v>33</v>
      </c>
      <c r="B19" s="36">
        <v>2</v>
      </c>
      <c r="C19" s="36">
        <v>21</v>
      </c>
      <c r="D19" s="36">
        <v>61</v>
      </c>
      <c r="E19" s="36">
        <v>129</v>
      </c>
      <c r="F19" s="36">
        <v>75</v>
      </c>
      <c r="G19" s="115"/>
      <c r="H19" s="36">
        <f t="shared" si="0"/>
        <v>288</v>
      </c>
    </row>
    <row r="20" spans="1:8" ht="15.75" hidden="1" customHeight="1" x14ac:dyDescent="0.2">
      <c r="A20" s="33" t="s">
        <v>34</v>
      </c>
      <c r="B20" s="37">
        <v>27</v>
      </c>
      <c r="C20" s="37">
        <v>81</v>
      </c>
      <c r="D20" s="37">
        <v>191</v>
      </c>
      <c r="E20" s="37">
        <v>132</v>
      </c>
      <c r="F20" s="37">
        <v>75</v>
      </c>
      <c r="G20" s="115"/>
      <c r="H20" s="37">
        <f t="shared" si="0"/>
        <v>506</v>
      </c>
    </row>
    <row r="21" spans="1:8" ht="15.75" customHeight="1" x14ac:dyDescent="0.2">
      <c r="A21" s="83" t="s">
        <v>35</v>
      </c>
      <c r="B21" s="84">
        <v>263</v>
      </c>
      <c r="C21" s="84">
        <v>691</v>
      </c>
      <c r="D21" s="84">
        <v>1002</v>
      </c>
      <c r="E21" s="84">
        <v>1263</v>
      </c>
      <c r="F21" s="84">
        <v>657</v>
      </c>
      <c r="G21" s="115"/>
      <c r="H21" s="84">
        <f>B21+C21+D21+E21+F21</f>
        <v>3876</v>
      </c>
    </row>
    <row r="22" spans="1:8" ht="15.75" customHeight="1" x14ac:dyDescent="0.2">
      <c r="A22" s="79" t="s">
        <v>36</v>
      </c>
      <c r="B22" s="80">
        <v>46</v>
      </c>
      <c r="C22" s="80">
        <v>86</v>
      </c>
      <c r="D22" s="80">
        <v>49</v>
      </c>
      <c r="E22" s="80">
        <v>140</v>
      </c>
      <c r="F22" s="80">
        <v>60</v>
      </c>
      <c r="G22" s="115"/>
      <c r="H22" s="80">
        <f t="shared" si="0"/>
        <v>381</v>
      </c>
    </row>
    <row r="23" spans="1:8" ht="15.75" customHeight="1" x14ac:dyDescent="0.2">
      <c r="A23" s="90" t="s">
        <v>37</v>
      </c>
      <c r="B23" s="91">
        <v>84</v>
      </c>
      <c r="C23" s="91">
        <v>260</v>
      </c>
      <c r="D23" s="91">
        <v>112</v>
      </c>
      <c r="E23" s="91">
        <v>20</v>
      </c>
      <c r="F23" s="91">
        <v>3</v>
      </c>
      <c r="G23" s="115"/>
      <c r="H23" s="91">
        <f t="shared" si="0"/>
        <v>479</v>
      </c>
    </row>
    <row r="24" spans="1:8" ht="15.75" customHeight="1" x14ac:dyDescent="0.2">
      <c r="A24" s="83" t="s">
        <v>38</v>
      </c>
      <c r="B24" s="84">
        <v>314</v>
      </c>
      <c r="C24" s="84">
        <v>899</v>
      </c>
      <c r="D24" s="84">
        <v>616</v>
      </c>
      <c r="E24" s="84">
        <v>484</v>
      </c>
      <c r="F24" s="84">
        <v>201</v>
      </c>
      <c r="G24" s="115"/>
      <c r="H24" s="84">
        <f t="shared" si="0"/>
        <v>2514</v>
      </c>
    </row>
    <row r="25" spans="1:8" ht="15.75" customHeight="1" x14ac:dyDescent="0.2">
      <c r="A25" s="79" t="s">
        <v>39</v>
      </c>
      <c r="B25" s="80">
        <v>956</v>
      </c>
      <c r="C25" s="80">
        <v>1923</v>
      </c>
      <c r="D25" s="80">
        <v>1432</v>
      </c>
      <c r="E25" s="80">
        <v>966</v>
      </c>
      <c r="F25" s="80">
        <v>360</v>
      </c>
      <c r="G25" s="115"/>
      <c r="H25" s="80">
        <f t="shared" si="0"/>
        <v>5637</v>
      </c>
    </row>
    <row r="26" spans="1:8" ht="15.75" customHeight="1" x14ac:dyDescent="0.2">
      <c r="A26" s="90" t="s">
        <v>40</v>
      </c>
      <c r="B26" s="91">
        <v>2020</v>
      </c>
      <c r="C26" s="91">
        <v>5417</v>
      </c>
      <c r="D26" s="91">
        <v>2488</v>
      </c>
      <c r="E26" s="91">
        <v>1529</v>
      </c>
      <c r="F26" s="91">
        <v>951</v>
      </c>
      <c r="G26" s="115"/>
      <c r="H26" s="91">
        <f t="shared" si="0"/>
        <v>12405</v>
      </c>
    </row>
    <row r="27" spans="1:8" ht="15.75" customHeight="1" x14ac:dyDescent="0.2">
      <c r="A27" s="83" t="s">
        <v>41</v>
      </c>
      <c r="B27" s="84">
        <v>305</v>
      </c>
      <c r="C27" s="84">
        <v>676</v>
      </c>
      <c r="D27" s="84">
        <v>464</v>
      </c>
      <c r="E27" s="84">
        <v>342</v>
      </c>
      <c r="F27" s="84">
        <v>228</v>
      </c>
      <c r="G27" s="115"/>
      <c r="H27" s="84">
        <f t="shared" si="0"/>
        <v>2015</v>
      </c>
    </row>
    <row r="28" spans="1:8" ht="15.75" customHeight="1" x14ac:dyDescent="0.2">
      <c r="A28" s="79" t="s">
        <v>42</v>
      </c>
      <c r="B28" s="80">
        <v>409</v>
      </c>
      <c r="C28" s="80">
        <v>1754</v>
      </c>
      <c r="D28" s="80">
        <v>1970</v>
      </c>
      <c r="E28" s="80">
        <v>1250</v>
      </c>
      <c r="F28" s="80">
        <v>703</v>
      </c>
      <c r="G28" s="115"/>
      <c r="H28" s="80">
        <f t="shared" si="0"/>
        <v>6086</v>
      </c>
    </row>
    <row r="29" spans="1:8" ht="15.75" customHeight="1" x14ac:dyDescent="0.2">
      <c r="A29" s="90" t="s">
        <v>43</v>
      </c>
      <c r="B29" s="91">
        <v>63</v>
      </c>
      <c r="C29" s="91">
        <v>184</v>
      </c>
      <c r="D29" s="91">
        <v>240</v>
      </c>
      <c r="E29" s="91">
        <v>255</v>
      </c>
      <c r="F29" s="91">
        <v>93</v>
      </c>
      <c r="G29" s="115"/>
      <c r="H29" s="91">
        <f t="shared" si="0"/>
        <v>835</v>
      </c>
    </row>
    <row r="30" spans="1:8" ht="15.75" customHeight="1" x14ac:dyDescent="0.2">
      <c r="A30" s="83" t="s">
        <v>44</v>
      </c>
      <c r="B30" s="84">
        <v>77</v>
      </c>
      <c r="C30" s="84">
        <v>606</v>
      </c>
      <c r="D30" s="84">
        <v>1058</v>
      </c>
      <c r="E30" s="84">
        <v>925</v>
      </c>
      <c r="F30" s="84">
        <v>576</v>
      </c>
      <c r="G30" s="115"/>
      <c r="H30" s="84">
        <f t="shared" si="0"/>
        <v>3242</v>
      </c>
    </row>
    <row r="31" spans="1:8" ht="15.75" customHeight="1" x14ac:dyDescent="0.2">
      <c r="A31" s="79" t="s">
        <v>45</v>
      </c>
      <c r="B31" s="80">
        <v>19</v>
      </c>
      <c r="C31" s="80">
        <v>112</v>
      </c>
      <c r="D31" s="80">
        <v>174</v>
      </c>
      <c r="E31" s="80">
        <v>321</v>
      </c>
      <c r="F31" s="80">
        <v>245</v>
      </c>
      <c r="G31" s="115"/>
      <c r="H31" s="80">
        <f t="shared" si="0"/>
        <v>871</v>
      </c>
    </row>
    <row r="32" spans="1:8" ht="15.75" customHeight="1" x14ac:dyDescent="0.2">
      <c r="A32" s="90" t="s">
        <v>46</v>
      </c>
      <c r="B32" s="91">
        <v>50</v>
      </c>
      <c r="C32" s="91">
        <v>269</v>
      </c>
      <c r="D32" s="91">
        <v>506</v>
      </c>
      <c r="E32" s="91">
        <v>583</v>
      </c>
      <c r="F32" s="91">
        <v>301</v>
      </c>
      <c r="G32" s="115"/>
      <c r="H32" s="91">
        <f t="shared" si="0"/>
        <v>1709</v>
      </c>
    </row>
    <row r="33" spans="1:19" ht="15.75" customHeight="1" x14ac:dyDescent="0.2">
      <c r="A33" s="83" t="s">
        <v>47</v>
      </c>
      <c r="B33" s="84">
        <v>1459</v>
      </c>
      <c r="C33" s="84">
        <v>3300</v>
      </c>
      <c r="D33" s="84">
        <v>2091</v>
      </c>
      <c r="E33" s="84">
        <v>1177</v>
      </c>
      <c r="F33" s="84">
        <v>554</v>
      </c>
      <c r="G33" s="115"/>
      <c r="H33" s="84">
        <f t="shared" si="0"/>
        <v>8581</v>
      </c>
    </row>
    <row r="34" spans="1:19" ht="15.75" customHeight="1" x14ac:dyDescent="0.2">
      <c r="A34" s="79" t="s">
        <v>48</v>
      </c>
      <c r="B34" s="80">
        <v>2764</v>
      </c>
      <c r="C34" s="80">
        <v>5403</v>
      </c>
      <c r="D34" s="80">
        <v>4084</v>
      </c>
      <c r="E34" s="80">
        <v>3119</v>
      </c>
      <c r="F34" s="80">
        <v>935</v>
      </c>
      <c r="G34" s="115"/>
      <c r="H34" s="80">
        <f t="shared" si="0"/>
        <v>16305</v>
      </c>
    </row>
    <row r="35" spans="1:19" ht="15.75" customHeight="1" x14ac:dyDescent="0.2">
      <c r="A35" s="90" t="s">
        <v>49</v>
      </c>
      <c r="B35" s="91">
        <v>1528</v>
      </c>
      <c r="C35" s="91">
        <v>3006</v>
      </c>
      <c r="D35" s="91">
        <v>2105</v>
      </c>
      <c r="E35" s="91">
        <v>2325</v>
      </c>
      <c r="F35" s="91">
        <v>596</v>
      </c>
      <c r="G35" s="115"/>
      <c r="H35" s="91">
        <f t="shared" si="0"/>
        <v>9560</v>
      </c>
    </row>
    <row r="36" spans="1:19" ht="15.75" customHeight="1" x14ac:dyDescent="0.2">
      <c r="A36" s="83" t="s">
        <v>50</v>
      </c>
      <c r="B36" s="84">
        <v>4020</v>
      </c>
      <c r="C36" s="84">
        <v>11293</v>
      </c>
      <c r="D36" s="84">
        <v>7881</v>
      </c>
      <c r="E36" s="84">
        <v>4205</v>
      </c>
      <c r="F36" s="84">
        <v>1020</v>
      </c>
      <c r="G36" s="115"/>
      <c r="H36" s="84">
        <f t="shared" si="0"/>
        <v>28419</v>
      </c>
    </row>
    <row r="37" spans="1:19" ht="15.75" customHeight="1" x14ac:dyDescent="0.2">
      <c r="A37" s="79" t="s">
        <v>51</v>
      </c>
      <c r="B37" s="80">
        <v>8001</v>
      </c>
      <c r="C37" s="80">
        <v>15502</v>
      </c>
      <c r="D37" s="80">
        <v>8125</v>
      </c>
      <c r="E37" s="80">
        <v>5962</v>
      </c>
      <c r="F37" s="80">
        <v>1011</v>
      </c>
      <c r="G37" s="115"/>
      <c r="H37" s="80">
        <f t="shared" si="0"/>
        <v>38601</v>
      </c>
    </row>
    <row r="38" spans="1:19" ht="15.75" customHeight="1" x14ac:dyDescent="0.2">
      <c r="A38" s="90" t="s">
        <v>52</v>
      </c>
      <c r="B38" s="91">
        <v>1391</v>
      </c>
      <c r="C38" s="91">
        <v>1350</v>
      </c>
      <c r="D38" s="91">
        <v>919</v>
      </c>
      <c r="E38" s="91">
        <v>1912</v>
      </c>
      <c r="F38" s="91">
        <v>578</v>
      </c>
      <c r="G38" s="115"/>
      <c r="H38" s="91">
        <f t="shared" si="0"/>
        <v>6150</v>
      </c>
    </row>
    <row r="39" spans="1:19" ht="15.75" customHeight="1" x14ac:dyDescent="0.2">
      <c r="A39" s="83" t="s">
        <v>53</v>
      </c>
      <c r="B39" s="84">
        <v>657</v>
      </c>
      <c r="C39" s="84">
        <v>1259</v>
      </c>
      <c r="D39" s="84">
        <v>720</v>
      </c>
      <c r="E39" s="84">
        <v>1694</v>
      </c>
      <c r="F39" s="84">
        <v>755</v>
      </c>
      <c r="G39" s="115"/>
      <c r="H39" s="84">
        <f t="shared" si="0"/>
        <v>5085</v>
      </c>
    </row>
    <row r="40" spans="1:19" ht="15.75" customHeight="1" x14ac:dyDescent="0.2">
      <c r="A40" s="79" t="s">
        <v>54</v>
      </c>
      <c r="B40" s="80">
        <v>865</v>
      </c>
      <c r="C40" s="80">
        <v>1854</v>
      </c>
      <c r="D40" s="80">
        <v>2098</v>
      </c>
      <c r="E40" s="80">
        <v>1719</v>
      </c>
      <c r="F40" s="80">
        <v>763</v>
      </c>
      <c r="G40" s="115"/>
      <c r="H40" s="80">
        <f t="shared" si="0"/>
        <v>7299</v>
      </c>
    </row>
    <row r="41" spans="1:19" ht="15.75" customHeight="1" x14ac:dyDescent="0.2">
      <c r="A41" s="90" t="s">
        <v>214</v>
      </c>
      <c r="B41" s="91">
        <v>1609</v>
      </c>
      <c r="C41" s="91">
        <v>4085</v>
      </c>
      <c r="D41" s="91">
        <v>2481</v>
      </c>
      <c r="E41" s="91">
        <v>1289</v>
      </c>
      <c r="F41" s="91">
        <v>361</v>
      </c>
      <c r="G41" s="115"/>
      <c r="H41" s="91">
        <f t="shared" si="0"/>
        <v>9825</v>
      </c>
    </row>
    <row r="42" spans="1:19" ht="15.75" customHeight="1" x14ac:dyDescent="0.2">
      <c r="A42" s="83" t="s">
        <v>55</v>
      </c>
      <c r="B42" s="84">
        <v>1300</v>
      </c>
      <c r="C42" s="84">
        <v>2695</v>
      </c>
      <c r="D42" s="84">
        <v>1252</v>
      </c>
      <c r="E42" s="84">
        <v>182</v>
      </c>
      <c r="F42" s="84">
        <v>15</v>
      </c>
      <c r="G42" s="115"/>
      <c r="H42" s="84">
        <f t="shared" si="0"/>
        <v>5444</v>
      </c>
    </row>
    <row r="43" spans="1:19" ht="15.75" customHeight="1" x14ac:dyDescent="0.2">
      <c r="A43" s="79" t="s">
        <v>56</v>
      </c>
      <c r="B43" s="80">
        <v>307</v>
      </c>
      <c r="C43" s="80">
        <v>396</v>
      </c>
      <c r="D43" s="80">
        <v>395</v>
      </c>
      <c r="E43" s="80">
        <v>278</v>
      </c>
      <c r="F43" s="80">
        <v>61</v>
      </c>
      <c r="G43" s="115"/>
      <c r="H43" s="80">
        <f t="shared" si="0"/>
        <v>1437</v>
      </c>
    </row>
    <row r="44" spans="1:19" ht="15.75" customHeight="1" x14ac:dyDescent="0.2">
      <c r="A44" s="90" t="s">
        <v>57</v>
      </c>
      <c r="B44" s="91">
        <v>2073</v>
      </c>
      <c r="C44" s="91">
        <v>985</v>
      </c>
      <c r="D44" s="91">
        <v>760</v>
      </c>
      <c r="E44" s="91">
        <v>744</v>
      </c>
      <c r="F44" s="91">
        <v>249</v>
      </c>
      <c r="G44" s="115"/>
      <c r="H44" s="91">
        <f t="shared" si="0"/>
        <v>4811</v>
      </c>
    </row>
    <row r="45" spans="1:19" ht="15.75" customHeight="1" x14ac:dyDescent="0.2">
      <c r="A45" s="83" t="s">
        <v>58</v>
      </c>
      <c r="B45" s="84">
        <v>1608</v>
      </c>
      <c r="C45" s="84">
        <v>1443</v>
      </c>
      <c r="D45" s="84">
        <v>601</v>
      </c>
      <c r="E45" s="84">
        <v>271</v>
      </c>
      <c r="F45" s="84">
        <v>64</v>
      </c>
      <c r="G45" s="115"/>
      <c r="H45" s="84">
        <f t="shared" si="0"/>
        <v>3987</v>
      </c>
    </row>
    <row r="46" spans="1:19" ht="15.75" customHeight="1" x14ac:dyDescent="0.2">
      <c r="A46" s="79" t="s">
        <v>59</v>
      </c>
      <c r="B46" s="80">
        <v>3006</v>
      </c>
      <c r="C46" s="80">
        <v>9139</v>
      </c>
      <c r="D46" s="80">
        <v>6790</v>
      </c>
      <c r="E46" s="80">
        <v>4123</v>
      </c>
      <c r="F46" s="80">
        <v>1997</v>
      </c>
      <c r="G46" s="115"/>
      <c r="H46" s="80">
        <f t="shared" si="0"/>
        <v>25055</v>
      </c>
      <c r="I46" s="37"/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 t="shared" ref="B48:F48" si="1">SUM(B9:B46)-SUM(B17:B20)</f>
        <v>58440</v>
      </c>
      <c r="C48" s="89">
        <f t="shared" si="1"/>
        <v>125733</v>
      </c>
      <c r="D48" s="89">
        <f t="shared" si="1"/>
        <v>91027</v>
      </c>
      <c r="E48" s="89">
        <f t="shared" si="1"/>
        <v>70408</v>
      </c>
      <c r="F48" s="89">
        <f t="shared" si="1"/>
        <v>25511</v>
      </c>
      <c r="G48" s="116"/>
      <c r="H48" s="89">
        <f>SUM(H9:H46)-SUM(H17:H20)</f>
        <v>371119</v>
      </c>
      <c r="I48" s="23"/>
      <c r="K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9318</v>
      </c>
      <c r="C50" s="91">
        <v>17314</v>
      </c>
      <c r="D50" s="91">
        <v>16159</v>
      </c>
      <c r="E50" s="91">
        <v>19162</v>
      </c>
      <c r="F50" s="91">
        <v>7165</v>
      </c>
      <c r="G50" s="104"/>
      <c r="H50" s="91">
        <f>B50+C50+D50+E50+F50</f>
        <v>69118</v>
      </c>
      <c r="I50" s="37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8652</v>
      </c>
      <c r="C51" s="84">
        <v>22940</v>
      </c>
      <c r="D51" s="84">
        <v>21017</v>
      </c>
      <c r="E51" s="84">
        <v>12926</v>
      </c>
      <c r="F51" s="84">
        <v>4764</v>
      </c>
      <c r="G51" s="104"/>
      <c r="H51" s="84">
        <f>B51+C51+D51+E51+F51</f>
        <v>70299</v>
      </c>
      <c r="I51" s="37"/>
      <c r="S51" s="24"/>
      <c r="T51" s="24"/>
      <c r="U51" s="24"/>
    </row>
    <row r="52" spans="1:21" ht="15" x14ac:dyDescent="0.2">
      <c r="A52" s="112" t="s">
        <v>62</v>
      </c>
      <c r="B52" s="80">
        <v>17704</v>
      </c>
      <c r="C52" s="80">
        <v>36554</v>
      </c>
      <c r="D52" s="80">
        <v>23114</v>
      </c>
      <c r="E52" s="80">
        <v>17523</v>
      </c>
      <c r="F52" s="80">
        <v>4140</v>
      </c>
      <c r="G52" s="104"/>
      <c r="H52" s="80">
        <f>B52+C52+D52+E52+F52</f>
        <v>99035</v>
      </c>
      <c r="I52" s="37"/>
      <c r="J52" s="24"/>
      <c r="K52" s="24"/>
    </row>
    <row r="53" spans="1:21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U53"/>
  <sheetViews>
    <sheetView showGridLines="0" zoomScaleNormal="100" workbookViewId="0">
      <selection activeCell="A38" sqref="A38:XFD38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180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329</v>
      </c>
      <c r="C9" s="80">
        <v>173</v>
      </c>
      <c r="D9" s="80">
        <v>71</v>
      </c>
      <c r="E9" s="80">
        <v>67</v>
      </c>
      <c r="F9" s="80">
        <v>43</v>
      </c>
      <c r="G9" s="115"/>
      <c r="H9" s="80">
        <f t="shared" ref="H9:H46" si="0">B9+C9+D9+E9+F9</f>
        <v>683</v>
      </c>
    </row>
    <row r="10" spans="1:8" ht="15.75" customHeight="1" x14ac:dyDescent="0.2">
      <c r="A10" s="90" t="s">
        <v>208</v>
      </c>
      <c r="B10" s="91">
        <v>217</v>
      </c>
      <c r="C10" s="91">
        <v>125</v>
      </c>
      <c r="D10" s="91">
        <v>76</v>
      </c>
      <c r="E10" s="91">
        <v>132</v>
      </c>
      <c r="F10" s="91">
        <v>126</v>
      </c>
      <c r="G10" s="115"/>
      <c r="H10" s="91">
        <f t="shared" si="0"/>
        <v>676</v>
      </c>
    </row>
    <row r="11" spans="1:8" ht="15.75" customHeight="1" x14ac:dyDescent="0.2">
      <c r="A11" s="83" t="s">
        <v>209</v>
      </c>
      <c r="B11" s="84">
        <v>490</v>
      </c>
      <c r="C11" s="84">
        <v>424</v>
      </c>
      <c r="D11" s="84">
        <v>85</v>
      </c>
      <c r="E11" s="84">
        <v>24</v>
      </c>
      <c r="F11" s="84">
        <v>10</v>
      </c>
      <c r="G11" s="115"/>
      <c r="H11" s="84">
        <f t="shared" si="0"/>
        <v>1033</v>
      </c>
    </row>
    <row r="12" spans="1:8" ht="15.75" customHeight="1" x14ac:dyDescent="0.2">
      <c r="A12" s="79" t="s">
        <v>26</v>
      </c>
      <c r="B12" s="80">
        <v>845</v>
      </c>
      <c r="C12" s="80">
        <v>1214</v>
      </c>
      <c r="D12" s="80">
        <v>450</v>
      </c>
      <c r="E12" s="80">
        <v>252</v>
      </c>
      <c r="F12" s="80">
        <v>131</v>
      </c>
      <c r="G12" s="115"/>
      <c r="H12" s="80">
        <f t="shared" si="0"/>
        <v>2892</v>
      </c>
    </row>
    <row r="13" spans="1:8" ht="15.75" customHeight="1" x14ac:dyDescent="0.2">
      <c r="A13" s="90" t="s">
        <v>27</v>
      </c>
      <c r="B13" s="91">
        <v>113</v>
      </c>
      <c r="C13" s="91">
        <v>136</v>
      </c>
      <c r="D13" s="91">
        <v>50</v>
      </c>
      <c r="E13" s="91">
        <v>48</v>
      </c>
      <c r="F13" s="91">
        <v>40</v>
      </c>
      <c r="G13" s="115"/>
      <c r="H13" s="91">
        <f t="shared" si="0"/>
        <v>387</v>
      </c>
    </row>
    <row r="14" spans="1:8" ht="15.75" customHeight="1" x14ac:dyDescent="0.2">
      <c r="A14" s="83" t="s">
        <v>28</v>
      </c>
      <c r="B14" s="84">
        <v>2</v>
      </c>
      <c r="C14" s="84">
        <v>21</v>
      </c>
      <c r="D14" s="84">
        <v>24</v>
      </c>
      <c r="E14" s="84">
        <v>13</v>
      </c>
      <c r="F14" s="84">
        <v>11</v>
      </c>
      <c r="G14" s="115"/>
      <c r="H14" s="84">
        <f t="shared" si="0"/>
        <v>71</v>
      </c>
    </row>
    <row r="15" spans="1:8" ht="15.75" customHeight="1" x14ac:dyDescent="0.2">
      <c r="A15" s="79" t="s">
        <v>29</v>
      </c>
      <c r="B15" s="80">
        <v>227</v>
      </c>
      <c r="C15" s="80">
        <v>244</v>
      </c>
      <c r="D15" s="80">
        <v>33</v>
      </c>
      <c r="E15" s="80">
        <v>21</v>
      </c>
      <c r="F15" s="80">
        <v>4</v>
      </c>
      <c r="G15" s="115"/>
      <c r="H15" s="80">
        <f t="shared" si="0"/>
        <v>529</v>
      </c>
    </row>
    <row r="16" spans="1:8" ht="15.75" customHeight="1" x14ac:dyDescent="0.2">
      <c r="A16" s="90" t="s">
        <v>30</v>
      </c>
      <c r="B16" s="91">
        <v>116</v>
      </c>
      <c r="C16" s="91">
        <v>77</v>
      </c>
      <c r="D16" s="91">
        <v>33</v>
      </c>
      <c r="E16" s="91">
        <v>27</v>
      </c>
      <c r="F16" s="91">
        <v>11</v>
      </c>
      <c r="G16" s="115"/>
      <c r="H16" s="91">
        <f t="shared" si="0"/>
        <v>264</v>
      </c>
    </row>
    <row r="17" spans="1:8" ht="15.75" hidden="1" customHeight="1" x14ac:dyDescent="0.2">
      <c r="A17" s="31" t="s">
        <v>31</v>
      </c>
      <c r="B17" s="36">
        <v>9</v>
      </c>
      <c r="C17" s="36">
        <v>15</v>
      </c>
      <c r="D17" s="36">
        <v>7</v>
      </c>
      <c r="E17" s="36">
        <v>5</v>
      </c>
      <c r="F17" s="36">
        <v>14</v>
      </c>
      <c r="G17" s="115"/>
      <c r="H17" s="36">
        <f t="shared" si="0"/>
        <v>50</v>
      </c>
    </row>
    <row r="18" spans="1:8" ht="15.75" hidden="1" customHeight="1" x14ac:dyDescent="0.2">
      <c r="A18" s="33" t="s">
        <v>32</v>
      </c>
      <c r="B18" s="37">
        <v>4</v>
      </c>
      <c r="C18" s="37">
        <v>9</v>
      </c>
      <c r="D18" s="37">
        <v>6</v>
      </c>
      <c r="E18" s="37">
        <v>0</v>
      </c>
      <c r="F18" s="37">
        <v>0</v>
      </c>
      <c r="G18" s="115"/>
      <c r="H18" s="37">
        <f t="shared" si="0"/>
        <v>19</v>
      </c>
    </row>
    <row r="19" spans="1:8" ht="15.75" hidden="1" customHeight="1" x14ac:dyDescent="0.2">
      <c r="A19" s="31" t="s">
        <v>33</v>
      </c>
      <c r="B19" s="36">
        <v>0</v>
      </c>
      <c r="C19" s="36">
        <v>1</v>
      </c>
      <c r="D19" s="36">
        <v>0</v>
      </c>
      <c r="E19" s="36">
        <v>1</v>
      </c>
      <c r="F19" s="36">
        <v>1</v>
      </c>
      <c r="G19" s="115"/>
      <c r="H19" s="36">
        <f t="shared" si="0"/>
        <v>3</v>
      </c>
    </row>
    <row r="20" spans="1:8" ht="15.75" hidden="1" customHeight="1" x14ac:dyDescent="0.2">
      <c r="A20" s="33" t="s">
        <v>34</v>
      </c>
      <c r="B20" s="37">
        <v>3</v>
      </c>
      <c r="C20" s="37">
        <v>2</v>
      </c>
      <c r="D20" s="37">
        <v>4</v>
      </c>
      <c r="E20" s="37">
        <v>2</v>
      </c>
      <c r="F20" s="37">
        <v>3</v>
      </c>
      <c r="G20" s="115"/>
      <c r="H20" s="37">
        <f t="shared" si="0"/>
        <v>14</v>
      </c>
    </row>
    <row r="21" spans="1:8" ht="15.75" customHeight="1" x14ac:dyDescent="0.2">
      <c r="A21" s="83" t="s">
        <v>35</v>
      </c>
      <c r="B21" s="84">
        <v>16</v>
      </c>
      <c r="C21" s="84">
        <v>27</v>
      </c>
      <c r="D21" s="84">
        <v>17</v>
      </c>
      <c r="E21" s="84">
        <v>8</v>
      </c>
      <c r="F21" s="84">
        <v>18</v>
      </c>
      <c r="G21" s="115"/>
      <c r="H21" s="84">
        <f t="shared" si="0"/>
        <v>86</v>
      </c>
    </row>
    <row r="22" spans="1:8" ht="15.75" customHeight="1" x14ac:dyDescent="0.2">
      <c r="A22" s="79" t="s">
        <v>36</v>
      </c>
      <c r="B22" s="80">
        <v>5</v>
      </c>
      <c r="C22" s="80">
        <v>3</v>
      </c>
      <c r="D22" s="80">
        <v>0</v>
      </c>
      <c r="E22" s="80">
        <v>2</v>
      </c>
      <c r="F22" s="80">
        <v>3</v>
      </c>
      <c r="G22" s="115"/>
      <c r="H22" s="80">
        <f t="shared" si="0"/>
        <v>13</v>
      </c>
    </row>
    <row r="23" spans="1:8" ht="15.75" customHeight="1" x14ac:dyDescent="0.2">
      <c r="A23" s="90" t="s">
        <v>37</v>
      </c>
      <c r="B23" s="91">
        <v>9</v>
      </c>
      <c r="C23" s="91">
        <v>11</v>
      </c>
      <c r="D23" s="91">
        <v>3</v>
      </c>
      <c r="E23" s="91">
        <v>0</v>
      </c>
      <c r="F23" s="91">
        <v>1</v>
      </c>
      <c r="G23" s="115"/>
      <c r="H23" s="91">
        <f t="shared" si="0"/>
        <v>24</v>
      </c>
    </row>
    <row r="24" spans="1:8" ht="15.75" customHeight="1" x14ac:dyDescent="0.2">
      <c r="A24" s="83" t="s">
        <v>38</v>
      </c>
      <c r="B24" s="84">
        <v>10</v>
      </c>
      <c r="C24" s="84">
        <v>11</v>
      </c>
      <c r="D24" s="84">
        <v>6</v>
      </c>
      <c r="E24" s="84">
        <v>0</v>
      </c>
      <c r="F24" s="84">
        <v>4</v>
      </c>
      <c r="G24" s="115"/>
      <c r="H24" s="84">
        <f t="shared" si="0"/>
        <v>31</v>
      </c>
    </row>
    <row r="25" spans="1:8" ht="15.75" customHeight="1" x14ac:dyDescent="0.2">
      <c r="A25" s="79" t="s">
        <v>39</v>
      </c>
      <c r="B25" s="80">
        <v>65</v>
      </c>
      <c r="C25" s="80">
        <v>50</v>
      </c>
      <c r="D25" s="80">
        <v>3</v>
      </c>
      <c r="E25" s="80">
        <v>11</v>
      </c>
      <c r="F25" s="80">
        <v>7</v>
      </c>
      <c r="G25" s="115"/>
      <c r="H25" s="80">
        <f t="shared" si="0"/>
        <v>136</v>
      </c>
    </row>
    <row r="26" spans="1:8" ht="15.75" customHeight="1" x14ac:dyDescent="0.2">
      <c r="A26" s="90" t="s">
        <v>40</v>
      </c>
      <c r="B26" s="91">
        <v>42</v>
      </c>
      <c r="C26" s="91">
        <v>72</v>
      </c>
      <c r="D26" s="91">
        <v>5</v>
      </c>
      <c r="E26" s="91">
        <v>7</v>
      </c>
      <c r="F26" s="91">
        <v>2</v>
      </c>
      <c r="G26" s="115"/>
      <c r="H26" s="91">
        <f t="shared" si="0"/>
        <v>128</v>
      </c>
    </row>
    <row r="27" spans="1:8" ht="15.75" customHeight="1" x14ac:dyDescent="0.2">
      <c r="A27" s="83" t="s">
        <v>41</v>
      </c>
      <c r="B27" s="84">
        <v>7</v>
      </c>
      <c r="C27" s="84">
        <v>6</v>
      </c>
      <c r="D27" s="84">
        <v>7</v>
      </c>
      <c r="E27" s="84">
        <v>4</v>
      </c>
      <c r="F27" s="84">
        <v>2</v>
      </c>
      <c r="G27" s="115"/>
      <c r="H27" s="84">
        <f t="shared" si="0"/>
        <v>26</v>
      </c>
    </row>
    <row r="28" spans="1:8" ht="15.75" customHeight="1" x14ac:dyDescent="0.2">
      <c r="A28" s="79" t="s">
        <v>42</v>
      </c>
      <c r="B28" s="80">
        <v>54</v>
      </c>
      <c r="C28" s="80">
        <v>87</v>
      </c>
      <c r="D28" s="80">
        <v>39</v>
      </c>
      <c r="E28" s="80">
        <v>45</v>
      </c>
      <c r="F28" s="80">
        <v>34</v>
      </c>
      <c r="G28" s="115"/>
      <c r="H28" s="80">
        <f t="shared" si="0"/>
        <v>259</v>
      </c>
    </row>
    <row r="29" spans="1:8" ht="15.75" customHeight="1" x14ac:dyDescent="0.2">
      <c r="A29" s="90" t="s">
        <v>43</v>
      </c>
      <c r="B29" s="91">
        <v>0</v>
      </c>
      <c r="C29" s="91">
        <v>1</v>
      </c>
      <c r="D29" s="91">
        <v>0</v>
      </c>
      <c r="E29" s="91">
        <v>1</v>
      </c>
      <c r="F29" s="91">
        <v>3</v>
      </c>
      <c r="G29" s="115"/>
      <c r="H29" s="91">
        <f t="shared" si="0"/>
        <v>5</v>
      </c>
    </row>
    <row r="30" spans="1:8" ht="15.75" customHeight="1" x14ac:dyDescent="0.2">
      <c r="A30" s="83" t="s">
        <v>44</v>
      </c>
      <c r="B30" s="84">
        <v>8</v>
      </c>
      <c r="C30" s="84">
        <v>29</v>
      </c>
      <c r="D30" s="84">
        <v>34</v>
      </c>
      <c r="E30" s="84">
        <v>18</v>
      </c>
      <c r="F30" s="84">
        <v>10</v>
      </c>
      <c r="G30" s="115"/>
      <c r="H30" s="84">
        <f t="shared" si="0"/>
        <v>99</v>
      </c>
    </row>
    <row r="31" spans="1:8" ht="15.75" customHeight="1" x14ac:dyDescent="0.2">
      <c r="A31" s="79" t="s">
        <v>45</v>
      </c>
      <c r="B31" s="80">
        <v>4</v>
      </c>
      <c r="C31" s="80">
        <v>8</v>
      </c>
      <c r="D31" s="80">
        <v>4</v>
      </c>
      <c r="E31" s="80">
        <v>6</v>
      </c>
      <c r="F31" s="80">
        <v>10</v>
      </c>
      <c r="G31" s="115"/>
      <c r="H31" s="80">
        <f t="shared" si="0"/>
        <v>32</v>
      </c>
    </row>
    <row r="32" spans="1:8" ht="15.75" customHeight="1" x14ac:dyDescent="0.2">
      <c r="A32" s="90" t="s">
        <v>46</v>
      </c>
      <c r="B32" s="91">
        <v>11</v>
      </c>
      <c r="C32" s="91">
        <v>16</v>
      </c>
      <c r="D32" s="91">
        <v>16</v>
      </c>
      <c r="E32" s="91">
        <v>14</v>
      </c>
      <c r="F32" s="91">
        <v>4</v>
      </c>
      <c r="G32" s="115"/>
      <c r="H32" s="91">
        <f t="shared" si="0"/>
        <v>61</v>
      </c>
    </row>
    <row r="33" spans="1:19" ht="15.75" customHeight="1" x14ac:dyDescent="0.2">
      <c r="A33" s="83" t="s">
        <v>47</v>
      </c>
      <c r="B33" s="84">
        <v>93</v>
      </c>
      <c r="C33" s="84">
        <v>140</v>
      </c>
      <c r="D33" s="84">
        <v>40</v>
      </c>
      <c r="E33" s="84">
        <v>16</v>
      </c>
      <c r="F33" s="84">
        <v>11</v>
      </c>
      <c r="G33" s="115"/>
      <c r="H33" s="84">
        <f t="shared" si="0"/>
        <v>300</v>
      </c>
    </row>
    <row r="34" spans="1:19" ht="15.75" customHeight="1" x14ac:dyDescent="0.2">
      <c r="A34" s="79" t="s">
        <v>48</v>
      </c>
      <c r="B34" s="80">
        <v>62</v>
      </c>
      <c r="C34" s="80">
        <v>67</v>
      </c>
      <c r="D34" s="80">
        <v>42</v>
      </c>
      <c r="E34" s="80">
        <v>26</v>
      </c>
      <c r="F34" s="80">
        <v>23</v>
      </c>
      <c r="G34" s="115"/>
      <c r="H34" s="80">
        <f t="shared" si="0"/>
        <v>220</v>
      </c>
    </row>
    <row r="35" spans="1:19" ht="15.75" customHeight="1" x14ac:dyDescent="0.2">
      <c r="A35" s="90" t="s">
        <v>49</v>
      </c>
      <c r="B35" s="91">
        <v>50</v>
      </c>
      <c r="C35" s="91">
        <v>31</v>
      </c>
      <c r="D35" s="91">
        <v>24</v>
      </c>
      <c r="E35" s="91">
        <v>31</v>
      </c>
      <c r="F35" s="91">
        <v>15</v>
      </c>
      <c r="G35" s="115"/>
      <c r="H35" s="91">
        <f t="shared" si="0"/>
        <v>151</v>
      </c>
    </row>
    <row r="36" spans="1:19" ht="15.75" customHeight="1" x14ac:dyDescent="0.2">
      <c r="A36" s="83" t="s">
        <v>50</v>
      </c>
      <c r="B36" s="84">
        <v>317</v>
      </c>
      <c r="C36" s="84">
        <v>426</v>
      </c>
      <c r="D36" s="84">
        <v>180</v>
      </c>
      <c r="E36" s="84">
        <v>99</v>
      </c>
      <c r="F36" s="84">
        <v>41</v>
      </c>
      <c r="G36" s="115"/>
      <c r="H36" s="84">
        <f t="shared" si="0"/>
        <v>1063</v>
      </c>
    </row>
    <row r="37" spans="1:19" ht="15.75" customHeight="1" x14ac:dyDescent="0.2">
      <c r="A37" s="79" t="s">
        <v>51</v>
      </c>
      <c r="B37" s="80">
        <v>360</v>
      </c>
      <c r="C37" s="80">
        <v>367</v>
      </c>
      <c r="D37" s="80">
        <v>126</v>
      </c>
      <c r="E37" s="80">
        <v>127</v>
      </c>
      <c r="F37" s="80">
        <v>57</v>
      </c>
      <c r="G37" s="115"/>
      <c r="H37" s="80">
        <f t="shared" si="0"/>
        <v>1037</v>
      </c>
    </row>
    <row r="38" spans="1:19" ht="15.75" customHeight="1" x14ac:dyDescent="0.2">
      <c r="A38" s="90" t="s">
        <v>52</v>
      </c>
      <c r="B38" s="91">
        <v>132</v>
      </c>
      <c r="C38" s="91">
        <v>53</v>
      </c>
      <c r="D38" s="91">
        <v>23</v>
      </c>
      <c r="E38" s="91">
        <v>31</v>
      </c>
      <c r="F38" s="91">
        <v>37</v>
      </c>
      <c r="G38" s="115"/>
      <c r="H38" s="91">
        <f>B38+C38+D38+E38+F38</f>
        <v>276</v>
      </c>
    </row>
    <row r="39" spans="1:19" ht="15.75" customHeight="1" x14ac:dyDescent="0.2">
      <c r="A39" s="83" t="s">
        <v>53</v>
      </c>
      <c r="B39" s="84">
        <v>47</v>
      </c>
      <c r="C39" s="84">
        <v>60</v>
      </c>
      <c r="D39" s="84">
        <v>13</v>
      </c>
      <c r="E39" s="84">
        <v>29</v>
      </c>
      <c r="F39" s="84">
        <v>34</v>
      </c>
      <c r="G39" s="115"/>
      <c r="H39" s="84">
        <f>B39+C39+D39+E39+F39</f>
        <v>183</v>
      </c>
    </row>
    <row r="40" spans="1:19" ht="15.75" customHeight="1" x14ac:dyDescent="0.2">
      <c r="A40" s="79" t="s">
        <v>54</v>
      </c>
      <c r="B40" s="80">
        <v>93</v>
      </c>
      <c r="C40" s="80">
        <v>96</v>
      </c>
      <c r="D40" s="80">
        <v>65</v>
      </c>
      <c r="E40" s="80">
        <v>57</v>
      </c>
      <c r="F40" s="80">
        <v>36</v>
      </c>
      <c r="G40" s="115"/>
      <c r="H40" s="80">
        <f>B40+C40+D40+E40+F40</f>
        <v>347</v>
      </c>
    </row>
    <row r="41" spans="1:19" ht="15.75" customHeight="1" x14ac:dyDescent="0.2">
      <c r="A41" s="90" t="s">
        <v>214</v>
      </c>
      <c r="B41" s="91">
        <v>141</v>
      </c>
      <c r="C41" s="91">
        <v>84</v>
      </c>
      <c r="D41" s="91">
        <v>37</v>
      </c>
      <c r="E41" s="91">
        <v>16</v>
      </c>
      <c r="F41" s="91">
        <v>6</v>
      </c>
      <c r="G41" s="115"/>
      <c r="H41" s="91">
        <f>B41+C41+D41+E41+F41</f>
        <v>284</v>
      </c>
    </row>
    <row r="42" spans="1:19" ht="15.75" customHeight="1" x14ac:dyDescent="0.2">
      <c r="A42" s="83" t="s">
        <v>55</v>
      </c>
      <c r="B42" s="84">
        <v>87</v>
      </c>
      <c r="C42" s="84">
        <v>125</v>
      </c>
      <c r="D42" s="84">
        <v>48</v>
      </c>
      <c r="E42" s="84">
        <v>6</v>
      </c>
      <c r="F42" s="84">
        <v>2</v>
      </c>
      <c r="G42" s="115"/>
      <c r="H42" s="84">
        <f t="shared" si="0"/>
        <v>268</v>
      </c>
    </row>
    <row r="43" spans="1:19" ht="15.75" customHeight="1" x14ac:dyDescent="0.2">
      <c r="A43" s="79" t="s">
        <v>56</v>
      </c>
      <c r="B43" s="80">
        <v>32</v>
      </c>
      <c r="C43" s="80">
        <v>30</v>
      </c>
      <c r="D43" s="80">
        <v>15</v>
      </c>
      <c r="E43" s="80">
        <v>9</v>
      </c>
      <c r="F43" s="80">
        <v>5</v>
      </c>
      <c r="G43" s="115"/>
      <c r="H43" s="80">
        <f t="shared" si="0"/>
        <v>91</v>
      </c>
    </row>
    <row r="44" spans="1:19" ht="15.75" customHeight="1" x14ac:dyDescent="0.2">
      <c r="A44" s="90" t="s">
        <v>57</v>
      </c>
      <c r="B44" s="91">
        <v>339</v>
      </c>
      <c r="C44" s="91">
        <v>97</v>
      </c>
      <c r="D44" s="91">
        <v>42</v>
      </c>
      <c r="E44" s="91">
        <v>35</v>
      </c>
      <c r="F44" s="91">
        <v>16</v>
      </c>
      <c r="G44" s="115"/>
      <c r="H44" s="91">
        <f t="shared" si="0"/>
        <v>529</v>
      </c>
    </row>
    <row r="45" spans="1:19" ht="15.75" customHeight="1" x14ac:dyDescent="0.2">
      <c r="A45" s="83" t="s">
        <v>58</v>
      </c>
      <c r="B45" s="84">
        <v>225</v>
      </c>
      <c r="C45" s="84">
        <v>69</v>
      </c>
      <c r="D45" s="84">
        <v>21</v>
      </c>
      <c r="E45" s="84">
        <v>10</v>
      </c>
      <c r="F45" s="84">
        <v>5</v>
      </c>
      <c r="G45" s="115"/>
      <c r="H45" s="84">
        <f t="shared" si="0"/>
        <v>330</v>
      </c>
    </row>
    <row r="46" spans="1:19" ht="15.75" customHeight="1" x14ac:dyDescent="0.2">
      <c r="A46" s="79" t="s">
        <v>59</v>
      </c>
      <c r="B46" s="80">
        <v>280</v>
      </c>
      <c r="C46" s="80">
        <v>418</v>
      </c>
      <c r="D46" s="80">
        <v>249</v>
      </c>
      <c r="E46" s="80">
        <v>196</v>
      </c>
      <c r="F46" s="80">
        <v>138</v>
      </c>
      <c r="G46" s="115"/>
      <c r="H46" s="80">
        <f t="shared" si="0"/>
        <v>1281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>SUM(B9:B46)-SUM(B17:B20)</f>
        <v>4828</v>
      </c>
      <c r="C48" s="89">
        <f>SUM(C9:C46)-SUM(C17:C20)</f>
        <v>4798</v>
      </c>
      <c r="D48" s="89">
        <f>SUM(D9:D46)-SUM(D17:D20)</f>
        <v>1881</v>
      </c>
      <c r="E48" s="89">
        <f>SUM(E9:E46)-SUM(E17:E20)</f>
        <v>1388</v>
      </c>
      <c r="F48" s="89">
        <f>SUM(F9:F46)-SUM(F17:F20)</f>
        <v>900</v>
      </c>
      <c r="G48" s="116"/>
      <c r="H48" s="89">
        <f>SUM(H9:H46)-SUM(H17:H20)</f>
        <v>13795</v>
      </c>
      <c r="I48" s="72">
        <v>5.5798517299999997</v>
      </c>
      <c r="J48" s="72">
        <v>5.3432867599999998</v>
      </c>
      <c r="K48" s="72">
        <v>4.8601057599999997</v>
      </c>
      <c r="L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546</v>
      </c>
      <c r="C50" s="91">
        <v>298</v>
      </c>
      <c r="D50" s="91">
        <v>147</v>
      </c>
      <c r="E50" s="91">
        <v>199</v>
      </c>
      <c r="F50" s="91">
        <v>169</v>
      </c>
      <c r="G50" s="104"/>
      <c r="H50" s="91">
        <f>B50+C50+D50+E50+F50</f>
        <v>1359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1303</v>
      </c>
      <c r="C51" s="84">
        <v>1692</v>
      </c>
      <c r="D51" s="84">
        <v>590</v>
      </c>
      <c r="E51" s="84">
        <v>361</v>
      </c>
      <c r="F51" s="84">
        <v>197</v>
      </c>
      <c r="G51" s="104"/>
      <c r="H51" s="84">
        <f>B51+C51+D51+E51+F51</f>
        <v>4143</v>
      </c>
      <c r="S51" s="24"/>
      <c r="T51" s="24"/>
      <c r="U51" s="24"/>
    </row>
    <row r="52" spans="1:21" ht="15" x14ac:dyDescent="0.2">
      <c r="A52" s="112" t="s">
        <v>62</v>
      </c>
      <c r="B52" s="80">
        <v>921</v>
      </c>
      <c r="C52" s="80">
        <v>944</v>
      </c>
      <c r="D52" s="80">
        <v>395</v>
      </c>
      <c r="E52" s="80">
        <v>314</v>
      </c>
      <c r="F52" s="80">
        <v>173</v>
      </c>
      <c r="G52" s="104"/>
      <c r="H52" s="80">
        <f>B52+C52+D52+E52+F52</f>
        <v>2747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U53"/>
  <sheetViews>
    <sheetView showGridLines="0" workbookViewId="0">
      <selection activeCell="A7" sqref="A7:H53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181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279.40435000000002</v>
      </c>
      <c r="C9" s="80">
        <v>149.09810999999999</v>
      </c>
      <c r="D9" s="80">
        <v>61.617910000000002</v>
      </c>
      <c r="E9" s="80">
        <v>61.071539999999999</v>
      </c>
      <c r="F9" s="80">
        <v>35.852930000000001</v>
      </c>
      <c r="G9" s="115"/>
      <c r="H9" s="80">
        <f>SUM(B9:F9)</f>
        <v>587.04484000000002</v>
      </c>
    </row>
    <row r="10" spans="1:8" ht="15.75" customHeight="1" x14ac:dyDescent="0.2">
      <c r="A10" s="90" t="s">
        <v>208</v>
      </c>
      <c r="B10" s="91">
        <v>185.03961000000001</v>
      </c>
      <c r="C10" s="91">
        <v>108.11888</v>
      </c>
      <c r="D10" s="91">
        <v>68.960890000000006</v>
      </c>
      <c r="E10" s="91">
        <v>114.29863</v>
      </c>
      <c r="F10" s="91">
        <v>104.0348</v>
      </c>
      <c r="G10" s="115"/>
      <c r="H10" s="91">
        <f t="shared" ref="H10:H46" si="0">SUM(B10:F10)</f>
        <v>580.45281</v>
      </c>
    </row>
    <row r="11" spans="1:8" ht="15.75" customHeight="1" x14ac:dyDescent="0.2">
      <c r="A11" s="83" t="s">
        <v>209</v>
      </c>
      <c r="B11" s="84">
        <v>414.04104000000001</v>
      </c>
      <c r="C11" s="84">
        <v>362.59838999999999</v>
      </c>
      <c r="D11" s="84">
        <v>74.000500000000002</v>
      </c>
      <c r="E11" s="84">
        <v>20.706040000000002</v>
      </c>
      <c r="F11" s="84">
        <v>8.8255499999999998</v>
      </c>
      <c r="G11" s="115"/>
      <c r="H11" s="84">
        <f t="shared" si="0"/>
        <v>880.17151999999999</v>
      </c>
    </row>
    <row r="12" spans="1:8" ht="15.75" customHeight="1" x14ac:dyDescent="0.2">
      <c r="A12" s="79" t="s">
        <v>26</v>
      </c>
      <c r="B12" s="80">
        <v>696.26396</v>
      </c>
      <c r="C12" s="80">
        <v>1004.4134</v>
      </c>
      <c r="D12" s="80">
        <v>372.35825999999997</v>
      </c>
      <c r="E12" s="80">
        <v>202.17614</v>
      </c>
      <c r="F12" s="80">
        <v>106.84276</v>
      </c>
      <c r="G12" s="115"/>
      <c r="H12" s="80">
        <f t="shared" si="0"/>
        <v>2382.0545200000001</v>
      </c>
    </row>
    <row r="13" spans="1:8" ht="15.75" customHeight="1" x14ac:dyDescent="0.2">
      <c r="A13" s="90" t="s">
        <v>27</v>
      </c>
      <c r="B13" s="91">
        <v>93.162229999999994</v>
      </c>
      <c r="C13" s="91">
        <v>113.97243</v>
      </c>
      <c r="D13" s="91">
        <v>40.173389999999998</v>
      </c>
      <c r="E13" s="91">
        <v>39.02825</v>
      </c>
      <c r="F13" s="91">
        <v>33.008789999999998</v>
      </c>
      <c r="G13" s="115"/>
      <c r="H13" s="91">
        <f t="shared" si="0"/>
        <v>319.34508999999997</v>
      </c>
    </row>
    <row r="14" spans="1:8" ht="15.75" customHeight="1" x14ac:dyDescent="0.2">
      <c r="A14" s="83" t="s">
        <v>28</v>
      </c>
      <c r="B14" s="84">
        <v>1.8611599999999999</v>
      </c>
      <c r="C14" s="84">
        <v>16.860849999999999</v>
      </c>
      <c r="D14" s="84">
        <v>21.398990000000001</v>
      </c>
      <c r="E14" s="84">
        <v>9.8970900000000004</v>
      </c>
      <c r="F14" s="84">
        <v>10.12599</v>
      </c>
      <c r="G14" s="115"/>
      <c r="H14" s="84">
        <f t="shared" si="0"/>
        <v>60.144079999999995</v>
      </c>
    </row>
    <row r="15" spans="1:8" ht="15.75" customHeight="1" x14ac:dyDescent="0.2">
      <c r="A15" s="79" t="s">
        <v>29</v>
      </c>
      <c r="B15" s="80">
        <v>182.42375000000001</v>
      </c>
      <c r="C15" s="80">
        <v>199.32639</v>
      </c>
      <c r="D15" s="80">
        <v>27.949850000000001</v>
      </c>
      <c r="E15" s="80">
        <v>19.036359999999998</v>
      </c>
      <c r="F15" s="80">
        <v>3.25204</v>
      </c>
      <c r="G15" s="115"/>
      <c r="H15" s="80">
        <f t="shared" si="0"/>
        <v>431.98839000000004</v>
      </c>
    </row>
    <row r="16" spans="1:8" ht="15.75" customHeight="1" x14ac:dyDescent="0.2">
      <c r="A16" s="90" t="s">
        <v>30</v>
      </c>
      <c r="B16" s="91">
        <v>97.320530000000005</v>
      </c>
      <c r="C16" s="91">
        <v>65.576620000000005</v>
      </c>
      <c r="D16" s="91">
        <v>28.474399999999999</v>
      </c>
      <c r="E16" s="91">
        <v>22.688829999999999</v>
      </c>
      <c r="F16" s="91">
        <v>9.0132899999999996</v>
      </c>
      <c r="G16" s="115"/>
      <c r="H16" s="91">
        <f t="shared" si="0"/>
        <v>223.07367000000002</v>
      </c>
    </row>
    <row r="17" spans="1:8" ht="15.75" hidden="1" customHeight="1" x14ac:dyDescent="0.2">
      <c r="A17" s="31" t="s">
        <v>31</v>
      </c>
      <c r="B17" s="36">
        <v>7.7109699999999997</v>
      </c>
      <c r="C17" s="36">
        <v>12.16616</v>
      </c>
      <c r="D17" s="36">
        <v>6.9986899999999999</v>
      </c>
      <c r="E17" s="36">
        <v>4.1040400000000004</v>
      </c>
      <c r="F17" s="36">
        <v>10.1553</v>
      </c>
      <c r="G17" s="115"/>
      <c r="H17" s="36">
        <f t="shared" si="0"/>
        <v>41.135159999999999</v>
      </c>
    </row>
    <row r="18" spans="1:8" ht="15.75" hidden="1" customHeight="1" x14ac:dyDescent="0.2">
      <c r="A18" s="33" t="s">
        <v>32</v>
      </c>
      <c r="B18" s="37">
        <v>3.68927</v>
      </c>
      <c r="C18" s="37">
        <v>7.2668900000000001</v>
      </c>
      <c r="D18" s="37">
        <v>4.7159000000000004</v>
      </c>
      <c r="E18" s="37">
        <v>0</v>
      </c>
      <c r="F18" s="37">
        <v>0</v>
      </c>
      <c r="G18" s="115"/>
      <c r="H18" s="37">
        <f t="shared" si="0"/>
        <v>15.672060000000002</v>
      </c>
    </row>
    <row r="19" spans="1:8" ht="15.75" hidden="1" customHeight="1" x14ac:dyDescent="0.2">
      <c r="A19" s="31" t="s">
        <v>33</v>
      </c>
      <c r="B19" s="36">
        <v>0</v>
      </c>
      <c r="C19" s="36">
        <v>0.92496999999999996</v>
      </c>
      <c r="D19" s="36">
        <v>0</v>
      </c>
      <c r="E19" s="36">
        <v>0.38545000000000001</v>
      </c>
      <c r="F19" s="36">
        <v>0.99980999999999998</v>
      </c>
      <c r="G19" s="115"/>
      <c r="H19" s="36">
        <f t="shared" si="0"/>
        <v>2.3102299999999998</v>
      </c>
    </row>
    <row r="20" spans="1:8" ht="15.75" hidden="1" customHeight="1" x14ac:dyDescent="0.2">
      <c r="A20" s="33" t="s">
        <v>34</v>
      </c>
      <c r="B20" s="37">
        <v>2.9370699999999998</v>
      </c>
      <c r="C20" s="37">
        <v>1.37466</v>
      </c>
      <c r="D20" s="37">
        <v>3.9381300000000001</v>
      </c>
      <c r="E20" s="37">
        <v>1.99963</v>
      </c>
      <c r="F20" s="37">
        <v>2.9432999999999998</v>
      </c>
      <c r="G20" s="115"/>
      <c r="H20" s="37">
        <f t="shared" si="0"/>
        <v>13.192789999999999</v>
      </c>
    </row>
    <row r="21" spans="1:8" ht="15.75" customHeight="1" x14ac:dyDescent="0.2">
      <c r="A21" s="83" t="s">
        <v>35</v>
      </c>
      <c r="B21" s="84">
        <v>14.337300000000001</v>
      </c>
      <c r="C21" s="84">
        <v>21.732679999999998</v>
      </c>
      <c r="D21" s="84">
        <v>15.65272</v>
      </c>
      <c r="E21" s="84">
        <v>6.4891199999999998</v>
      </c>
      <c r="F21" s="84">
        <v>14.098420000000001</v>
      </c>
      <c r="G21" s="115"/>
      <c r="H21" s="84">
        <f t="shared" si="0"/>
        <v>72.310240000000007</v>
      </c>
    </row>
    <row r="22" spans="1:8" ht="15.75" customHeight="1" x14ac:dyDescent="0.2">
      <c r="A22" s="79" t="s">
        <v>36</v>
      </c>
      <c r="B22" s="80">
        <v>4.67598</v>
      </c>
      <c r="C22" s="80">
        <v>2.4455800000000001</v>
      </c>
      <c r="D22" s="80">
        <v>0</v>
      </c>
      <c r="E22" s="80">
        <v>1.9073199999999999</v>
      </c>
      <c r="F22" s="80">
        <v>2.7686600000000001</v>
      </c>
      <c r="G22" s="115"/>
      <c r="H22" s="80">
        <f t="shared" si="0"/>
        <v>11.797540000000001</v>
      </c>
    </row>
    <row r="23" spans="1:8" ht="15.75" customHeight="1" x14ac:dyDescent="0.2">
      <c r="A23" s="90" t="s">
        <v>37</v>
      </c>
      <c r="B23" s="91">
        <v>8.3059899999999995</v>
      </c>
      <c r="C23" s="91">
        <v>8.52928</v>
      </c>
      <c r="D23" s="91">
        <v>2.6451699999999998</v>
      </c>
      <c r="E23" s="91">
        <v>0</v>
      </c>
      <c r="F23" s="91">
        <v>0.52829000000000004</v>
      </c>
      <c r="G23" s="115"/>
      <c r="H23" s="91">
        <f t="shared" si="0"/>
        <v>20.00873</v>
      </c>
    </row>
    <row r="24" spans="1:8" ht="15.75" customHeight="1" x14ac:dyDescent="0.2">
      <c r="A24" s="83" t="s">
        <v>38</v>
      </c>
      <c r="B24" s="84">
        <v>7.3984899999999998</v>
      </c>
      <c r="C24" s="84">
        <v>7.3036899999999996</v>
      </c>
      <c r="D24" s="84">
        <v>4.6990600000000002</v>
      </c>
      <c r="E24" s="84">
        <v>0</v>
      </c>
      <c r="F24" s="84">
        <v>2.6601400000000002</v>
      </c>
      <c r="G24" s="115"/>
      <c r="H24" s="84">
        <f t="shared" si="0"/>
        <v>22.06138</v>
      </c>
    </row>
    <row r="25" spans="1:8" ht="15.75" customHeight="1" x14ac:dyDescent="0.2">
      <c r="A25" s="79" t="s">
        <v>39</v>
      </c>
      <c r="B25" s="80">
        <v>55.532339999999998</v>
      </c>
      <c r="C25" s="80">
        <v>42.97137</v>
      </c>
      <c r="D25" s="80">
        <v>2.58405</v>
      </c>
      <c r="E25" s="80">
        <v>10.167160000000001</v>
      </c>
      <c r="F25" s="80">
        <v>5.3371199999999996</v>
      </c>
      <c r="G25" s="115"/>
      <c r="H25" s="80">
        <f t="shared" si="0"/>
        <v>116.59204</v>
      </c>
    </row>
    <row r="26" spans="1:8" ht="15.75" customHeight="1" x14ac:dyDescent="0.2">
      <c r="A26" s="90" t="s">
        <v>40</v>
      </c>
      <c r="B26" s="91">
        <v>31.974679999999999</v>
      </c>
      <c r="C26" s="91">
        <v>56.093679999999999</v>
      </c>
      <c r="D26" s="91">
        <v>4.5094500000000002</v>
      </c>
      <c r="E26" s="91">
        <v>5.7443999999999997</v>
      </c>
      <c r="F26" s="91">
        <v>1.26115</v>
      </c>
      <c r="G26" s="115"/>
      <c r="H26" s="91">
        <f t="shared" si="0"/>
        <v>99.583359999999999</v>
      </c>
    </row>
    <row r="27" spans="1:8" ht="15.75" customHeight="1" x14ac:dyDescent="0.2">
      <c r="A27" s="83" t="s">
        <v>41</v>
      </c>
      <c r="B27" s="84">
        <v>4.1271100000000001</v>
      </c>
      <c r="C27" s="84">
        <v>5.2142499999999998</v>
      </c>
      <c r="D27" s="84">
        <v>6.1192500000000001</v>
      </c>
      <c r="E27" s="84">
        <v>2.79548</v>
      </c>
      <c r="F27" s="84">
        <v>1.99963</v>
      </c>
      <c r="G27" s="115"/>
      <c r="H27" s="84">
        <f t="shared" si="0"/>
        <v>20.25572</v>
      </c>
    </row>
    <row r="28" spans="1:8" ht="15.75" customHeight="1" x14ac:dyDescent="0.2">
      <c r="A28" s="79" t="s">
        <v>42</v>
      </c>
      <c r="B28" s="80">
        <v>44.375349999999997</v>
      </c>
      <c r="C28" s="80">
        <v>73.853300000000004</v>
      </c>
      <c r="D28" s="80">
        <v>31.790679999999998</v>
      </c>
      <c r="E28" s="80">
        <v>38.875439999999998</v>
      </c>
      <c r="F28" s="80">
        <v>31.4651</v>
      </c>
      <c r="G28" s="115"/>
      <c r="H28" s="80">
        <f t="shared" si="0"/>
        <v>220.35987</v>
      </c>
    </row>
    <row r="29" spans="1:8" ht="15.75" customHeight="1" x14ac:dyDescent="0.2">
      <c r="A29" s="90" t="s">
        <v>43</v>
      </c>
      <c r="B29" s="91">
        <v>0</v>
      </c>
      <c r="C29" s="91">
        <v>0.79647999999999997</v>
      </c>
      <c r="D29" s="91">
        <v>0</v>
      </c>
      <c r="E29" s="91">
        <v>0.76903999999999995</v>
      </c>
      <c r="F29" s="91">
        <v>2.3071199999999998</v>
      </c>
      <c r="G29" s="115"/>
      <c r="H29" s="91">
        <f t="shared" si="0"/>
        <v>3.8726399999999996</v>
      </c>
    </row>
    <row r="30" spans="1:8" ht="15.75" customHeight="1" x14ac:dyDescent="0.2">
      <c r="A30" s="83" t="s">
        <v>44</v>
      </c>
      <c r="B30" s="84">
        <v>7.3386100000000001</v>
      </c>
      <c r="C30" s="84">
        <v>23.853300000000001</v>
      </c>
      <c r="D30" s="84">
        <v>30.636810000000001</v>
      </c>
      <c r="E30" s="84">
        <v>15.714460000000001</v>
      </c>
      <c r="F30" s="84">
        <v>7.5500499999999997</v>
      </c>
      <c r="G30" s="115"/>
      <c r="H30" s="84">
        <f t="shared" si="0"/>
        <v>85.093230000000005</v>
      </c>
    </row>
    <row r="31" spans="1:8" ht="15.75" customHeight="1" x14ac:dyDescent="0.2">
      <c r="A31" s="79" t="s">
        <v>45</v>
      </c>
      <c r="B31" s="80">
        <v>2.7618</v>
      </c>
      <c r="C31" s="80">
        <v>5.3352500000000003</v>
      </c>
      <c r="D31" s="80">
        <v>2.3202099999999999</v>
      </c>
      <c r="E31" s="80">
        <v>4.2767999999999997</v>
      </c>
      <c r="F31" s="80">
        <v>7.4508799999999997</v>
      </c>
      <c r="G31" s="115"/>
      <c r="H31" s="80">
        <f t="shared" si="0"/>
        <v>22.144939999999998</v>
      </c>
    </row>
    <row r="32" spans="1:8" ht="15.75" customHeight="1" x14ac:dyDescent="0.2">
      <c r="A32" s="90" t="s">
        <v>46</v>
      </c>
      <c r="B32" s="91">
        <v>9.9893999999999998</v>
      </c>
      <c r="C32" s="91">
        <v>14.209440000000001</v>
      </c>
      <c r="D32" s="91">
        <v>12.44558</v>
      </c>
      <c r="E32" s="91">
        <v>11.640370000000001</v>
      </c>
      <c r="F32" s="91">
        <v>3.2239800000000001</v>
      </c>
      <c r="G32" s="115"/>
      <c r="H32" s="91">
        <f t="shared" si="0"/>
        <v>51.508769999999998</v>
      </c>
    </row>
    <row r="33" spans="1:19" ht="15.75" customHeight="1" x14ac:dyDescent="0.2">
      <c r="A33" s="83" t="s">
        <v>47</v>
      </c>
      <c r="B33" s="84">
        <v>75.925280000000001</v>
      </c>
      <c r="C33" s="84">
        <v>113.5296</v>
      </c>
      <c r="D33" s="84">
        <v>32.299630000000001</v>
      </c>
      <c r="E33" s="84">
        <v>13.91006</v>
      </c>
      <c r="F33" s="84">
        <v>8.9315800000000003</v>
      </c>
      <c r="G33" s="115"/>
      <c r="H33" s="84">
        <f t="shared" si="0"/>
        <v>244.59614999999999</v>
      </c>
    </row>
    <row r="34" spans="1:19" ht="15.75" customHeight="1" x14ac:dyDescent="0.2">
      <c r="A34" s="79" t="s">
        <v>48</v>
      </c>
      <c r="B34" s="80">
        <v>46.882060000000003</v>
      </c>
      <c r="C34" s="80">
        <v>57.808889999999998</v>
      </c>
      <c r="D34" s="80">
        <v>36.649410000000003</v>
      </c>
      <c r="E34" s="80">
        <v>24.145820000000001</v>
      </c>
      <c r="F34" s="80">
        <v>20.30687</v>
      </c>
      <c r="G34" s="115"/>
      <c r="H34" s="80">
        <f t="shared" si="0"/>
        <v>185.79304999999999</v>
      </c>
    </row>
    <row r="35" spans="1:19" ht="15.75" customHeight="1" x14ac:dyDescent="0.2">
      <c r="A35" s="90" t="s">
        <v>49</v>
      </c>
      <c r="B35" s="91">
        <v>40.001869999999997</v>
      </c>
      <c r="C35" s="91">
        <v>26.597639999999998</v>
      </c>
      <c r="D35" s="91">
        <v>21.82</v>
      </c>
      <c r="E35" s="91">
        <v>26.78912</v>
      </c>
      <c r="F35" s="91">
        <v>11.53496</v>
      </c>
      <c r="G35" s="115"/>
      <c r="H35" s="91">
        <f t="shared" si="0"/>
        <v>126.74359</v>
      </c>
    </row>
    <row r="36" spans="1:19" ht="15.75" customHeight="1" x14ac:dyDescent="0.2">
      <c r="A36" s="83" t="s">
        <v>50</v>
      </c>
      <c r="B36" s="84">
        <v>267.91305</v>
      </c>
      <c r="C36" s="84">
        <v>361.94535999999999</v>
      </c>
      <c r="D36" s="84">
        <v>154.85686000000001</v>
      </c>
      <c r="E36" s="84">
        <v>79.141149999999996</v>
      </c>
      <c r="F36" s="84">
        <v>34.253729999999997</v>
      </c>
      <c r="G36" s="115"/>
      <c r="H36" s="84">
        <f t="shared" si="0"/>
        <v>898.11015000000009</v>
      </c>
    </row>
    <row r="37" spans="1:19" ht="15.75" customHeight="1" x14ac:dyDescent="0.2">
      <c r="A37" s="79" t="s">
        <v>51</v>
      </c>
      <c r="B37" s="80">
        <v>300.25821999999999</v>
      </c>
      <c r="C37" s="80">
        <v>314.17514</v>
      </c>
      <c r="D37" s="80">
        <v>110.56632999999999</v>
      </c>
      <c r="E37" s="80">
        <v>106.49411000000001</v>
      </c>
      <c r="F37" s="80">
        <v>50.311230000000002</v>
      </c>
      <c r="G37" s="115"/>
      <c r="H37" s="80">
        <f t="shared" si="0"/>
        <v>881.80502999999999</v>
      </c>
    </row>
    <row r="38" spans="1:19" ht="15.75" customHeight="1" x14ac:dyDescent="0.2">
      <c r="A38" s="90" t="s">
        <v>52</v>
      </c>
      <c r="B38" s="91">
        <v>111.96096</v>
      </c>
      <c r="C38" s="91">
        <v>45.955219999999997</v>
      </c>
      <c r="D38" s="91">
        <v>20.242619999999999</v>
      </c>
      <c r="E38" s="91">
        <v>25.660820000000001</v>
      </c>
      <c r="F38" s="91">
        <v>32.770539999999997</v>
      </c>
      <c r="G38" s="115"/>
      <c r="H38" s="91">
        <f t="shared" si="0"/>
        <v>236.59015999999997</v>
      </c>
    </row>
    <row r="39" spans="1:19" ht="15.75" customHeight="1" x14ac:dyDescent="0.2">
      <c r="A39" s="83" t="s">
        <v>53</v>
      </c>
      <c r="B39" s="84">
        <v>41.861159999999998</v>
      </c>
      <c r="C39" s="84">
        <v>53.118569999999998</v>
      </c>
      <c r="D39" s="84">
        <v>10.145949999999999</v>
      </c>
      <c r="E39" s="84">
        <v>25.912800000000001</v>
      </c>
      <c r="F39" s="84">
        <v>29.569009999999999</v>
      </c>
      <c r="G39" s="115"/>
      <c r="H39" s="84">
        <f t="shared" si="0"/>
        <v>160.60748999999998</v>
      </c>
    </row>
    <row r="40" spans="1:19" ht="15.75" customHeight="1" x14ac:dyDescent="0.2">
      <c r="A40" s="79" t="s">
        <v>54</v>
      </c>
      <c r="B40" s="80">
        <v>75.279740000000004</v>
      </c>
      <c r="C40" s="80">
        <v>82.849119999999999</v>
      </c>
      <c r="D40" s="80">
        <v>56.534649999999999</v>
      </c>
      <c r="E40" s="80">
        <v>45.654589999999999</v>
      </c>
      <c r="F40" s="80">
        <v>29.043220000000002</v>
      </c>
      <c r="G40" s="115"/>
      <c r="H40" s="80">
        <f t="shared" si="0"/>
        <v>289.36132000000003</v>
      </c>
    </row>
    <row r="41" spans="1:19" ht="15.75" customHeight="1" x14ac:dyDescent="0.2">
      <c r="A41" s="90" t="s">
        <v>214</v>
      </c>
      <c r="B41" s="91">
        <v>120.80378</v>
      </c>
      <c r="C41" s="91">
        <v>72.954589999999996</v>
      </c>
      <c r="D41" s="91">
        <v>31.35951</v>
      </c>
      <c r="E41" s="91">
        <v>13.565899999999999</v>
      </c>
      <c r="F41" s="91">
        <v>5.1224299999999996</v>
      </c>
      <c r="G41" s="115"/>
      <c r="H41" s="91">
        <f t="shared" si="0"/>
        <v>243.80621000000002</v>
      </c>
    </row>
    <row r="42" spans="1:19" ht="15.75" customHeight="1" x14ac:dyDescent="0.2">
      <c r="A42" s="83" t="s">
        <v>55</v>
      </c>
      <c r="B42" s="84">
        <v>78.685209999999998</v>
      </c>
      <c r="C42" s="84">
        <v>108.11826000000001</v>
      </c>
      <c r="D42" s="84">
        <v>42.149320000000003</v>
      </c>
      <c r="E42" s="84">
        <v>5.70885</v>
      </c>
      <c r="F42" s="84">
        <v>1.2062600000000001</v>
      </c>
      <c r="G42" s="115"/>
      <c r="H42" s="84">
        <f t="shared" si="0"/>
        <v>235.86789999999999</v>
      </c>
    </row>
    <row r="43" spans="1:19" ht="15.75" customHeight="1" x14ac:dyDescent="0.2">
      <c r="A43" s="79" t="s">
        <v>56</v>
      </c>
      <c r="B43" s="80">
        <v>24.58991</v>
      </c>
      <c r="C43" s="80">
        <v>26.57394</v>
      </c>
      <c r="D43" s="80">
        <v>12.45806</v>
      </c>
      <c r="E43" s="80">
        <v>7.3442299999999996</v>
      </c>
      <c r="F43" s="80">
        <v>3.90944</v>
      </c>
      <c r="G43" s="115"/>
      <c r="H43" s="80">
        <f t="shared" si="0"/>
        <v>74.875579999999999</v>
      </c>
    </row>
    <row r="44" spans="1:19" ht="15.75" customHeight="1" x14ac:dyDescent="0.2">
      <c r="A44" s="90" t="s">
        <v>57</v>
      </c>
      <c r="B44" s="91">
        <v>272.03330999999997</v>
      </c>
      <c r="C44" s="91">
        <v>80.706040000000002</v>
      </c>
      <c r="D44" s="91">
        <v>34.50508</v>
      </c>
      <c r="E44" s="91">
        <v>29.295200000000001</v>
      </c>
      <c r="F44" s="91">
        <v>11.981540000000001</v>
      </c>
      <c r="G44" s="115"/>
      <c r="H44" s="91">
        <f t="shared" si="0"/>
        <v>428.52116999999998</v>
      </c>
    </row>
    <row r="45" spans="1:19" ht="15.75" customHeight="1" x14ac:dyDescent="0.2">
      <c r="A45" s="83" t="s">
        <v>58</v>
      </c>
      <c r="B45" s="84">
        <v>188.20121</v>
      </c>
      <c r="C45" s="84">
        <v>59.341360000000002</v>
      </c>
      <c r="D45" s="84">
        <v>17.017399999999999</v>
      </c>
      <c r="E45" s="84">
        <v>8.9265899999999991</v>
      </c>
      <c r="F45" s="84">
        <v>2.2977599999999998</v>
      </c>
      <c r="G45" s="115"/>
      <c r="H45" s="84">
        <f t="shared" si="0"/>
        <v>275.78431999999998</v>
      </c>
    </row>
    <row r="46" spans="1:19" ht="15.75" customHeight="1" x14ac:dyDescent="0.2">
      <c r="A46" s="79" t="s">
        <v>59</v>
      </c>
      <c r="B46" s="80">
        <v>229.98939999999999</v>
      </c>
      <c r="C46" s="80">
        <v>351.00479999999999</v>
      </c>
      <c r="D46" s="80">
        <v>206.34316999999999</v>
      </c>
      <c r="E46" s="80">
        <v>167.08163999999999</v>
      </c>
      <c r="F46" s="80">
        <v>112.3252</v>
      </c>
      <c r="G46" s="115"/>
      <c r="H46" s="80">
        <f t="shared" si="0"/>
        <v>1066.7442099999998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>SUM(B9:B46)-SUM(B17:B20)</f>
        <v>4014.71884</v>
      </c>
      <c r="C48" s="89">
        <f>SUM(C9:C46)-SUM(C17:C20)</f>
        <v>4036.9819000000007</v>
      </c>
      <c r="D48" s="89">
        <f>SUM(D9:D46)-SUM(D17:D20)</f>
        <v>1595.2851599999999</v>
      </c>
      <c r="E48" s="89">
        <f>SUM(E9:E46)-SUM(E17:E20)</f>
        <v>1166.9133500000003</v>
      </c>
      <c r="F48" s="89">
        <f>SUM(F9:F46)-SUM(F17:F20)</f>
        <v>745.17046000000028</v>
      </c>
      <c r="G48" s="116"/>
      <c r="H48" s="89">
        <f t="shared" ref="H48" si="1">SUM(H9:H46)-SUM(H17:H20)</f>
        <v>11559.069710000002</v>
      </c>
      <c r="I48" s="72">
        <v>5.5798517299999997</v>
      </c>
      <c r="J48" s="72">
        <v>5.3432867599999998</v>
      </c>
      <c r="K48" s="72">
        <v>4.8601057599999997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464.44396</v>
      </c>
      <c r="C50" s="91">
        <v>257.21699000000001</v>
      </c>
      <c r="D50" s="91">
        <v>130.57881</v>
      </c>
      <c r="E50" s="91">
        <v>175.37017</v>
      </c>
      <c r="F50" s="91">
        <v>139.88773</v>
      </c>
      <c r="G50" s="104"/>
      <c r="H50" s="91">
        <f>SUM(B50:F50)</f>
        <v>1167.4976599999998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1071.03162</v>
      </c>
      <c r="C51" s="84">
        <v>1400.14969</v>
      </c>
      <c r="D51" s="84">
        <v>490.35489000000001</v>
      </c>
      <c r="E51" s="84">
        <v>292.82666999999998</v>
      </c>
      <c r="F51" s="84">
        <v>162.24287000000001</v>
      </c>
      <c r="G51" s="104"/>
      <c r="H51" s="84">
        <f t="shared" ref="H51:H52" si="2">SUM(B51:F51)</f>
        <v>3416.60574</v>
      </c>
      <c r="S51" s="24"/>
      <c r="T51" s="24"/>
      <c r="U51" s="24"/>
    </row>
    <row r="52" spans="1:21" ht="15" x14ac:dyDescent="0.2">
      <c r="A52" s="112" t="s">
        <v>62</v>
      </c>
      <c r="B52" s="80">
        <v>767.01615000000004</v>
      </c>
      <c r="C52" s="80">
        <v>806.48226</v>
      </c>
      <c r="D52" s="80">
        <v>344.13522</v>
      </c>
      <c r="E52" s="80">
        <v>262.23102</v>
      </c>
      <c r="F52" s="80">
        <v>149.17732000000001</v>
      </c>
      <c r="G52" s="104"/>
      <c r="H52" s="80">
        <f t="shared" si="2"/>
        <v>2329.0419700000002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U53"/>
  <sheetViews>
    <sheetView showGridLines="0" zoomScaleNormal="100" zoomScaleSheetLayoutView="50" workbookViewId="0">
      <selection activeCell="P34" sqref="P34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185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 Be'!B9&lt;0.5),"-",IFERROR('Tabel 4 Be'!B9/'Tabel 4 F'!B9*100,"-"))</f>
        <v>5.5715495342929726</v>
      </c>
      <c r="C9" s="93">
        <f>IF(OR('Tabel 4 F'!C9&lt;5,'Tabel 4 Be'!C9&lt;0.5),"-",IFERROR('Tabel 4 Be'!C9/'Tabel 4 F'!C9*100,"-"))</f>
        <v>1.5406536646183988</v>
      </c>
      <c r="D9" s="93">
        <f>IF(OR('Tabel 4 F'!D9&lt;5,'Tabel 4 Be'!D9&lt;0.5),"-",IFERROR('Tabel 4 Be'!D9/'Tabel 4 F'!D9*100,"-"))</f>
        <v>0.87503081094404744</v>
      </c>
      <c r="E9" s="93">
        <f>IF(OR('Tabel 4 F'!E9&lt;5,'Tabel 4 Be'!E9&lt;0.5),"-",IFERROR('Tabel 4 Be'!E9/'Tabel 4 F'!E9*100,"-"))</f>
        <v>0.96583537552256027</v>
      </c>
      <c r="F9" s="93">
        <f>IF(OR('Tabel 4 F'!F9&lt;5,'Tabel 4 Be'!F9&lt;0.5),"-",IFERROR('Tabel 4 Be'!F9/'Tabel 4 F'!F9*100,"-"))</f>
        <v>1.8614718614718615</v>
      </c>
      <c r="G9" s="117"/>
      <c r="H9" s="93">
        <f>IF(OR('Tabel 4 F'!H9&lt;5,'Tabel 4 Be'!H9&lt;0.5),"-",IFERROR('Tabel 4 Be'!H9/'Tabel 4 F'!H9*100,"-"))</f>
        <v>1.9799971010291346</v>
      </c>
    </row>
    <row r="10" spans="1:8" ht="15.75" customHeight="1" x14ac:dyDescent="0.2">
      <c r="A10" s="90" t="s">
        <v>208</v>
      </c>
      <c r="B10" s="94">
        <f>IF(OR('Tabel 4 F'!B10&lt;5,'Tabel 4 Be'!B10&lt;0.5),"-",IFERROR('Tabel 4 Be'!B10/'Tabel 4 F'!B10*100,"-"))</f>
        <v>6.358042777615001</v>
      </c>
      <c r="C10" s="94">
        <f>IF(OR('Tabel 4 F'!C10&lt;5,'Tabel 4 Be'!C10&lt;0.5),"-",IFERROR('Tabel 4 Be'!C10/'Tabel 4 F'!C10*100,"-"))</f>
        <v>2.0542317173377156</v>
      </c>
      <c r="D10" s="94">
        <f>IF(OR('Tabel 4 F'!D10&lt;5,'Tabel 4 Be'!D10&lt;0.5),"-",IFERROR('Tabel 4 Be'!D10/'Tabel 4 F'!D10*100,"-"))</f>
        <v>0.94468614045991295</v>
      </c>
      <c r="E10" s="94">
        <f>IF(OR('Tabel 4 F'!E10&lt;5,'Tabel 4 Be'!E10&lt;0.5),"-",IFERROR('Tabel 4 Be'!E10/'Tabel 4 F'!E10*100,"-"))</f>
        <v>1.0797546012269938</v>
      </c>
      <c r="F10" s="94">
        <f>IF(OR('Tabel 4 F'!F10&lt;5,'Tabel 4 Be'!F10&lt;0.5),"-",IFERROR('Tabel 4 Be'!F10/'Tabel 4 F'!F10*100,"-"))</f>
        <v>2.5952626158599381</v>
      </c>
      <c r="G10" s="117"/>
      <c r="H10" s="94">
        <f>IF(OR('Tabel 4 F'!H10&lt;5,'Tabel 4 Be'!H10&lt;0.5),"-",IFERROR('Tabel 4 Be'!H10/'Tabel 4 F'!H10*100,"-"))</f>
        <v>1.9524593478323657</v>
      </c>
    </row>
    <row r="11" spans="1:8" ht="15.75" customHeight="1" x14ac:dyDescent="0.2">
      <c r="A11" s="83" t="s">
        <v>209</v>
      </c>
      <c r="B11" s="95">
        <f>IF(OR('Tabel 4 F'!B11&lt;5,'Tabel 4 Be'!B11&lt;0.5),"-",IFERROR('Tabel 4 Be'!B11/'Tabel 4 F'!B11*100,"-"))</f>
        <v>9.2873388931008343</v>
      </c>
      <c r="C11" s="95">
        <f>IF(OR('Tabel 4 F'!C11&lt;5,'Tabel 4 Be'!C11&lt;0.5),"-",IFERROR('Tabel 4 Be'!C11/'Tabel 4 F'!C11*100,"-"))</f>
        <v>3.8927653323540214</v>
      </c>
      <c r="D11" s="95">
        <f>IF(OR('Tabel 4 F'!D11&lt;5,'Tabel 4 Be'!D11&lt;0.5),"-",IFERROR('Tabel 4 Be'!D11/'Tabel 4 F'!D11*100,"-"))</f>
        <v>2.4723676556137288</v>
      </c>
      <c r="E11" s="95">
        <f>IF(OR('Tabel 4 F'!E11&lt;5,'Tabel 4 Be'!E11&lt;0.5),"-",IFERROR('Tabel 4 Be'!E11/'Tabel 4 F'!E11*100,"-"))</f>
        <v>1.932367149758454</v>
      </c>
      <c r="F11" s="95">
        <f>IF(OR('Tabel 4 F'!F11&lt;5,'Tabel 4 Be'!F11&lt;0.5),"-",IFERROR('Tabel 4 Be'!F11/'Tabel 4 F'!F11*100,"-"))</f>
        <v>4.0816326530612246</v>
      </c>
      <c r="G11" s="117"/>
      <c r="H11" s="95">
        <f>IF(OR('Tabel 4 F'!H11&lt;5,'Tabel 4 Be'!H11&lt;0.5),"-",IFERROR('Tabel 4 Be'!H11/'Tabel 4 F'!H11*100,"-"))</f>
        <v>4.8973593135163327</v>
      </c>
    </row>
    <row r="12" spans="1:8" ht="15.75" customHeight="1" x14ac:dyDescent="0.2">
      <c r="A12" s="79" t="s">
        <v>26</v>
      </c>
      <c r="B12" s="93">
        <f>IF(OR('Tabel 4 F'!B12&lt;5,'Tabel 4 Be'!B12&lt;0.5),"-",IFERROR('Tabel 4 Be'!B12/'Tabel 4 F'!B12*100,"-"))</f>
        <v>16.275038520801232</v>
      </c>
      <c r="C12" s="93">
        <f>IF(OR('Tabel 4 F'!C12&lt;5,'Tabel 4 Be'!C12&lt;0.5),"-",IFERROR('Tabel 4 Be'!C12/'Tabel 4 F'!C12*100,"-"))</f>
        <v>8.0981922486825422</v>
      </c>
      <c r="D12" s="93">
        <f>IF(OR('Tabel 4 F'!D12&lt;5,'Tabel 4 Be'!D12&lt;0.5),"-",IFERROR('Tabel 4 Be'!D12/'Tabel 4 F'!D12*100,"-"))</f>
        <v>3.2983947812064796</v>
      </c>
      <c r="E12" s="93">
        <f>IF(OR('Tabel 4 F'!E12&lt;5,'Tabel 4 Be'!E12&lt;0.5),"-",IFERROR('Tabel 4 Be'!E12/'Tabel 4 F'!E12*100,"-"))</f>
        <v>3.7572685254212015</v>
      </c>
      <c r="F12" s="93">
        <f>IF(OR('Tabel 4 F'!F12&lt;5,'Tabel 4 Be'!F12&lt;0.5),"-",IFERROR('Tabel 4 Be'!F12/'Tabel 4 F'!F12*100,"-"))</f>
        <v>5.4334301119867279</v>
      </c>
      <c r="G12" s="117"/>
      <c r="H12" s="93">
        <f>IF(OR('Tabel 4 F'!H12&lt;5,'Tabel 4 Be'!H12&lt;0.5),"-",IFERROR('Tabel 4 Be'!H12/'Tabel 4 F'!H12*100,"-"))</f>
        <v>6.7343517138599109</v>
      </c>
    </row>
    <row r="13" spans="1:8" ht="15.75" customHeight="1" x14ac:dyDescent="0.2">
      <c r="A13" s="90" t="s">
        <v>27</v>
      </c>
      <c r="B13" s="94">
        <f>IF(OR('Tabel 4 F'!B13&lt;5,'Tabel 4 Be'!B13&lt;0.5),"-",IFERROR('Tabel 4 Be'!B13/'Tabel 4 F'!B13*100,"-"))</f>
        <v>9.9471830985915499</v>
      </c>
      <c r="C13" s="94">
        <f>IF(OR('Tabel 4 F'!C13&lt;5,'Tabel 4 Be'!C13&lt;0.5),"-",IFERROR('Tabel 4 Be'!C13/'Tabel 4 F'!C13*100,"-"))</f>
        <v>4.209223150727329</v>
      </c>
      <c r="D13" s="94">
        <f>IF(OR('Tabel 4 F'!D13&lt;5,'Tabel 4 Be'!D13&lt;0.5),"-",IFERROR('Tabel 4 Be'!D13/'Tabel 4 F'!D13*100,"-"))</f>
        <v>1.0936132983377078</v>
      </c>
      <c r="E13" s="94">
        <f>IF(OR('Tabel 4 F'!E13&lt;5,'Tabel 4 Be'!E13&lt;0.5),"-",IFERROR('Tabel 4 Be'!E13/'Tabel 4 F'!E13*100,"-"))</f>
        <v>1.1458582000477442</v>
      </c>
      <c r="F13" s="94">
        <f>IF(OR('Tabel 4 F'!F13&lt;5,'Tabel 4 Be'!F13&lt;0.5),"-",IFERROR('Tabel 4 Be'!F13/'Tabel 4 F'!F13*100,"-"))</f>
        <v>2.3767082590612003</v>
      </c>
      <c r="G13" s="117"/>
      <c r="H13" s="94">
        <f>IF(OR('Tabel 4 F'!H13&lt;5,'Tabel 4 Be'!H13&lt;0.5),"-",IFERROR('Tabel 4 Be'!H13/'Tabel 4 F'!H13*100,"-"))</f>
        <v>2.6129228276281142</v>
      </c>
    </row>
    <row r="14" spans="1:8" ht="15.75" customHeight="1" x14ac:dyDescent="0.2">
      <c r="A14" s="83" t="s">
        <v>28</v>
      </c>
      <c r="B14" s="95">
        <f>IF(OR('Tabel 4 F'!B14&lt;5,'Tabel 4 Be'!B14&lt;0.5),"-",IFERROR('Tabel 4 Be'!B14/'Tabel 4 F'!B14*100,"-"))</f>
        <v>6.666666666666667</v>
      </c>
      <c r="C14" s="95">
        <f>IF(OR('Tabel 4 F'!C14&lt;5,'Tabel 4 Be'!C14&lt;0.5),"-",IFERROR('Tabel 4 Be'!C14/'Tabel 4 F'!C14*100,"-"))</f>
        <v>3.1437125748502992</v>
      </c>
      <c r="D14" s="95">
        <f>IF(OR('Tabel 4 F'!D14&lt;5,'Tabel 4 Be'!D14&lt;0.5),"-",IFERROR('Tabel 4 Be'!D14/'Tabel 4 F'!D14*100,"-"))</f>
        <v>2.4716786817713698</v>
      </c>
      <c r="E14" s="95">
        <f>IF(OR('Tabel 4 F'!E14&lt;5,'Tabel 4 Be'!E14&lt;0.5),"-",IFERROR('Tabel 4 Be'!E14/'Tabel 4 F'!E14*100,"-"))</f>
        <v>1.8571428571428572</v>
      </c>
      <c r="F14" s="95">
        <f>IF(OR('Tabel 4 F'!F14&lt;5,'Tabel 4 Be'!F14&lt;0.5),"-",IFERROR('Tabel 4 Be'!F14/'Tabel 4 F'!F14*100,"-"))</f>
        <v>5.7591623036649215</v>
      </c>
      <c r="G14" s="117"/>
      <c r="H14" s="95">
        <f>IF(OR('Tabel 4 F'!H14&lt;5,'Tabel 4 Be'!H14&lt;0.5),"-",IFERROR('Tabel 4 Be'!H14/'Tabel 4 F'!H14*100,"-"))</f>
        <v>2.7734375</v>
      </c>
    </row>
    <row r="15" spans="1:8" ht="15.75" customHeight="1" x14ac:dyDescent="0.2">
      <c r="A15" s="79" t="s">
        <v>29</v>
      </c>
      <c r="B15" s="93">
        <f>IF(OR('Tabel 4 F'!B15&lt;5,'Tabel 4 Be'!B15&lt;0.5),"-",IFERROR('Tabel 4 Be'!B15/'Tabel 4 F'!B15*100,"-"))</f>
        <v>14.403553299492385</v>
      </c>
      <c r="C15" s="93">
        <f>IF(OR('Tabel 4 F'!C15&lt;5,'Tabel 4 Be'!C15&lt;0.5),"-",IFERROR('Tabel 4 Be'!C15/'Tabel 4 F'!C15*100,"-"))</f>
        <v>7.5192604006163331</v>
      </c>
      <c r="D15" s="93">
        <f>IF(OR('Tabel 4 F'!D15&lt;5,'Tabel 4 Be'!D15&lt;0.5),"-",IFERROR('Tabel 4 Be'!D15/'Tabel 4 F'!D15*100,"-"))</f>
        <v>3.6666666666666665</v>
      </c>
      <c r="E15" s="93">
        <f>IF(OR('Tabel 4 F'!E15&lt;5,'Tabel 4 Be'!E15&lt;0.5),"-",IFERROR('Tabel 4 Be'!E15/'Tabel 4 F'!E15*100,"-"))</f>
        <v>5.0970873786407767</v>
      </c>
      <c r="F15" s="93">
        <f>IF(OR('Tabel 4 F'!F15&lt;5,'Tabel 4 Be'!F15&lt;0.5),"-",IFERROR('Tabel 4 Be'!F15/'Tabel 4 F'!F15*100,"-"))</f>
        <v>4.4444444444444446</v>
      </c>
      <c r="G15" s="117"/>
      <c r="H15" s="93">
        <f>IF(OR('Tabel 4 F'!H15&lt;5,'Tabel 4 Be'!H15&lt;0.5),"-",IFERROR('Tabel 4 Be'!H15/'Tabel 4 F'!H15*100,"-"))</f>
        <v>8.5007231238952272</v>
      </c>
    </row>
    <row r="16" spans="1:8" ht="15.75" customHeight="1" x14ac:dyDescent="0.2">
      <c r="A16" s="90" t="s">
        <v>30</v>
      </c>
      <c r="B16" s="94">
        <f>IF(OR('Tabel 4 F'!B16&lt;5,'Tabel 4 Be'!B16&lt;0.5),"-",IFERROR('Tabel 4 Be'!B16/'Tabel 4 F'!B16*100,"-"))</f>
        <v>16.15598885793872</v>
      </c>
      <c r="C16" s="94">
        <f>IF(OR('Tabel 4 F'!C16&lt;5,'Tabel 4 Be'!C16&lt;0.5),"-",IFERROR('Tabel 4 Be'!C16/'Tabel 4 F'!C16*100,"-"))</f>
        <v>9.5652173913043477</v>
      </c>
      <c r="D16" s="94">
        <f>IF(OR('Tabel 4 F'!D16&lt;5,'Tabel 4 Be'!D16&lt;0.5),"-",IFERROR('Tabel 4 Be'!D16/'Tabel 4 F'!D16*100,"-"))</f>
        <v>3.5445757250268528</v>
      </c>
      <c r="E16" s="94">
        <f>IF(OR('Tabel 4 F'!E16&lt;5,'Tabel 4 Be'!E16&lt;0.5),"-",IFERROR('Tabel 4 Be'!E16/'Tabel 4 F'!E16*100,"-"))</f>
        <v>2.9411764705882351</v>
      </c>
      <c r="F16" s="94">
        <f>IF(OR('Tabel 4 F'!F16&lt;5,'Tabel 4 Be'!F16&lt;0.5),"-",IFERROR('Tabel 4 Be'!F16/'Tabel 4 F'!F16*100,"-"))</f>
        <v>2.8277634961439588</v>
      </c>
      <c r="G16" s="117"/>
      <c r="H16" s="94">
        <f>IF(OR('Tabel 4 F'!H16&lt;5,'Tabel 4 Be'!H16&lt;0.5),"-",IFERROR('Tabel 4 Be'!H16/'Tabel 4 F'!H16*100,"-"))</f>
        <v>7.0194097314543997</v>
      </c>
    </row>
    <row r="17" spans="1:8" ht="15.75" hidden="1" customHeight="1" x14ac:dyDescent="0.2">
      <c r="A17" s="31" t="s">
        <v>31</v>
      </c>
      <c r="B17" s="40">
        <f>IF(OR('Tabel 4 F'!B17&lt;5,'Tabel 4 Be'!B17&lt;0.5),"-",IFERROR('Tabel 4 Be'!B17/'Tabel 4 F'!B17*100,"-"))</f>
        <v>5.027932960893855</v>
      </c>
      <c r="C17" s="40">
        <f>IF(OR('Tabel 4 F'!C17&lt;5,'Tabel 4 Be'!C17&lt;0.5),"-",IFERROR('Tabel 4 Be'!C17/'Tabel 4 F'!C17*100,"-"))</f>
        <v>4.4510385756676563</v>
      </c>
      <c r="D17" s="40">
        <f>IF(OR('Tabel 4 F'!D17&lt;5,'Tabel 4 Be'!D17&lt;0.5),"-",IFERROR('Tabel 4 Be'!D17/'Tabel 4 F'!D17*100,"-"))</f>
        <v>1.3084112149532712</v>
      </c>
      <c r="E17" s="40">
        <f>IF(OR('Tabel 4 F'!E17&lt;5,'Tabel 4 Be'!E17&lt;0.5),"-",IFERROR('Tabel 4 Be'!E17/'Tabel 4 F'!E17*100,"-"))</f>
        <v>0.58616647127784294</v>
      </c>
      <c r="F17" s="40">
        <f>IF(OR('Tabel 4 F'!F17&lt;5,'Tabel 4 Be'!F17&lt;0.5),"-",IFERROR('Tabel 4 Be'!F17/'Tabel 4 F'!F17*100,"-"))</f>
        <v>3.0634573304157549</v>
      </c>
      <c r="G17" s="117"/>
      <c r="H17" s="40">
        <f>IF(OR('Tabel 4 F'!H17&lt;5,'Tabel 4 Be'!H17&lt;0.5),"-",IFERROR('Tabel 4 Be'!H17/'Tabel 4 F'!H17*100,"-"))</f>
        <v>2.1177467174925879</v>
      </c>
    </row>
    <row r="18" spans="1:8" ht="15.75" hidden="1" customHeight="1" x14ac:dyDescent="0.2">
      <c r="A18" s="33" t="s">
        <v>32</v>
      </c>
      <c r="B18" s="41">
        <f>IF(OR('Tabel 4 F'!B18&lt;5,'Tabel 4 Be'!B18&lt;0.5),"-",IFERROR('Tabel 4 Be'!B18/'Tabel 4 F'!B18*100,"-"))</f>
        <v>7.2727272727272725</v>
      </c>
      <c r="C18" s="41">
        <f>IF(OR('Tabel 4 F'!C18&lt;5,'Tabel 4 Be'!C18&lt;0.5),"-",IFERROR('Tabel 4 Be'!C18/'Tabel 4 F'!C18*100,"-"))</f>
        <v>3.5714285714285712</v>
      </c>
      <c r="D18" s="41">
        <f>IF(OR('Tabel 4 F'!D18&lt;5,'Tabel 4 Be'!D18&lt;0.5),"-",IFERROR('Tabel 4 Be'!D18/'Tabel 4 F'!D18*100,"-"))</f>
        <v>2.7906976744186047</v>
      </c>
      <c r="E18" s="41" t="str">
        <f>IF(OR('Tabel 4 F'!E18&lt;5,'Tabel 4 Be'!E18&lt;0.5),"-",IFERROR('Tabel 4 Be'!E18/'Tabel 4 F'!E18*100,"-"))</f>
        <v>-</v>
      </c>
      <c r="F18" s="41" t="str">
        <f>IF(OR('Tabel 4 F'!F18&lt;5,'Tabel 4 Be'!F18&lt;0.5),"-",IFERROR('Tabel 4 Be'!F18/'Tabel 4 F'!F18*100,"-"))</f>
        <v>-</v>
      </c>
      <c r="G18" s="117"/>
      <c r="H18" s="41">
        <f>IF(OR('Tabel 4 F'!H18&lt;5,'Tabel 4 Be'!H18&lt;0.5),"-",IFERROR('Tabel 4 Be'!H18/'Tabel 4 F'!H18*100,"-"))</f>
        <v>2.6352288488210815</v>
      </c>
    </row>
    <row r="19" spans="1:8" ht="15.75" hidden="1" customHeight="1" x14ac:dyDescent="0.2">
      <c r="A19" s="31" t="s">
        <v>33</v>
      </c>
      <c r="B19" s="40" t="str">
        <f>IF(OR('Tabel 4 F'!B19&lt;5,'Tabel 4 Be'!B19&lt;0.5),"-",IFERROR('Tabel 4 Be'!B19/'Tabel 4 F'!B19*100,"-"))</f>
        <v>-</v>
      </c>
      <c r="C19" s="40">
        <f>IF(OR('Tabel 4 F'!C19&lt;5,'Tabel 4 Be'!C19&lt;0.5),"-",IFERROR('Tabel 4 Be'!C19/'Tabel 4 F'!C19*100,"-"))</f>
        <v>4.7619047619047619</v>
      </c>
      <c r="D19" s="40" t="str">
        <f>IF(OR('Tabel 4 F'!D19&lt;5,'Tabel 4 Be'!D19&lt;0.5),"-",IFERROR('Tabel 4 Be'!D19/'Tabel 4 F'!D19*100,"-"))</f>
        <v>-</v>
      </c>
      <c r="E19" s="40">
        <f>IF(OR('Tabel 4 F'!E19&lt;5,'Tabel 4 Be'!E19&lt;0.5),"-",IFERROR('Tabel 4 Be'!E19/'Tabel 4 F'!E19*100,"-"))</f>
        <v>0.77519379844961245</v>
      </c>
      <c r="F19" s="40">
        <f>IF(OR('Tabel 4 F'!F19&lt;5,'Tabel 4 Be'!F19&lt;0.5),"-",IFERROR('Tabel 4 Be'!F19/'Tabel 4 F'!F19*100,"-"))</f>
        <v>1.3333333333333335</v>
      </c>
      <c r="G19" s="117"/>
      <c r="H19" s="40">
        <f>IF(OR('Tabel 4 F'!H19&lt;5,'Tabel 4 Be'!H19&lt;0.5),"-",IFERROR('Tabel 4 Be'!H19/'Tabel 4 F'!H19*100,"-"))</f>
        <v>1.0416666666666665</v>
      </c>
    </row>
    <row r="20" spans="1:8" ht="15.75" hidden="1" customHeight="1" x14ac:dyDescent="0.2">
      <c r="A20" s="33" t="s">
        <v>34</v>
      </c>
      <c r="B20" s="41">
        <f>IF(OR('Tabel 4 F'!B20&lt;5,'Tabel 4 Be'!B20&lt;0.5),"-",IFERROR('Tabel 4 Be'!B20/'Tabel 4 F'!B20*100,"-"))</f>
        <v>11.111111111111111</v>
      </c>
      <c r="C20" s="41">
        <f>IF(OR('Tabel 4 F'!C20&lt;5,'Tabel 4 Be'!C20&lt;0.5),"-",IFERROR('Tabel 4 Be'!C20/'Tabel 4 F'!C20*100,"-"))</f>
        <v>2.4691358024691357</v>
      </c>
      <c r="D20" s="41">
        <f>IF(OR('Tabel 4 F'!D20&lt;5,'Tabel 4 Be'!D20&lt;0.5),"-",IFERROR('Tabel 4 Be'!D20/'Tabel 4 F'!D20*100,"-"))</f>
        <v>2.0942408376963351</v>
      </c>
      <c r="E20" s="41">
        <f>IF(OR('Tabel 4 F'!E20&lt;5,'Tabel 4 Be'!E20&lt;0.5),"-",IFERROR('Tabel 4 Be'!E20/'Tabel 4 F'!E20*100,"-"))</f>
        <v>1.5151515151515151</v>
      </c>
      <c r="F20" s="41">
        <f>IF(OR('Tabel 4 F'!F20&lt;5,'Tabel 4 Be'!F20&lt;0.5),"-",IFERROR('Tabel 4 Be'!F20/'Tabel 4 F'!F20*100,"-"))</f>
        <v>4</v>
      </c>
      <c r="G20" s="117"/>
      <c r="H20" s="41">
        <f>IF(OR('Tabel 4 F'!H20&lt;5,'Tabel 4 Be'!H20&lt;0.5),"-",IFERROR('Tabel 4 Be'!H20/'Tabel 4 F'!H20*100,"-"))</f>
        <v>2.766798418972332</v>
      </c>
    </row>
    <row r="21" spans="1:8" ht="15.75" customHeight="1" x14ac:dyDescent="0.2">
      <c r="A21" s="83" t="s">
        <v>35</v>
      </c>
      <c r="B21" s="95">
        <f>IF(OR('Tabel 4 F'!B21&lt;5,'Tabel 4 Be'!B21&lt;0.5),"-",IFERROR('Tabel 4 Be'!B21/'Tabel 4 F'!B21*100,"-"))</f>
        <v>6.083650190114068</v>
      </c>
      <c r="C21" s="95">
        <f>IF(OR('Tabel 4 F'!C21&lt;5,'Tabel 4 Be'!C21&lt;0.5),"-",IFERROR('Tabel 4 Be'!C21/'Tabel 4 F'!C21*100,"-"))</f>
        <v>3.907380607814761</v>
      </c>
      <c r="D21" s="95">
        <f>IF(OR('Tabel 4 F'!D21&lt;5,'Tabel 4 Be'!D21&lt;0.5),"-",IFERROR('Tabel 4 Be'!D21/'Tabel 4 F'!D21*100,"-"))</f>
        <v>1.6966067864271457</v>
      </c>
      <c r="E21" s="95">
        <f>IF(OR('Tabel 4 F'!E21&lt;5,'Tabel 4 Be'!E21&lt;0.5),"-",IFERROR('Tabel 4 Be'!E21/'Tabel 4 F'!E21*100,"-"))</f>
        <v>0.63341250989707043</v>
      </c>
      <c r="F21" s="95">
        <f>IF(OR('Tabel 4 F'!F21&lt;5,'Tabel 4 Be'!F21&lt;0.5),"-",IFERROR('Tabel 4 Be'!F21/'Tabel 4 F'!F21*100,"-"))</f>
        <v>2.7397260273972601</v>
      </c>
      <c r="G21" s="117"/>
      <c r="H21" s="95">
        <f>IF(OR('Tabel 4 F'!H21&lt;5,'Tabel 4 Be'!H21&lt;0.5),"-",IFERROR('Tabel 4 Be'!H21/'Tabel 4 F'!H21*100,"-"))</f>
        <v>2.2187822497420022</v>
      </c>
    </row>
    <row r="22" spans="1:8" ht="15.75" customHeight="1" x14ac:dyDescent="0.2">
      <c r="A22" s="79" t="s">
        <v>36</v>
      </c>
      <c r="B22" s="93">
        <f>IF(OR('Tabel 4 F'!B22&lt;5,'Tabel 4 Be'!B22&lt;0.5),"-",IFERROR('Tabel 4 Be'!B22/'Tabel 4 F'!B22*100,"-"))</f>
        <v>10.869565217391305</v>
      </c>
      <c r="C22" s="93">
        <f>IF(OR('Tabel 4 F'!C22&lt;5,'Tabel 4 Be'!C22&lt;0.5),"-",IFERROR('Tabel 4 Be'!C22/'Tabel 4 F'!C22*100,"-"))</f>
        <v>3.4883720930232558</v>
      </c>
      <c r="D22" s="93" t="str">
        <f>IF(OR('Tabel 4 F'!D22&lt;5,'Tabel 4 Be'!D22&lt;0.5),"-",IFERROR('Tabel 4 Be'!D22/'Tabel 4 F'!D22*100,"-"))</f>
        <v>-</v>
      </c>
      <c r="E22" s="93">
        <f>IF(OR('Tabel 4 F'!E22&lt;5,'Tabel 4 Be'!E22&lt;0.5),"-",IFERROR('Tabel 4 Be'!E22/'Tabel 4 F'!E22*100,"-"))</f>
        <v>1.4285714285714286</v>
      </c>
      <c r="F22" s="93">
        <f>IF(OR('Tabel 4 F'!F22&lt;5,'Tabel 4 Be'!F22&lt;0.5),"-",IFERROR('Tabel 4 Be'!F22/'Tabel 4 F'!F22*100,"-"))</f>
        <v>5</v>
      </c>
      <c r="G22" s="117"/>
      <c r="H22" s="93">
        <f>IF(OR('Tabel 4 F'!H22&lt;5,'Tabel 4 Be'!H22&lt;0.5),"-",IFERROR('Tabel 4 Be'!H22/'Tabel 4 F'!H22*100,"-"))</f>
        <v>3.4120734908136483</v>
      </c>
    </row>
    <row r="23" spans="1:8" ht="15.75" customHeight="1" x14ac:dyDescent="0.2">
      <c r="A23" s="90" t="s">
        <v>37</v>
      </c>
      <c r="B23" s="94">
        <f>IF(OR('Tabel 4 F'!B23&lt;5,'Tabel 4 Be'!B23&lt;0.5),"-",IFERROR('Tabel 4 Be'!B23/'Tabel 4 F'!B23*100,"-"))</f>
        <v>10.714285714285714</v>
      </c>
      <c r="C23" s="94">
        <f>IF(OR('Tabel 4 F'!C23&lt;5,'Tabel 4 Be'!C23&lt;0.5),"-",IFERROR('Tabel 4 Be'!C23/'Tabel 4 F'!C23*100,"-"))</f>
        <v>4.2307692307692308</v>
      </c>
      <c r="D23" s="94">
        <f>IF(OR('Tabel 4 F'!D23&lt;5,'Tabel 4 Be'!D23&lt;0.5),"-",IFERROR('Tabel 4 Be'!D23/'Tabel 4 F'!D23*100,"-"))</f>
        <v>2.6785714285714284</v>
      </c>
      <c r="E23" s="94" t="str">
        <f>IF(OR('Tabel 4 F'!E23&lt;5,'Tabel 4 Be'!E23&lt;0.5),"-",IFERROR('Tabel 4 Be'!E23/'Tabel 4 F'!E23*100,"-"))</f>
        <v>-</v>
      </c>
      <c r="F23" s="94" t="str">
        <f>IF(OR('Tabel 4 F'!F23&lt;5,'Tabel 4 Be'!F23&lt;0.5),"-",IFERROR('Tabel 4 Be'!F23/'Tabel 4 F'!F23*100,"-"))</f>
        <v>-</v>
      </c>
      <c r="G23" s="117"/>
      <c r="H23" s="94">
        <f>IF(OR('Tabel 4 F'!H23&lt;5,'Tabel 4 Be'!H23&lt;0.5),"-",IFERROR('Tabel 4 Be'!H23/'Tabel 4 F'!H23*100,"-"))</f>
        <v>5.010438413361169</v>
      </c>
    </row>
    <row r="24" spans="1:8" ht="15.75" customHeight="1" x14ac:dyDescent="0.2">
      <c r="A24" s="83" t="s">
        <v>38</v>
      </c>
      <c r="B24" s="95">
        <f>IF(OR('Tabel 4 F'!B24&lt;5,'Tabel 4 Be'!B24&lt;0.5),"-",IFERROR('Tabel 4 Be'!B24/'Tabel 4 F'!B24*100,"-"))</f>
        <v>3.1847133757961785</v>
      </c>
      <c r="C24" s="95">
        <f>IF(OR('Tabel 4 F'!C24&lt;5,'Tabel 4 Be'!C24&lt;0.5),"-",IFERROR('Tabel 4 Be'!C24/'Tabel 4 F'!C24*100,"-"))</f>
        <v>1.2235817575083427</v>
      </c>
      <c r="D24" s="95">
        <f>IF(OR('Tabel 4 F'!D24&lt;5,'Tabel 4 Be'!D24&lt;0.5),"-",IFERROR('Tabel 4 Be'!D24/'Tabel 4 F'!D24*100,"-"))</f>
        <v>0.97402597402597402</v>
      </c>
      <c r="E24" s="95" t="str">
        <f>IF(OR('Tabel 4 F'!E24&lt;5,'Tabel 4 Be'!E24&lt;0.5),"-",IFERROR('Tabel 4 Be'!E24/'Tabel 4 F'!E24*100,"-"))</f>
        <v>-</v>
      </c>
      <c r="F24" s="95">
        <f>IF(OR('Tabel 4 F'!F24&lt;5,'Tabel 4 Be'!F24&lt;0.5),"-",IFERROR('Tabel 4 Be'!F24/'Tabel 4 F'!F24*100,"-"))</f>
        <v>1.9900497512437811</v>
      </c>
      <c r="G24" s="117"/>
      <c r="H24" s="95">
        <f>IF(OR('Tabel 4 F'!H24&lt;5,'Tabel 4 Be'!H24&lt;0.5),"-",IFERROR('Tabel 4 Be'!H24/'Tabel 4 F'!H24*100,"-"))</f>
        <v>1.2330946698488463</v>
      </c>
    </row>
    <row r="25" spans="1:8" ht="15.75" customHeight="1" x14ac:dyDescent="0.2">
      <c r="A25" s="79" t="s">
        <v>39</v>
      </c>
      <c r="B25" s="93">
        <f>IF(OR('Tabel 4 F'!B25&lt;5,'Tabel 4 Be'!B25&lt;0.5),"-",IFERROR('Tabel 4 Be'!B25/'Tabel 4 F'!B25*100,"-"))</f>
        <v>6.7991631799163175</v>
      </c>
      <c r="C25" s="93">
        <f>IF(OR('Tabel 4 F'!C25&lt;5,'Tabel 4 Be'!C25&lt;0.5),"-",IFERROR('Tabel 4 Be'!C25/'Tabel 4 F'!C25*100,"-"))</f>
        <v>2.6001040041601664</v>
      </c>
      <c r="D25" s="93">
        <f>IF(OR('Tabel 4 F'!D25&lt;5,'Tabel 4 Be'!D25&lt;0.5),"-",IFERROR('Tabel 4 Be'!D25/'Tabel 4 F'!D25*100,"-"))</f>
        <v>0.20949720670391062</v>
      </c>
      <c r="E25" s="93">
        <f>IF(OR('Tabel 4 F'!E25&lt;5,'Tabel 4 Be'!E25&lt;0.5),"-",IFERROR('Tabel 4 Be'!E25/'Tabel 4 F'!E25*100,"-"))</f>
        <v>1.1387163561076603</v>
      </c>
      <c r="F25" s="93">
        <f>IF(OR('Tabel 4 F'!F25&lt;5,'Tabel 4 Be'!F25&lt;0.5),"-",IFERROR('Tabel 4 Be'!F25/'Tabel 4 F'!F25*100,"-"))</f>
        <v>1.9444444444444444</v>
      </c>
      <c r="G25" s="117"/>
      <c r="H25" s="93">
        <f>IF(OR('Tabel 4 F'!H25&lt;5,'Tabel 4 Be'!H25&lt;0.5),"-",IFERROR('Tabel 4 Be'!H25/'Tabel 4 F'!H25*100,"-"))</f>
        <v>2.4126308320028387</v>
      </c>
    </row>
    <row r="26" spans="1:8" ht="15.75" customHeight="1" x14ac:dyDescent="0.2">
      <c r="A26" s="90" t="s">
        <v>40</v>
      </c>
      <c r="B26" s="94">
        <f>IF(OR('Tabel 4 F'!B26&lt;5,'Tabel 4 Be'!B26&lt;0.5),"-",IFERROR('Tabel 4 Be'!B26/'Tabel 4 F'!B26*100,"-"))</f>
        <v>2.0792079207920793</v>
      </c>
      <c r="C26" s="94">
        <f>IF(OR('Tabel 4 F'!C26&lt;5,'Tabel 4 Be'!C26&lt;0.5),"-",IFERROR('Tabel 4 Be'!C26/'Tabel 4 F'!C26*100,"-"))</f>
        <v>1.3291489754476649</v>
      </c>
      <c r="D26" s="94">
        <f>IF(OR('Tabel 4 F'!D26&lt;5,'Tabel 4 Be'!D26&lt;0.5),"-",IFERROR('Tabel 4 Be'!D26/'Tabel 4 F'!D26*100,"-"))</f>
        <v>0.20096463022508038</v>
      </c>
      <c r="E26" s="94">
        <f>IF(OR('Tabel 4 F'!E26&lt;5,'Tabel 4 Be'!E26&lt;0.5),"-",IFERROR('Tabel 4 Be'!E26/'Tabel 4 F'!E26*100,"-"))</f>
        <v>0.45781556572923476</v>
      </c>
      <c r="F26" s="94">
        <f>IF(OR('Tabel 4 F'!F26&lt;5,'Tabel 4 Be'!F26&lt;0.5),"-",IFERROR('Tabel 4 Be'!F26/'Tabel 4 F'!F26*100,"-"))</f>
        <v>0.2103049421661409</v>
      </c>
      <c r="G26" s="117"/>
      <c r="H26" s="94">
        <f>IF(OR('Tabel 4 F'!H26&lt;5,'Tabel 4 Be'!H26&lt;0.5),"-",IFERROR('Tabel 4 Be'!H26/'Tabel 4 F'!H26*100,"-"))</f>
        <v>1.0318419991938734</v>
      </c>
    </row>
    <row r="27" spans="1:8" ht="15.75" customHeight="1" x14ac:dyDescent="0.2">
      <c r="A27" s="83" t="s">
        <v>41</v>
      </c>
      <c r="B27" s="95">
        <f>IF(OR('Tabel 4 F'!B27&lt;5,'Tabel 4 Be'!B27&lt;0.5),"-",IFERROR('Tabel 4 Be'!B27/'Tabel 4 F'!B27*100,"-"))</f>
        <v>2.2950819672131146</v>
      </c>
      <c r="C27" s="95">
        <f>IF(OR('Tabel 4 F'!C27&lt;5,'Tabel 4 Be'!C27&lt;0.5),"-",IFERROR('Tabel 4 Be'!C27/'Tabel 4 F'!C27*100,"-"))</f>
        <v>0.8875739644970414</v>
      </c>
      <c r="D27" s="95">
        <f>IF(OR('Tabel 4 F'!D27&lt;5,'Tabel 4 Be'!D27&lt;0.5),"-",IFERROR('Tabel 4 Be'!D27/'Tabel 4 F'!D27*100,"-"))</f>
        <v>1.5086206896551724</v>
      </c>
      <c r="E27" s="95">
        <f>IF(OR('Tabel 4 F'!E27&lt;5,'Tabel 4 Be'!E27&lt;0.5),"-",IFERROR('Tabel 4 Be'!E27/'Tabel 4 F'!E27*100,"-"))</f>
        <v>1.1695906432748537</v>
      </c>
      <c r="F27" s="95">
        <f>IF(OR('Tabel 4 F'!F27&lt;5,'Tabel 4 Be'!F27&lt;0.5),"-",IFERROR('Tabel 4 Be'!F27/'Tabel 4 F'!F27*100,"-"))</f>
        <v>0.8771929824561403</v>
      </c>
      <c r="G27" s="117"/>
      <c r="H27" s="95">
        <f>IF(OR('Tabel 4 F'!H27&lt;5,'Tabel 4 Be'!H27&lt;0.5),"-",IFERROR('Tabel 4 Be'!H27/'Tabel 4 F'!H27*100,"-"))</f>
        <v>1.2903225806451613</v>
      </c>
    </row>
    <row r="28" spans="1:8" ht="15.75" customHeight="1" x14ac:dyDescent="0.2">
      <c r="A28" s="79" t="s">
        <v>42</v>
      </c>
      <c r="B28" s="93">
        <f>IF(OR('Tabel 4 F'!B28&lt;5,'Tabel 4 Be'!B28&lt;0.5),"-",IFERROR('Tabel 4 Be'!B28/'Tabel 4 F'!B28*100,"-"))</f>
        <v>13.202933985330073</v>
      </c>
      <c r="C28" s="93">
        <f>IF(OR('Tabel 4 F'!C28&lt;5,'Tabel 4 Be'!C28&lt;0.5),"-",IFERROR('Tabel 4 Be'!C28/'Tabel 4 F'!C28*100,"-"))</f>
        <v>4.9600912200684153</v>
      </c>
      <c r="D28" s="93">
        <f>IF(OR('Tabel 4 F'!D28&lt;5,'Tabel 4 Be'!D28&lt;0.5),"-",IFERROR('Tabel 4 Be'!D28/'Tabel 4 F'!D28*100,"-"))</f>
        <v>1.9796954314720812</v>
      </c>
      <c r="E28" s="93">
        <f>IF(OR('Tabel 4 F'!E28&lt;5,'Tabel 4 Be'!E28&lt;0.5),"-",IFERROR('Tabel 4 Be'!E28/'Tabel 4 F'!E28*100,"-"))</f>
        <v>3.5999999999999996</v>
      </c>
      <c r="F28" s="93">
        <f>IF(OR('Tabel 4 F'!F28&lt;5,'Tabel 4 Be'!F28&lt;0.5),"-",IFERROR('Tabel 4 Be'!F28/'Tabel 4 F'!F28*100,"-"))</f>
        <v>4.8364153627311524</v>
      </c>
      <c r="G28" s="117"/>
      <c r="H28" s="93">
        <f>IF(OR('Tabel 4 F'!H28&lt;5,'Tabel 4 Be'!H28&lt;0.5),"-",IFERROR('Tabel 4 Be'!H28/'Tabel 4 F'!H28*100,"-"))</f>
        <v>4.2556687479461059</v>
      </c>
    </row>
    <row r="29" spans="1:8" ht="15.75" customHeight="1" x14ac:dyDescent="0.2">
      <c r="A29" s="90" t="s">
        <v>43</v>
      </c>
      <c r="B29" s="94" t="str">
        <f>IF(OR('Tabel 4 F'!B29&lt;5,'Tabel 4 Be'!B29&lt;0.5),"-",IFERROR('Tabel 4 Be'!B29/'Tabel 4 F'!B29*100,"-"))</f>
        <v>-</v>
      </c>
      <c r="C29" s="94">
        <f>IF(OR('Tabel 4 F'!C29&lt;5,'Tabel 4 Be'!C29&lt;0.5),"-",IFERROR('Tabel 4 Be'!C29/'Tabel 4 F'!C29*100,"-"))</f>
        <v>0.54347826086956519</v>
      </c>
      <c r="D29" s="94" t="str">
        <f>IF(OR('Tabel 4 F'!D29&lt;5,'Tabel 4 Be'!D29&lt;0.5),"-",IFERROR('Tabel 4 Be'!D29/'Tabel 4 F'!D29*100,"-"))</f>
        <v>-</v>
      </c>
      <c r="E29" s="94">
        <f>IF(OR('Tabel 4 F'!E29&lt;5,'Tabel 4 Be'!E29&lt;0.5),"-",IFERROR('Tabel 4 Be'!E29/'Tabel 4 F'!E29*100,"-"))</f>
        <v>0.39215686274509803</v>
      </c>
      <c r="F29" s="94">
        <f>IF(OR('Tabel 4 F'!F29&lt;5,'Tabel 4 Be'!F29&lt;0.5),"-",IFERROR('Tabel 4 Be'!F29/'Tabel 4 F'!F29*100,"-"))</f>
        <v>3.225806451612903</v>
      </c>
      <c r="G29" s="117"/>
      <c r="H29" s="94">
        <f>IF(OR('Tabel 4 F'!H29&lt;5,'Tabel 4 Be'!H29&lt;0.5),"-",IFERROR('Tabel 4 Be'!H29/'Tabel 4 F'!H29*100,"-"))</f>
        <v>0.5988023952095809</v>
      </c>
    </row>
    <row r="30" spans="1:8" ht="15.75" customHeight="1" x14ac:dyDescent="0.2">
      <c r="A30" s="83" t="s">
        <v>44</v>
      </c>
      <c r="B30" s="95">
        <f>IF(OR('Tabel 4 F'!B30&lt;5,'Tabel 4 Be'!B30&lt;0.5),"-",IFERROR('Tabel 4 Be'!B30/'Tabel 4 F'!B30*100,"-"))</f>
        <v>10.38961038961039</v>
      </c>
      <c r="C30" s="95">
        <f>IF(OR('Tabel 4 F'!C30&lt;5,'Tabel 4 Be'!C30&lt;0.5),"-",IFERROR('Tabel 4 Be'!C30/'Tabel 4 F'!C30*100,"-"))</f>
        <v>4.7854785478547859</v>
      </c>
      <c r="D30" s="95">
        <f>IF(OR('Tabel 4 F'!D30&lt;5,'Tabel 4 Be'!D30&lt;0.5),"-",IFERROR('Tabel 4 Be'!D30/'Tabel 4 F'!D30*100,"-"))</f>
        <v>3.2136105860113422</v>
      </c>
      <c r="E30" s="95">
        <f>IF(OR('Tabel 4 F'!E30&lt;5,'Tabel 4 Be'!E30&lt;0.5),"-",IFERROR('Tabel 4 Be'!E30/'Tabel 4 F'!E30*100,"-"))</f>
        <v>1.9459459459459458</v>
      </c>
      <c r="F30" s="95">
        <f>IF(OR('Tabel 4 F'!F30&lt;5,'Tabel 4 Be'!F30&lt;0.5),"-",IFERROR('Tabel 4 Be'!F30/'Tabel 4 F'!F30*100,"-"))</f>
        <v>1.7361111111111112</v>
      </c>
      <c r="G30" s="117"/>
      <c r="H30" s="95">
        <f>IF(OR('Tabel 4 F'!H30&lt;5,'Tabel 4 Be'!H30&lt;0.5),"-",IFERROR('Tabel 4 Be'!H30/'Tabel 4 F'!H30*100,"-"))</f>
        <v>3.0536705737199261</v>
      </c>
    </row>
    <row r="31" spans="1:8" ht="15.75" customHeight="1" x14ac:dyDescent="0.2">
      <c r="A31" s="79" t="s">
        <v>45</v>
      </c>
      <c r="B31" s="93">
        <f>IF(OR('Tabel 4 F'!B31&lt;5,'Tabel 4 Be'!B31&lt;0.5),"-",IFERROR('Tabel 4 Be'!B31/'Tabel 4 F'!B31*100,"-"))</f>
        <v>21.052631578947366</v>
      </c>
      <c r="C31" s="93">
        <f>IF(OR('Tabel 4 F'!C31&lt;5,'Tabel 4 Be'!C31&lt;0.5),"-",IFERROR('Tabel 4 Be'!C31/'Tabel 4 F'!C31*100,"-"))</f>
        <v>7.1428571428571423</v>
      </c>
      <c r="D31" s="93">
        <f>IF(OR('Tabel 4 F'!D31&lt;5,'Tabel 4 Be'!D31&lt;0.5),"-",IFERROR('Tabel 4 Be'!D31/'Tabel 4 F'!D31*100,"-"))</f>
        <v>2.2988505747126435</v>
      </c>
      <c r="E31" s="93">
        <f>IF(OR('Tabel 4 F'!E31&lt;5,'Tabel 4 Be'!E31&lt;0.5),"-",IFERROR('Tabel 4 Be'!E31/'Tabel 4 F'!E31*100,"-"))</f>
        <v>1.8691588785046727</v>
      </c>
      <c r="F31" s="93">
        <f>IF(OR('Tabel 4 F'!F31&lt;5,'Tabel 4 Be'!F31&lt;0.5),"-",IFERROR('Tabel 4 Be'!F31/'Tabel 4 F'!F31*100,"-"))</f>
        <v>4.0816326530612246</v>
      </c>
      <c r="G31" s="117"/>
      <c r="H31" s="93">
        <f>IF(OR('Tabel 4 F'!H31&lt;5,'Tabel 4 Be'!H31&lt;0.5),"-",IFERROR('Tabel 4 Be'!H31/'Tabel 4 F'!H31*100,"-"))</f>
        <v>3.6739380022962114</v>
      </c>
    </row>
    <row r="32" spans="1:8" ht="15.75" customHeight="1" x14ac:dyDescent="0.2">
      <c r="A32" s="90" t="s">
        <v>46</v>
      </c>
      <c r="B32" s="94">
        <f>IF(OR('Tabel 4 F'!B32&lt;5,'Tabel 4 Be'!B32&lt;0.5),"-",IFERROR('Tabel 4 Be'!B32/'Tabel 4 F'!B32*100,"-"))</f>
        <v>22</v>
      </c>
      <c r="C32" s="94">
        <f>IF(OR('Tabel 4 F'!C32&lt;5,'Tabel 4 Be'!C32&lt;0.5),"-",IFERROR('Tabel 4 Be'!C32/'Tabel 4 F'!C32*100,"-"))</f>
        <v>5.9479553903345721</v>
      </c>
      <c r="D32" s="94">
        <f>IF(OR('Tabel 4 F'!D32&lt;5,'Tabel 4 Be'!D32&lt;0.5),"-",IFERROR('Tabel 4 Be'!D32/'Tabel 4 F'!D32*100,"-"))</f>
        <v>3.1620553359683794</v>
      </c>
      <c r="E32" s="94">
        <f>IF(OR('Tabel 4 F'!E32&lt;5,'Tabel 4 Be'!E32&lt;0.5),"-",IFERROR('Tabel 4 Be'!E32/'Tabel 4 F'!E32*100,"-"))</f>
        <v>2.4013722126929671</v>
      </c>
      <c r="F32" s="94">
        <f>IF(OR('Tabel 4 F'!F32&lt;5,'Tabel 4 Be'!F32&lt;0.5),"-",IFERROR('Tabel 4 Be'!F32/'Tabel 4 F'!F32*100,"-"))</f>
        <v>1.3289036544850499</v>
      </c>
      <c r="G32" s="117"/>
      <c r="H32" s="94">
        <f>IF(OR('Tabel 4 F'!H32&lt;5,'Tabel 4 Be'!H32&lt;0.5),"-",IFERROR('Tabel 4 Be'!H32/'Tabel 4 F'!H32*100,"-"))</f>
        <v>3.5693387946167348</v>
      </c>
    </row>
    <row r="33" spans="1:19" ht="15.75" customHeight="1" x14ac:dyDescent="0.2">
      <c r="A33" s="83" t="s">
        <v>47</v>
      </c>
      <c r="B33" s="95">
        <f>IF(OR('Tabel 4 F'!B33&lt;5,'Tabel 4 Be'!B33&lt;0.5),"-",IFERROR('Tabel 4 Be'!B33/'Tabel 4 F'!B33*100,"-"))</f>
        <v>6.3742289239204943</v>
      </c>
      <c r="C33" s="95">
        <f>IF(OR('Tabel 4 F'!C33&lt;5,'Tabel 4 Be'!C33&lt;0.5),"-",IFERROR('Tabel 4 Be'!C33/'Tabel 4 F'!C33*100,"-"))</f>
        <v>4.2424242424242431</v>
      </c>
      <c r="D33" s="95">
        <f>IF(OR('Tabel 4 F'!D33&lt;5,'Tabel 4 Be'!D33&lt;0.5),"-",IFERROR('Tabel 4 Be'!D33/'Tabel 4 F'!D33*100,"-"))</f>
        <v>1.9129603060736491</v>
      </c>
      <c r="E33" s="95">
        <f>IF(OR('Tabel 4 F'!E33&lt;5,'Tabel 4 Be'!E33&lt;0.5),"-",IFERROR('Tabel 4 Be'!E33/'Tabel 4 F'!E33*100,"-"))</f>
        <v>1.3593882752761257</v>
      </c>
      <c r="F33" s="95">
        <f>IF(OR('Tabel 4 F'!F33&lt;5,'Tabel 4 Be'!F33&lt;0.5),"-",IFERROR('Tabel 4 Be'!F33/'Tabel 4 F'!F33*100,"-"))</f>
        <v>1.9855595667870036</v>
      </c>
      <c r="G33" s="117"/>
      <c r="H33" s="95">
        <f>IF(OR('Tabel 4 F'!H33&lt;5,'Tabel 4 Be'!H33&lt;0.5),"-",IFERROR('Tabel 4 Be'!H33/'Tabel 4 F'!H33*100,"-"))</f>
        <v>3.4960960261041834</v>
      </c>
    </row>
    <row r="34" spans="1:19" ht="15.75" customHeight="1" x14ac:dyDescent="0.2">
      <c r="A34" s="79" t="s">
        <v>48</v>
      </c>
      <c r="B34" s="93">
        <f>IF(OR('Tabel 4 F'!B34&lt;5,'Tabel 4 Be'!B34&lt;0.5),"-",IFERROR('Tabel 4 Be'!B34/'Tabel 4 F'!B34*100,"-"))</f>
        <v>2.2431259044862517</v>
      </c>
      <c r="C34" s="93">
        <f>IF(OR('Tabel 4 F'!C34&lt;5,'Tabel 4 Be'!C34&lt;0.5),"-",IFERROR('Tabel 4 Be'!C34/'Tabel 4 F'!C34*100,"-"))</f>
        <v>1.2400518230612623</v>
      </c>
      <c r="D34" s="93">
        <f>IF(OR('Tabel 4 F'!D34&lt;5,'Tabel 4 Be'!D34&lt;0.5),"-",IFERROR('Tabel 4 Be'!D34/'Tabel 4 F'!D34*100,"-"))</f>
        <v>1.028403525954946</v>
      </c>
      <c r="E34" s="93">
        <f>IF(OR('Tabel 4 F'!E34&lt;5,'Tabel 4 Be'!E34&lt;0.5),"-",IFERROR('Tabel 4 Be'!E34/'Tabel 4 F'!E34*100,"-"))</f>
        <v>0.8336005129849311</v>
      </c>
      <c r="F34" s="93">
        <f>IF(OR('Tabel 4 F'!F34&lt;5,'Tabel 4 Be'!F34&lt;0.5),"-",IFERROR('Tabel 4 Be'!F34/'Tabel 4 F'!F34*100,"-"))</f>
        <v>2.4598930481283423</v>
      </c>
      <c r="G34" s="117"/>
      <c r="H34" s="93">
        <f>IF(OR('Tabel 4 F'!H34&lt;5,'Tabel 4 Be'!H34&lt;0.5),"-",IFERROR('Tabel 4 Be'!H34/'Tabel 4 F'!H34*100,"-"))</f>
        <v>1.349279362158847</v>
      </c>
    </row>
    <row r="35" spans="1:19" ht="15.75" customHeight="1" x14ac:dyDescent="0.2">
      <c r="A35" s="90" t="s">
        <v>49</v>
      </c>
      <c r="B35" s="94">
        <f>IF(OR('Tabel 4 F'!B35&lt;5,'Tabel 4 Be'!B35&lt;0.5),"-",IFERROR('Tabel 4 Be'!B35/'Tabel 4 F'!B35*100,"-"))</f>
        <v>3.2722513089005236</v>
      </c>
      <c r="C35" s="94">
        <f>IF(OR('Tabel 4 F'!C35&lt;5,'Tabel 4 Be'!C35&lt;0.5),"-",IFERROR('Tabel 4 Be'!C35/'Tabel 4 F'!C35*100,"-"))</f>
        <v>1.0312707917498336</v>
      </c>
      <c r="D35" s="94">
        <f>IF(OR('Tabel 4 F'!D35&lt;5,'Tabel 4 Be'!D35&lt;0.5),"-",IFERROR('Tabel 4 Be'!D35/'Tabel 4 F'!D35*100,"-"))</f>
        <v>1.1401425178147269</v>
      </c>
      <c r="E35" s="94">
        <f>IF(OR('Tabel 4 F'!E35&lt;5,'Tabel 4 Be'!E35&lt;0.5),"-",IFERROR('Tabel 4 Be'!E35/'Tabel 4 F'!E35*100,"-"))</f>
        <v>1.3333333333333335</v>
      </c>
      <c r="F35" s="94">
        <f>IF(OR('Tabel 4 F'!F35&lt;5,'Tabel 4 Be'!F35&lt;0.5),"-",IFERROR('Tabel 4 Be'!F35/'Tabel 4 F'!F35*100,"-"))</f>
        <v>2.5167785234899327</v>
      </c>
      <c r="G35" s="117"/>
      <c r="H35" s="94">
        <f>IF(OR('Tabel 4 F'!H35&lt;5,'Tabel 4 Be'!H35&lt;0.5),"-",IFERROR('Tabel 4 Be'!H35/'Tabel 4 F'!H35*100,"-"))</f>
        <v>1.5794979079497908</v>
      </c>
    </row>
    <row r="36" spans="1:19" ht="15.75" customHeight="1" x14ac:dyDescent="0.2">
      <c r="A36" s="83" t="s">
        <v>50</v>
      </c>
      <c r="B36" s="95">
        <f>IF(OR('Tabel 4 F'!B36&lt;5,'Tabel 4 Be'!B36&lt;0.5),"-",IFERROR('Tabel 4 Be'!B36/'Tabel 4 F'!B36*100,"-"))</f>
        <v>7.8855721393034832</v>
      </c>
      <c r="C36" s="95">
        <f>IF(OR('Tabel 4 F'!C36&lt;5,'Tabel 4 Be'!C36&lt;0.5),"-",IFERROR('Tabel 4 Be'!C36/'Tabel 4 F'!C36*100,"-"))</f>
        <v>3.7722482954042325</v>
      </c>
      <c r="D36" s="95">
        <f>IF(OR('Tabel 4 F'!D36&lt;5,'Tabel 4 Be'!D36&lt;0.5),"-",IFERROR('Tabel 4 Be'!D36/'Tabel 4 F'!D36*100,"-"))</f>
        <v>2.2839741149600306</v>
      </c>
      <c r="E36" s="95">
        <f>IF(OR('Tabel 4 F'!E36&lt;5,'Tabel 4 Be'!E36&lt;0.5),"-",IFERROR('Tabel 4 Be'!E36/'Tabel 4 F'!E36*100,"-"))</f>
        <v>2.3543400713436387</v>
      </c>
      <c r="F36" s="95">
        <f>IF(OR('Tabel 4 F'!F36&lt;5,'Tabel 4 Be'!F36&lt;0.5),"-",IFERROR('Tabel 4 Be'!F36/'Tabel 4 F'!F36*100,"-"))</f>
        <v>4.0196078431372548</v>
      </c>
      <c r="G36" s="117"/>
      <c r="H36" s="95">
        <f>IF(OR('Tabel 4 F'!H36&lt;5,'Tabel 4 Be'!H36&lt;0.5),"-",IFERROR('Tabel 4 Be'!H36/'Tabel 4 F'!H36*100,"-"))</f>
        <v>3.7404553291811817</v>
      </c>
    </row>
    <row r="37" spans="1:19" ht="15.75" customHeight="1" x14ac:dyDescent="0.2">
      <c r="A37" s="79" t="s">
        <v>51</v>
      </c>
      <c r="B37" s="93">
        <f>IF(OR('Tabel 4 F'!B37&lt;5,'Tabel 4 Be'!B37&lt;0.5),"-",IFERROR('Tabel 4 Be'!B37/'Tabel 4 F'!B37*100,"-"))</f>
        <v>4.4994375703037122</v>
      </c>
      <c r="C37" s="93">
        <f>IF(OR('Tabel 4 F'!C37&lt;5,'Tabel 4 Be'!C37&lt;0.5),"-",IFERROR('Tabel 4 Be'!C37/'Tabel 4 F'!C37*100,"-"))</f>
        <v>2.3674364598116373</v>
      </c>
      <c r="D37" s="93">
        <f>IF(OR('Tabel 4 F'!D37&lt;5,'Tabel 4 Be'!D37&lt;0.5),"-",IFERROR('Tabel 4 Be'!D37/'Tabel 4 F'!D37*100,"-"))</f>
        <v>1.5507692307692307</v>
      </c>
      <c r="E37" s="93">
        <f>IF(OR('Tabel 4 F'!E37&lt;5,'Tabel 4 Be'!E37&lt;0.5),"-",IFERROR('Tabel 4 Be'!E37/'Tabel 4 F'!E37*100,"-"))</f>
        <v>2.1301576652130159</v>
      </c>
      <c r="F37" s="93">
        <f>IF(OR('Tabel 4 F'!F37&lt;5,'Tabel 4 Be'!F37&lt;0.5),"-",IFERROR('Tabel 4 Be'!F37/'Tabel 4 F'!F37*100,"-"))</f>
        <v>5.637982195845697</v>
      </c>
      <c r="G37" s="117"/>
      <c r="H37" s="93">
        <f>IF(OR('Tabel 4 F'!H37&lt;5,'Tabel 4 Be'!H37&lt;0.5),"-",IFERROR('Tabel 4 Be'!H37/'Tabel 4 F'!H37*100,"-"))</f>
        <v>2.6864589000284966</v>
      </c>
    </row>
    <row r="38" spans="1:19" ht="15.75" customHeight="1" x14ac:dyDescent="0.2">
      <c r="A38" s="90" t="s">
        <v>52</v>
      </c>
      <c r="B38" s="94">
        <f>IF(OR('Tabel 4 F'!B38&lt;5,'Tabel 4 Be'!B38&lt;0.5),"-",IFERROR('Tabel 4 Be'!B38/'Tabel 4 F'!B38*100,"-"))</f>
        <v>9.4895758447160325</v>
      </c>
      <c r="C38" s="94">
        <f>IF(OR('Tabel 4 F'!C38&lt;5,'Tabel 4 Be'!C38&lt;0.5),"-",IFERROR('Tabel 4 Be'!C38/'Tabel 4 F'!C38*100,"-"))</f>
        <v>3.9259259259259256</v>
      </c>
      <c r="D38" s="94">
        <f>IF(OR('Tabel 4 F'!D38&lt;5,'Tabel 4 Be'!D38&lt;0.5),"-",IFERROR('Tabel 4 Be'!D38/'Tabel 4 F'!D38*100,"-"))</f>
        <v>2.5027203482045701</v>
      </c>
      <c r="E38" s="94">
        <f>IF(OR('Tabel 4 F'!E38&lt;5,'Tabel 4 Be'!E38&lt;0.5),"-",IFERROR('Tabel 4 Be'!E38/'Tabel 4 F'!E38*100,"-"))</f>
        <v>1.6213389121338913</v>
      </c>
      <c r="F38" s="94">
        <f>IF(OR('Tabel 4 F'!F38&lt;5,'Tabel 4 Be'!F38&lt;0.5),"-",IFERROR('Tabel 4 Be'!F38/'Tabel 4 F'!F38*100,"-"))</f>
        <v>6.4013840830449826</v>
      </c>
      <c r="G38" s="117"/>
      <c r="H38" s="94">
        <f>IF(OR('Tabel 4 F'!H38&lt;5,'Tabel 4 Be'!H38&lt;0.5),"-",IFERROR('Tabel 4 Be'!H38/'Tabel 4 F'!H38*100,"-"))</f>
        <v>4.48780487804878</v>
      </c>
    </row>
    <row r="39" spans="1:19" ht="15.75" customHeight="1" x14ac:dyDescent="0.2">
      <c r="A39" s="83" t="s">
        <v>53</v>
      </c>
      <c r="B39" s="95">
        <f>IF(OR('Tabel 4 F'!B39&lt;5,'Tabel 4 Be'!B39&lt;0.5),"-",IFERROR('Tabel 4 Be'!B39/'Tabel 4 F'!B39*100,"-"))</f>
        <v>7.1537290715372901</v>
      </c>
      <c r="C39" s="95">
        <f>IF(OR('Tabel 4 F'!C39&lt;5,'Tabel 4 Be'!C39&lt;0.5),"-",IFERROR('Tabel 4 Be'!C39/'Tabel 4 F'!C39*100,"-"))</f>
        <v>4.7656870532168387</v>
      </c>
      <c r="D39" s="95">
        <f>IF(OR('Tabel 4 F'!D39&lt;5,'Tabel 4 Be'!D39&lt;0.5),"-",IFERROR('Tabel 4 Be'!D39/'Tabel 4 F'!D39*100,"-"))</f>
        <v>1.8055555555555554</v>
      </c>
      <c r="E39" s="95">
        <f>IF(OR('Tabel 4 F'!E39&lt;5,'Tabel 4 Be'!E39&lt;0.5),"-",IFERROR('Tabel 4 Be'!E39/'Tabel 4 F'!E39*100,"-"))</f>
        <v>1.7119244391971666</v>
      </c>
      <c r="F39" s="95">
        <f>IF(OR('Tabel 4 F'!F39&lt;5,'Tabel 4 Be'!F39&lt;0.5),"-",IFERROR('Tabel 4 Be'!F39/'Tabel 4 F'!F39*100,"-"))</f>
        <v>4.5033112582781456</v>
      </c>
      <c r="G39" s="117"/>
      <c r="H39" s="95">
        <f>IF(OR('Tabel 4 F'!H39&lt;5,'Tabel 4 Be'!H39&lt;0.5),"-",IFERROR('Tabel 4 Be'!H39/'Tabel 4 F'!H39*100,"-"))</f>
        <v>3.5988200589970503</v>
      </c>
    </row>
    <row r="40" spans="1:19" ht="15.75" customHeight="1" x14ac:dyDescent="0.2">
      <c r="A40" s="79" t="s">
        <v>54</v>
      </c>
      <c r="B40" s="93">
        <f>IF(OR('Tabel 4 F'!B40&lt;5,'Tabel 4 Be'!B40&lt;0.5),"-",IFERROR('Tabel 4 Be'!B40/'Tabel 4 F'!B40*100,"-"))</f>
        <v>10.751445086705203</v>
      </c>
      <c r="C40" s="93">
        <f>IF(OR('Tabel 4 F'!C40&lt;5,'Tabel 4 Be'!C40&lt;0.5),"-",IFERROR('Tabel 4 Be'!C40/'Tabel 4 F'!C40*100,"-"))</f>
        <v>5.1779935275080913</v>
      </c>
      <c r="D40" s="93">
        <f>IF(OR('Tabel 4 F'!D40&lt;5,'Tabel 4 Be'!D40&lt;0.5),"-",IFERROR('Tabel 4 Be'!D40/'Tabel 4 F'!D40*100,"-"))</f>
        <v>3.0981887511916111</v>
      </c>
      <c r="E40" s="93">
        <f>IF(OR('Tabel 4 F'!E40&lt;5,'Tabel 4 Be'!E40&lt;0.5),"-",IFERROR('Tabel 4 Be'!E40/'Tabel 4 F'!E40*100,"-"))</f>
        <v>3.3158813263525309</v>
      </c>
      <c r="F40" s="93">
        <f>IF(OR('Tabel 4 F'!F40&lt;5,'Tabel 4 Be'!F40&lt;0.5),"-",IFERROR('Tabel 4 Be'!F40/'Tabel 4 F'!F40*100,"-"))</f>
        <v>4.7182175622542593</v>
      </c>
      <c r="G40" s="117"/>
      <c r="H40" s="93">
        <f>IF(OR('Tabel 4 F'!H40&lt;5,'Tabel 4 Be'!H40&lt;0.5),"-",IFERROR('Tabel 4 Be'!H40/'Tabel 4 F'!H40*100,"-"))</f>
        <v>4.7540759008083295</v>
      </c>
    </row>
    <row r="41" spans="1:19" ht="15.75" customHeight="1" x14ac:dyDescent="0.2">
      <c r="A41" s="90" t="s">
        <v>214</v>
      </c>
      <c r="B41" s="94">
        <f>IF(OR('Tabel 4 F'!B41&lt;5,'Tabel 4 Be'!B41&lt;0.5),"-",IFERROR('Tabel 4 Be'!B41/'Tabel 4 F'!B41*100,"-"))</f>
        <v>8.7632069608452454</v>
      </c>
      <c r="C41" s="94">
        <f>IF(OR('Tabel 4 F'!C41&lt;5,'Tabel 4 Be'!C41&lt;0.5),"-",IFERROR('Tabel 4 Be'!C41/'Tabel 4 F'!C41*100,"-"))</f>
        <v>2.0563035495716036</v>
      </c>
      <c r="D41" s="94">
        <f>IF(OR('Tabel 4 F'!D41&lt;5,'Tabel 4 Be'!D41&lt;0.5),"-",IFERROR('Tabel 4 Be'!D41/'Tabel 4 F'!D41*100,"-"))</f>
        <v>1.4913341394598953</v>
      </c>
      <c r="E41" s="94">
        <f>IF(OR('Tabel 4 F'!E41&lt;5,'Tabel 4 Be'!E41&lt;0.5),"-",IFERROR('Tabel 4 Be'!E41/'Tabel 4 F'!E41*100,"-"))</f>
        <v>1.2412723041117144</v>
      </c>
      <c r="F41" s="94">
        <f>IF(OR('Tabel 4 F'!F41&lt;5,'Tabel 4 Be'!F41&lt;0.5),"-",IFERROR('Tabel 4 Be'!F41/'Tabel 4 F'!F41*100,"-"))</f>
        <v>1.662049861495845</v>
      </c>
      <c r="G41" s="117"/>
      <c r="H41" s="94">
        <f>IF(OR('Tabel 4 F'!H41&lt;5,'Tabel 4 Be'!H41&lt;0.5),"-",IFERROR('Tabel 4 Be'!H41/'Tabel 4 F'!H41*100,"-"))</f>
        <v>2.89058524173028</v>
      </c>
    </row>
    <row r="42" spans="1:19" ht="15.75" customHeight="1" x14ac:dyDescent="0.2">
      <c r="A42" s="83" t="s">
        <v>55</v>
      </c>
      <c r="B42" s="95">
        <f>IF(OR('Tabel 4 F'!B42&lt;5,'Tabel 4 Be'!B42&lt;0.5),"-",IFERROR('Tabel 4 Be'!B42/'Tabel 4 F'!B42*100,"-"))</f>
        <v>6.6923076923076916</v>
      </c>
      <c r="C42" s="95">
        <f>IF(OR('Tabel 4 F'!C42&lt;5,'Tabel 4 Be'!C42&lt;0.5),"-",IFERROR('Tabel 4 Be'!C42/'Tabel 4 F'!C42*100,"-"))</f>
        <v>4.6382189239332092</v>
      </c>
      <c r="D42" s="95">
        <f>IF(OR('Tabel 4 F'!D42&lt;5,'Tabel 4 Be'!D42&lt;0.5),"-",IFERROR('Tabel 4 Be'!D42/'Tabel 4 F'!D42*100,"-"))</f>
        <v>3.8338658146964857</v>
      </c>
      <c r="E42" s="95">
        <f>IF(OR('Tabel 4 F'!E42&lt;5,'Tabel 4 Be'!E42&lt;0.5),"-",IFERROR('Tabel 4 Be'!E42/'Tabel 4 F'!E42*100,"-"))</f>
        <v>3.296703296703297</v>
      </c>
      <c r="F42" s="95">
        <f>IF(OR('Tabel 4 F'!F42&lt;5,'Tabel 4 Be'!F42&lt;0.5),"-",IFERROR('Tabel 4 Be'!F42/'Tabel 4 F'!F42*100,"-"))</f>
        <v>13.333333333333334</v>
      </c>
      <c r="G42" s="117"/>
      <c r="H42" s="95">
        <f>IF(OR('Tabel 4 F'!H42&lt;5,'Tabel 4 Be'!H42&lt;0.5),"-",IFERROR('Tabel 4 Be'!H42/'Tabel 4 F'!H42*100,"-"))</f>
        <v>4.9228508449669359</v>
      </c>
    </row>
    <row r="43" spans="1:19" ht="15.75" customHeight="1" x14ac:dyDescent="0.2">
      <c r="A43" s="79" t="s">
        <v>56</v>
      </c>
      <c r="B43" s="93">
        <f>IF(OR('Tabel 4 F'!B43&lt;5,'Tabel 4 Be'!B43&lt;0.5),"-",IFERROR('Tabel 4 Be'!B43/'Tabel 4 F'!B43*100,"-"))</f>
        <v>10.423452768729643</v>
      </c>
      <c r="C43" s="93">
        <f>IF(OR('Tabel 4 F'!C43&lt;5,'Tabel 4 Be'!C43&lt;0.5),"-",IFERROR('Tabel 4 Be'!C43/'Tabel 4 F'!C43*100,"-"))</f>
        <v>7.5757575757575761</v>
      </c>
      <c r="D43" s="93">
        <f>IF(OR('Tabel 4 F'!D43&lt;5,'Tabel 4 Be'!D43&lt;0.5),"-",IFERROR('Tabel 4 Be'!D43/'Tabel 4 F'!D43*100,"-"))</f>
        <v>3.79746835443038</v>
      </c>
      <c r="E43" s="93">
        <f>IF(OR('Tabel 4 F'!E43&lt;5,'Tabel 4 Be'!E43&lt;0.5),"-",IFERROR('Tabel 4 Be'!E43/'Tabel 4 F'!E43*100,"-"))</f>
        <v>3.2374100719424459</v>
      </c>
      <c r="F43" s="93">
        <f>IF(OR('Tabel 4 F'!F43&lt;5,'Tabel 4 Be'!F43&lt;0.5),"-",IFERROR('Tabel 4 Be'!F43/'Tabel 4 F'!F43*100,"-"))</f>
        <v>8.1967213114754092</v>
      </c>
      <c r="G43" s="117"/>
      <c r="H43" s="93">
        <f>IF(OR('Tabel 4 F'!H43&lt;5,'Tabel 4 Be'!H43&lt;0.5),"-",IFERROR('Tabel 4 Be'!H43/'Tabel 4 F'!H43*100,"-"))</f>
        <v>6.3326374391092548</v>
      </c>
    </row>
    <row r="44" spans="1:19" ht="15.75" customHeight="1" x14ac:dyDescent="0.2">
      <c r="A44" s="90" t="s">
        <v>57</v>
      </c>
      <c r="B44" s="94">
        <f>IF(OR('Tabel 4 F'!B44&lt;5,'Tabel 4 Be'!B44&lt;0.5),"-",IFERROR('Tabel 4 Be'!B44/'Tabel 4 F'!B44*100,"-"))</f>
        <v>16.353111432706221</v>
      </c>
      <c r="C44" s="94">
        <f>IF(OR('Tabel 4 F'!C44&lt;5,'Tabel 4 Be'!C44&lt;0.5),"-",IFERROR('Tabel 4 Be'!C44/'Tabel 4 F'!C44*100,"-"))</f>
        <v>9.8477157360406089</v>
      </c>
      <c r="D44" s="94">
        <f>IF(OR('Tabel 4 F'!D44&lt;5,'Tabel 4 Be'!D44&lt;0.5),"-",IFERROR('Tabel 4 Be'!D44/'Tabel 4 F'!D44*100,"-"))</f>
        <v>5.5263157894736841</v>
      </c>
      <c r="E44" s="94">
        <f>IF(OR('Tabel 4 F'!E44&lt;5,'Tabel 4 Be'!E44&lt;0.5),"-",IFERROR('Tabel 4 Be'!E44/'Tabel 4 F'!E44*100,"-"))</f>
        <v>4.704301075268817</v>
      </c>
      <c r="F44" s="94">
        <f>IF(OR('Tabel 4 F'!F44&lt;5,'Tabel 4 Be'!F44&lt;0.5),"-",IFERROR('Tabel 4 Be'!F44/'Tabel 4 F'!F44*100,"-"))</f>
        <v>6.425702811244979</v>
      </c>
      <c r="G44" s="117"/>
      <c r="H44" s="94">
        <f>IF(OR('Tabel 4 F'!H44&lt;5,'Tabel 4 Be'!H44&lt;0.5),"-",IFERROR('Tabel 4 Be'!H44/'Tabel 4 F'!H44*100,"-"))</f>
        <v>10.995635003117856</v>
      </c>
    </row>
    <row r="45" spans="1:19" ht="15.75" customHeight="1" x14ac:dyDescent="0.2">
      <c r="A45" s="83" t="s">
        <v>58</v>
      </c>
      <c r="B45" s="95">
        <f>IF(OR('Tabel 4 F'!B45&lt;5,'Tabel 4 Be'!B45&lt;0.5),"-",IFERROR('Tabel 4 Be'!B45/'Tabel 4 F'!B45*100,"-"))</f>
        <v>13.992537313432834</v>
      </c>
      <c r="C45" s="95">
        <f>IF(OR('Tabel 4 F'!C45&lt;5,'Tabel 4 Be'!C45&lt;0.5),"-",IFERROR('Tabel 4 Be'!C45/'Tabel 4 F'!C45*100,"-"))</f>
        <v>4.7817047817047822</v>
      </c>
      <c r="D45" s="95">
        <f>IF(OR('Tabel 4 F'!D45&lt;5,'Tabel 4 Be'!D45&lt;0.5),"-",IFERROR('Tabel 4 Be'!D45/'Tabel 4 F'!D45*100,"-"))</f>
        <v>3.494176372712146</v>
      </c>
      <c r="E45" s="95">
        <f>IF(OR('Tabel 4 F'!E45&lt;5,'Tabel 4 Be'!E45&lt;0.5),"-",IFERROR('Tabel 4 Be'!E45/'Tabel 4 F'!E45*100,"-"))</f>
        <v>3.6900369003690034</v>
      </c>
      <c r="F45" s="95">
        <f>IF(OR('Tabel 4 F'!F45&lt;5,'Tabel 4 Be'!F45&lt;0.5),"-",IFERROR('Tabel 4 Be'!F45/'Tabel 4 F'!F45*100,"-"))</f>
        <v>7.8125</v>
      </c>
      <c r="G45" s="117"/>
      <c r="H45" s="95">
        <f>IF(OR('Tabel 4 F'!H45&lt;5,'Tabel 4 Be'!H45&lt;0.5),"-",IFERROR('Tabel 4 Be'!H45/'Tabel 4 F'!H45*100,"-"))</f>
        <v>8.2768999247554564</v>
      </c>
    </row>
    <row r="46" spans="1:19" ht="15.75" customHeight="1" x14ac:dyDescent="0.2">
      <c r="A46" s="79" t="s">
        <v>59</v>
      </c>
      <c r="B46" s="93">
        <f>IF(OR('Tabel 4 F'!B46&lt;5,'Tabel 4 Be'!B46&lt;0.5),"-",IFERROR('Tabel 4 Be'!B46/'Tabel 4 F'!B46*100,"-"))</f>
        <v>9.3147039254823696</v>
      </c>
      <c r="C46" s="93">
        <f>IF(OR('Tabel 4 F'!C46&lt;5,'Tabel 4 Be'!C46&lt;0.5),"-",IFERROR('Tabel 4 Be'!C46/'Tabel 4 F'!C46*100,"-"))</f>
        <v>4.5738045738045745</v>
      </c>
      <c r="D46" s="93">
        <f>IF(OR('Tabel 4 F'!D46&lt;5,'Tabel 4 Be'!D46&lt;0.5),"-",IFERROR('Tabel 4 Be'!D46/'Tabel 4 F'!D46*100,"-"))</f>
        <v>3.6671575846833582</v>
      </c>
      <c r="E46" s="93">
        <f>IF(OR('Tabel 4 F'!E46&lt;5,'Tabel 4 Be'!E46&lt;0.5),"-",IFERROR('Tabel 4 Be'!E46/'Tabel 4 F'!E46*100,"-"))</f>
        <v>4.7538200339558569</v>
      </c>
      <c r="F46" s="93">
        <f>IF(OR('Tabel 4 F'!F46&lt;5,'Tabel 4 Be'!F46&lt;0.5),"-",IFERROR('Tabel 4 Be'!F46/'Tabel 4 F'!F46*100,"-"))</f>
        <v>6.9103655483224831</v>
      </c>
      <c r="G46" s="117"/>
      <c r="H46" s="93">
        <f>IF(OR('Tabel 4 F'!H46&lt;5,'Tabel 4 Be'!H46&lt;0.5),"-",IFERROR('Tabel 4 Be'!H46/'Tabel 4 F'!H46*100,"-"))</f>
        <v>5.1127519457194177</v>
      </c>
    </row>
    <row r="47" spans="1:19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9" ht="15.75" customHeight="1" x14ac:dyDescent="0.2">
      <c r="A48" s="88" t="s">
        <v>20</v>
      </c>
      <c r="B48" s="92">
        <f>IF(OR('Tabel 4 F'!B48&lt;5,'Tabel 4 Be'!B48&lt;0.5),"-",IFERROR('Tabel 4 Be'!B48/'Tabel 4 F'!B48*100,"-"))</f>
        <v>8.2614647501711165</v>
      </c>
      <c r="C48" s="92">
        <f>IF(OR('Tabel 4 F'!C48&lt;5,'Tabel 4 Be'!C48&lt;0.5),"-",IFERROR('Tabel 4 Be'!C48/'Tabel 4 F'!C48*100,"-"))</f>
        <v>3.8160228420541937</v>
      </c>
      <c r="D48" s="92">
        <f>IF(OR('Tabel 4 F'!D48&lt;5,'Tabel 4 Be'!D48&lt;0.5),"-",IFERROR('Tabel 4 Be'!D48/'Tabel 4 F'!D48*100,"-"))</f>
        <v>2.0664198534500753</v>
      </c>
      <c r="E48" s="92">
        <f>IF(OR('Tabel 4 F'!E48&lt;5,'Tabel 4 Be'!E48&lt;0.5),"-",IFERROR('Tabel 4 Be'!E48/'Tabel 4 F'!E48*100,"-"))</f>
        <v>1.9713668901261219</v>
      </c>
      <c r="F48" s="92">
        <f>IF(OR('Tabel 4 F'!F48&lt;5,'Tabel 4 Be'!F48&lt;0.5),"-",IFERROR('Tabel 4 Be'!F48/'Tabel 4 F'!F48*100,"-"))</f>
        <v>3.5278899298341888</v>
      </c>
      <c r="G48" s="119"/>
      <c r="H48" s="92">
        <f>IF(OR('Tabel 4 F'!H48&lt;5,'Tabel 4 Be'!H48&lt;0.5),"-",IFERROR('Tabel 4 Be'!H48/'Tabel 4 F'!H48*100,"-"))</f>
        <v>3.7171365518876698</v>
      </c>
      <c r="I48" s="34"/>
      <c r="J48" s="34">
        <v>5.3432867599999998</v>
      </c>
      <c r="K48" s="72">
        <v>4.8601057599999997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  <c r="I49" s="42"/>
    </row>
    <row r="50" spans="1:21" ht="15.75" customHeight="1" x14ac:dyDescent="0.2">
      <c r="A50" s="109" t="s">
        <v>60</v>
      </c>
      <c r="B50" s="94">
        <f>IF(OR('Tabel 4 F'!B50&lt;5,'Tabel 4 Be'!B50&lt;0.5),"-",IFERROR('Tabel 4 Be'!B50/'Tabel 4 F'!B50*100,"-"))</f>
        <v>5.8596265292981329</v>
      </c>
      <c r="C50" s="94">
        <f>IF(OR('Tabel 4 F'!C50&lt;5,'Tabel 4 Be'!C50&lt;0.5),"-",IFERROR('Tabel 4 Be'!C50/'Tabel 4 F'!C50*100,"-"))</f>
        <v>1.7211505140348848</v>
      </c>
      <c r="D50" s="94">
        <f>IF(OR('Tabel 4 F'!D50&lt;5,'Tabel 4 Be'!D50&lt;0.5),"-",IFERROR('Tabel 4 Be'!D50/'Tabel 4 F'!D50*100,"-"))</f>
        <v>0.90970975926728137</v>
      </c>
      <c r="E50" s="94">
        <f>IF(OR('Tabel 4 F'!E50&lt;5,'Tabel 4 Be'!E50&lt;0.5),"-",IFERROR('Tabel 4 Be'!E50/'Tabel 4 F'!E50*100,"-"))</f>
        <v>1.0385137250808891</v>
      </c>
      <c r="F50" s="94">
        <f>IF(OR('Tabel 4 F'!F50&lt;5,'Tabel 4 Be'!F50&lt;0.5),"-",IFERROR('Tabel 4 Be'!F50/'Tabel 4 F'!F50*100,"-"))</f>
        <v>2.358688066992324</v>
      </c>
      <c r="G50" s="101"/>
      <c r="H50" s="94">
        <f>IF(OR('Tabel 4 F'!H50&lt;5,'Tabel 4 Be'!H50&lt;0.5),"-",IFERROR('Tabel 4 Be'!H50/'Tabel 4 F'!H50*100,"-"))</f>
        <v>1.9662027257733152</v>
      </c>
      <c r="I50" s="41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 Be'!B51&lt;0.5),"-",IFERROR('Tabel 4 Be'!B51/'Tabel 4 F'!B51*100,"-"))</f>
        <v>15.060101710587148</v>
      </c>
      <c r="C51" s="95">
        <f>IF(OR('Tabel 4 F'!C51&lt;5,'Tabel 4 Be'!C51&lt;0.5),"-",IFERROR('Tabel 4 Be'!C51/'Tabel 4 F'!C51*100,"-"))</f>
        <v>7.3757628596338272</v>
      </c>
      <c r="D51" s="95">
        <f>IF(OR('Tabel 4 F'!D51&lt;5,'Tabel 4 Be'!D51&lt;0.5),"-",IFERROR('Tabel 4 Be'!D51/'Tabel 4 F'!D51*100,"-"))</f>
        <v>2.8072512727791787</v>
      </c>
      <c r="E51" s="95">
        <f>IF(OR('Tabel 4 F'!E51&lt;5,'Tabel 4 Be'!E51&lt;0.5),"-",IFERROR('Tabel 4 Be'!E51/'Tabel 4 F'!E51*100,"-"))</f>
        <v>2.7928206715147765</v>
      </c>
      <c r="F51" s="95">
        <f>IF(OR('Tabel 4 F'!F51&lt;5,'Tabel 4 Be'!F51&lt;0.5),"-",IFERROR('Tabel 4 Be'!F51/'Tabel 4 F'!F51*100,"-"))</f>
        <v>4.1351805205709491</v>
      </c>
      <c r="G51" s="101"/>
      <c r="H51" s="95">
        <f>IF(OR('Tabel 4 F'!H51&lt;5,'Tabel 4 Be'!H51&lt;0.5),"-",IFERROR('Tabel 4 Be'!H51/'Tabel 4 F'!H51*100,"-"))</f>
        <v>5.8933981991208979</v>
      </c>
      <c r="I51" s="41"/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 Be'!B52&lt;0.5),"-",IFERROR('Tabel 4 Be'!B52/'Tabel 4 F'!B52*100,"-"))</f>
        <v>5.2022141888838673</v>
      </c>
      <c r="C52" s="93">
        <f>IF(OR('Tabel 4 F'!C52&lt;5,'Tabel 4 Be'!C52&lt;0.5),"-",IFERROR('Tabel 4 Be'!C52/'Tabel 4 F'!C52*100,"-"))</f>
        <v>2.5824807134650105</v>
      </c>
      <c r="D52" s="93">
        <f>IF(OR('Tabel 4 F'!D52&lt;5,'Tabel 4 Be'!D52&lt;0.5),"-",IFERROR('Tabel 4 Be'!D52/'Tabel 4 F'!D52*100,"-"))</f>
        <v>1.7089210002595829</v>
      </c>
      <c r="E52" s="93">
        <f>IF(OR('Tabel 4 F'!E52&lt;5,'Tabel 4 Be'!E52&lt;0.5),"-",IFERROR('Tabel 4 Be'!E52/'Tabel 4 F'!E52*100,"-"))</f>
        <v>1.7919306054899276</v>
      </c>
      <c r="F52" s="93">
        <f>IF(OR('Tabel 4 F'!F52&lt;5,'Tabel 4 Be'!F52&lt;0.5),"-",IFERROR('Tabel 4 Be'!F52/'Tabel 4 F'!F52*100,"-"))</f>
        <v>4.1787439613526569</v>
      </c>
      <c r="G52" s="101"/>
      <c r="H52" s="93">
        <f>IF(OR('Tabel 4 F'!H52&lt;5,'Tabel 4 Be'!H52&lt;0.5),"-",IFERROR('Tabel 4 Be'!H52/'Tabel 4 F'!H52*100,"-"))</f>
        <v>2.7737668501034989</v>
      </c>
      <c r="I52" s="41"/>
      <c r="J52" s="24"/>
      <c r="K52" s="24"/>
      <c r="L52" s="24"/>
      <c r="M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25</vt:i4>
      </vt:variant>
      <vt:variant>
        <vt:lpstr>Navngivne områder</vt:lpstr>
      </vt:variant>
      <vt:variant>
        <vt:i4>15</vt:i4>
      </vt:variant>
    </vt:vector>
  </HeadingPairs>
  <TitlesOfParts>
    <vt:vector size="40" baseType="lpstr">
      <vt:lpstr>Nøgletalstabeller</vt:lpstr>
      <vt:lpstr>Efterløn</vt:lpstr>
      <vt:lpstr>Tabel 1</vt:lpstr>
      <vt:lpstr>Tabel 2</vt:lpstr>
      <vt:lpstr>Tabel 3</vt:lpstr>
      <vt:lpstr>Tabel 4 F</vt:lpstr>
      <vt:lpstr>Tabel 4 Be</vt:lpstr>
      <vt:lpstr>Tabel 4.1 Br</vt:lpstr>
      <vt:lpstr>Tabel 4.2 p (Be)</vt:lpstr>
      <vt:lpstr>Tabel 4 p (Br)</vt:lpstr>
      <vt:lpstr>Tabel 5 F</vt:lpstr>
      <vt:lpstr>Tabel 5 Be</vt:lpstr>
      <vt:lpstr>Tabel 5.1 Br</vt:lpstr>
      <vt:lpstr>Tabel 5 p (Be)</vt:lpstr>
      <vt:lpstr>Tabel 5.2 p (Br)</vt:lpstr>
      <vt:lpstr>Tabel 5 Dim F</vt:lpstr>
      <vt:lpstr>Tabel 5.3 Dim Br</vt:lpstr>
      <vt:lpstr>Tabel 5.4 Dim p (Br)</vt:lpstr>
      <vt:lpstr>Tabel A F</vt:lpstr>
      <vt:lpstr>Tabel A Be</vt:lpstr>
      <vt:lpstr>Tabel (A)A Br</vt:lpstr>
      <vt:lpstr>Tabel A p (Be)</vt:lpstr>
      <vt:lpstr>Tabel B</vt:lpstr>
      <vt:lpstr>Tabel B1</vt:lpstr>
      <vt:lpstr>Udd.oversigt</vt:lpstr>
      <vt:lpstr>Udd.oversigt!_Toc364257418</vt:lpstr>
      <vt:lpstr>'Tabel (A)A Br'!Udskriftsområde</vt:lpstr>
      <vt:lpstr>'Tabel 1'!Udskriftsområde</vt:lpstr>
      <vt:lpstr>'Tabel 2'!Udskriftsområde</vt:lpstr>
      <vt:lpstr>'Tabel 3'!Udskriftsområde</vt:lpstr>
      <vt:lpstr>'Tabel 4 Be'!Udskriftsområde</vt:lpstr>
      <vt:lpstr>'Tabel 4 F'!Udskriftsområde</vt:lpstr>
      <vt:lpstr>'Tabel 4 p (Br)'!Udskriftsområde</vt:lpstr>
      <vt:lpstr>'Tabel 4.1 Br'!Udskriftsområde</vt:lpstr>
      <vt:lpstr>'Tabel 4.2 p (Be)'!Udskriftsområde</vt:lpstr>
      <vt:lpstr>'Tabel 5 Be'!Udskriftsområde</vt:lpstr>
      <vt:lpstr>'Tabel 5 F'!Udskriftsområde</vt:lpstr>
      <vt:lpstr>'Tabel 5.1 Br'!Udskriftsområde</vt:lpstr>
      <vt:lpstr>'Tabel A Be'!Udskriftsområde</vt:lpstr>
      <vt:lpstr>'Tabel A F'!Udskriftsområde</vt:lpstr>
    </vt:vector>
  </TitlesOfParts>
  <Company>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krm@ac.dk</dc:creator>
  <cp:lastModifiedBy>Hersh Palani</cp:lastModifiedBy>
  <cp:lastPrinted>2015-02-19T12:14:47Z</cp:lastPrinted>
  <dcterms:created xsi:type="dcterms:W3CDTF">2014-02-21T18:46:03Z</dcterms:created>
  <dcterms:modified xsi:type="dcterms:W3CDTF">2022-06-21T13:40:17Z</dcterms:modified>
</cp:coreProperties>
</file>